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10-12.2024\הרכבת דוחות כספיים- 31.12.24\רווח והפסד- 31.12.24\הוצאות ישירות לאתר- 31.12.24\"/>
    </mc:Choice>
  </mc:AlternateContent>
  <xr:revisionPtr revIDLastSave="0" documentId="13_ncr:1_{68794A65-46AC-4A13-923D-BBDB07D204AB}" xr6:coauthVersionLast="47" xr6:coauthVersionMax="47" xr10:uidLastSave="{00000000-0000-0000-0000-000000000000}"/>
  <bookViews>
    <workbookView xWindow="-120" yWindow="-120" windowWidth="29040" windowHeight="15840" xr2:uid="{D1BBEFB2-5817-4AB8-9B17-BDEC5D0656B8}"/>
  </bookViews>
  <sheets>
    <sheet name="מקפת דמי מחלה- נספח 1" sheetId="2" r:id="rId1"/>
    <sheet name="מקפת דמי מחלה- נספח 2" sheetId="3" r:id="rId2"/>
    <sheet name="מקפת דמי מחלה- נספח 3" sheetId="4" r:id="rId3"/>
  </sheets>
  <definedNames>
    <definedName name="_xlnm.Print_Area" localSheetId="0">'מקפת דמי מחלה- נספח 1'!$A$1:$AU$45</definedName>
    <definedName name="_xlnm.Print_Area" localSheetId="1">'מקפת דמי מחלה- נספח 2'!$A$1:$AZ$73</definedName>
    <definedName name="_xlnm.Print_Area" localSheetId="2">'מקפת דמי מחלה- נספח 3'!$A$1:$AZ$108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4" l="1"/>
  <c r="B25" i="2" l="1"/>
  <c r="B35" i="2" s="1"/>
  <c r="B37" i="2" s="1"/>
  <c r="B19" i="2"/>
  <c r="B12" i="2"/>
  <c r="B9" i="2"/>
  <c r="B6" i="2"/>
  <c r="B18" i="2" l="1"/>
  <c r="B22" i="2" s="1"/>
  <c r="B45" i="2" s="1"/>
  <c r="B39" i="2"/>
  <c r="B41" i="2" l="1"/>
  <c r="B42" i="2" s="1"/>
</calcChain>
</file>

<file path=xl/sharedStrings.xml><?xml version="1.0" encoding="utf-8"?>
<sst xmlns="http://schemas.openxmlformats.org/spreadsheetml/2006/main" count="511" uniqueCount="133">
  <si>
    <t xml:space="preserve">הוצאות ישירות שאינן מסוג עמלת ניהול חיצוני 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</si>
  <si>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</si>
  <si>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</si>
  <si>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</si>
  <si>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עמלות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</si>
  <si>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</si>
  <si>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</si>
  <si>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</si>
  <si>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</si>
  <si>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</si>
  <si>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</si>
  <si>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</si>
  <si>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</si>
  <si>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</si>
  <si>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 8א ו-8ב)</t>
  </si>
  <si>
    <t>א. השווי המשוערך של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</si>
  <si>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- 1 או לתקופה אחרת לפי הענין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</si>
  <si>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</si>
  <si>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</si>
  <si>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- החלק מתשלום עמלת ניהול חיצוני שנגזר מתשואת הנכסים </t>
  </si>
  <si>
    <t>11.  סך הכל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</si>
  <si>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</si>
  <si>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</si>
  <si>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</si>
  <si>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</si>
  <si>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</si>
  <si>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סך תשלומים בגין השקעה בקרנות סל כאשר 75 אחוזים לפחות מנכסי הקרן הם נכסים שלא הונפקו במדינת ישראל ואינם נסחרים או מוחזקים בה</t>
  </si>
  <si>
    <t>ז.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</si>
  <si>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</si>
  <si>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</si>
  <si>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</si>
  <si>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</si>
  <si>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עמלת ניהול חיצוני בפועל (סעיף 13 פחות סעיף 12)</t>
  </si>
  <si>
    <t>15.א. סכום שהוחזר לחוסכים  </t>
  </si>
  <si>
    <t>15.ב. שיעור עמלת ניהול חיצוני בפועל לאחר החזר (חלוקה של התוצאה של סעיף 11 בניכוי סעיף 15א, בסעיף 8ב.)</t>
  </si>
  <si>
    <t>סך הכל הוצאות ישירות בפועל (למעט דמי ניהול משתנים כאמור בסעיף 10)</t>
  </si>
  <si>
    <t>16. סך כל הוצאות ישירות (סכום של סעיף 7 וסעיף 11 בניכוי סעיף 15א)</t>
  </si>
  <si>
    <t>17. שיעור סך ההוצאות הישירות מתוך יתרת נכסים ממוצעת (חלוקה של סעיף 16 בסעיף 8)</t>
  </si>
  <si>
    <t>סך הכל הוצאות ישירות לצורך חישוב שיעור עלות שנתית צפויה</t>
  </si>
  <si>
    <t>18. שיעור מגבלת עמלת ניהול חיצוני שהמשקיע המוסדי הצהיר עליה בהתאם לתקנה 2א לתקנות הוצאות ישירות עבור שנת הכספים הבאה+ 1 XX20</t>
  </si>
  <si>
    <t>19. De: שיעור הוצאות ישירות (סכום של סעיף 9 וסעיף 18)</t>
  </si>
  <si>
    <t/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</si>
  <si>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</si>
  <si>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</si>
  <si>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מקפת דמי מחלה- מספר באוצר 1161</t>
  </si>
  <si>
    <t xml:space="preserve">אלפי ₪ 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</si>
  <si>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</si>
  <si>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</si>
  <si>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</si>
  <si>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אחר</t>
  </si>
  <si>
    <t>LIEDER</t>
  </si>
  <si>
    <t>LEUMI</t>
  </si>
  <si>
    <t>סך עמלות ברוקראז'</t>
  </si>
  <si>
    <t>עמלות קסטודיאן</t>
  </si>
  <si>
    <t>דיסקונט</t>
  </si>
  <si>
    <t>לאומי</t>
  </si>
  <si>
    <t>פועלים</t>
  </si>
  <si>
    <t>מזרחי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</si>
  <si>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</si>
  <si>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</si>
  <si>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</si>
  <si>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</si>
  <si>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</si>
  <si>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</si>
  <si>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גוף 5</t>
  </si>
  <si>
    <t>אחרים</t>
  </si>
  <si>
    <t>גוף 7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</si>
  <si>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</si>
  <si>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</si>
  <si>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</si>
  <si>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</si>
  <si>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הוצאה הנובעת בעד ניהול תביעה או תובענה</t>
  </si>
  <si>
    <t>FRT</t>
  </si>
  <si>
    <t>WTAX</t>
  </si>
  <si>
    <t>סך הוצאות הנובעות בעד ניהול תביעה או תובענה</t>
  </si>
  <si>
    <t>הוצאה הנובעת ממתן משכנתא</t>
  </si>
  <si>
    <t>גוף/יחיד א'</t>
  </si>
  <si>
    <t>גוף/יחיד ב'</t>
  </si>
  <si>
    <t>סך הוצאות בעד מתן משכנתאות</t>
  </si>
  <si>
    <t>סך הכל עמלות והוצאות שאינן עמלות ניהול חיצוני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</si>
  <si>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</si>
  <si>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</si>
  <si>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</si>
  <si>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</si>
  <si>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</si>
  <si>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</si>
  <si>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</si>
  <si>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</si>
  <si>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</si>
  <si>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</si>
  <si>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</si>
  <si>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</si>
  <si>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</si>
  <si>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</si>
  <si>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</si>
  <si>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הראל קרנות נאמנות בע"מ</t>
  </si>
  <si>
    <t>קסם קרנות נאמנות בע"מ</t>
  </si>
  <si>
    <t>מיטב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</si>
  <si>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</si>
  <si>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</si>
  <si>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>AMUNDI INVESTMENT SOLUTIONS</t>
  </si>
  <si>
    <t>BlackRock Inc USA</t>
  </si>
  <si>
    <t>BlackRock Inc Ireland</t>
  </si>
  <si>
    <t>State Street Global Advisors</t>
  </si>
  <si>
    <t>State street Global adviser/Ireland</t>
  </si>
  <si>
    <t>Lyxor Intl Asset Management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</si>
  <si>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</si>
  <si>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</si>
  <si>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</si>
  <si>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</si>
  <si>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</si>
  <si>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Moneda International</t>
  </si>
  <si>
    <t>AWI-ASH WO INDIA OPP FD-DUSD</t>
  </si>
  <si>
    <t>M&amp;G Investments</t>
  </si>
  <si>
    <t>GOLDMAN SACHS GROUP INC</t>
  </si>
  <si>
    <t>KOTAK</t>
  </si>
  <si>
    <t>Cheyne Capital</t>
  </si>
  <si>
    <t>SCHRODER INVESTMENTS (LUX)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</si>
  <si>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</si>
  <si>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</si>
  <si>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</si>
  <si>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</si>
  <si>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</si>
  <si>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</si>
  <si>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</si>
  <si>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</si>
  <si>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</si>
  <si>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עמודה1</t>
  </si>
  <si>
    <t>ריק במקור</t>
  </si>
  <si>
    <t>עמודה2</t>
  </si>
  <si>
    <t>עמודה3</t>
  </si>
  <si>
    <t>1</t>
  </si>
  <si>
    <t xml:space="preserve">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</si>
</sst>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 * #,##0_ ;_ * \-#,##0_ ;_ * &quot;-&quot;??_ ;_ @_ "/>
    <numFmt numFmtId="166" formatCode=";;;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color theme="1"/>
      <name val="Arial"/>
      <family val="2"/>
      <scheme val="minor"/>
    </font>
    <font>
      <b/>
      <u/>
      <sz val="8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8"/>
      <color theme="1"/>
      <name val="Arial"/>
      <family val="2"/>
      <scheme val="minor"/>
    </font>
    <font>
      <b/>
      <sz val="11"/>
      <color theme="1"/>
      <name val="David"/>
      <family val="2"/>
      <charset val="177"/>
    </font>
    <font>
      <b/>
      <u/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name val="Arial"/>
      <family val="2"/>
    </font>
    <font>
      <sz val="11"/>
      <color rgb="FF9C0006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wrapText="1"/>
    </xf>
    <xf numFmtId="0" fontId="3" fillId="0" borderId="0"/>
    <xf numFmtId="0" fontId="14" fillId="5" borderId="0" applyNumberFormat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6" fillId="2" borderId="1" xfId="4" applyFont="1" applyFill="1" applyBorder="1" applyAlignment="1">
      <alignment horizontal="center" vertical="center"/>
    </xf>
    <xf numFmtId="3" fontId="7" fillId="3" borderId="2" xfId="3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Protection="1"/>
    <xf numFmtId="165" fontId="4" fillId="4" borderId="5" xfId="1" applyNumberFormat="1" applyFont="1" applyFill="1" applyBorder="1" applyProtection="1"/>
    <xf numFmtId="10" fontId="4" fillId="4" borderId="5" xfId="2" applyNumberFormat="1" applyFont="1" applyFill="1" applyBorder="1" applyProtection="1"/>
    <xf numFmtId="38" fontId="4" fillId="4" borderId="5" xfId="4" applyNumberFormat="1" applyFont="1" applyFill="1" applyBorder="1"/>
    <xf numFmtId="10" fontId="4" fillId="4" borderId="6" xfId="2" applyNumberFormat="1" applyFont="1" applyFill="1" applyBorder="1" applyProtection="1"/>
    <xf numFmtId="0" fontId="8" fillId="0" borderId="0" xfId="0" applyFont="1"/>
    <xf numFmtId="38" fontId="4" fillId="2" borderId="5" xfId="4" applyNumberFormat="1" applyFont="1" applyFill="1" applyBorder="1" applyAlignment="1">
      <alignment horizontal="right" indent="1" readingOrder="2"/>
    </xf>
    <xf numFmtId="38" fontId="4" fillId="2" borderId="5" xfId="4" applyNumberFormat="1" applyFont="1" applyFill="1" applyBorder="1" applyAlignment="1">
      <alignment horizontal="right" indent="3" readingOrder="2"/>
    </xf>
    <xf numFmtId="38" fontId="9" fillId="2" borderId="3" xfId="4" applyNumberFormat="1" applyFont="1" applyFill="1" applyBorder="1" applyAlignment="1">
      <alignment horizontal="right" readingOrder="2"/>
    </xf>
    <xf numFmtId="0" fontId="10" fillId="0" borderId="0" xfId="0" applyFont="1"/>
    <xf numFmtId="0" fontId="11" fillId="0" borderId="0" xfId="0" applyFont="1"/>
    <xf numFmtId="14" fontId="11" fillId="0" borderId="0" xfId="1" applyNumberFormat="1" applyFont="1" applyFill="1" applyAlignment="1" applyProtection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49" fontId="0" fillId="0" borderId="0" xfId="0" applyNumberFormat="1" applyAlignment="1">
      <alignment horizontal="right" readingOrder="2"/>
    </xf>
    <xf numFmtId="49" fontId="12" fillId="6" borderId="7" xfId="0" applyNumberFormat="1" applyFont="1" applyFill="1" applyBorder="1" applyAlignment="1">
      <alignment horizontal="right" readingOrder="2"/>
    </xf>
    <xf numFmtId="49" fontId="12" fillId="6" borderId="0" xfId="0" applyNumberFormat="1" applyFont="1" applyFill="1" applyAlignment="1">
      <alignment horizontal="right" readingOrder="2"/>
    </xf>
    <xf numFmtId="0" fontId="0" fillId="6" borderId="8" xfId="0" applyFill="1" applyBorder="1"/>
    <xf numFmtId="0" fontId="0" fillId="6" borderId="9" xfId="0" applyFill="1" applyBorder="1" applyAlignment="1">
      <alignment horizontal="right" readingOrder="2"/>
    </xf>
    <xf numFmtId="49" fontId="0" fillId="6" borderId="10" xfId="0" applyNumberFormat="1" applyFill="1" applyBorder="1" applyAlignment="1">
      <alignment horizontal="right" readingOrder="2"/>
    </xf>
    <xf numFmtId="49" fontId="0" fillId="6" borderId="0" xfId="0" applyNumberFormat="1" applyFill="1" applyAlignment="1">
      <alignment horizontal="right" readingOrder="2"/>
    </xf>
    <xf numFmtId="49" fontId="12" fillId="6" borderId="9" xfId="0" applyNumberFormat="1" applyFont="1" applyFill="1" applyBorder="1" applyAlignment="1">
      <alignment horizontal="right" readingOrder="2"/>
    </xf>
    <xf numFmtId="0" fontId="15" fillId="0" borderId="0" xfId="0" applyFont="1"/>
    <xf numFmtId="49" fontId="12" fillId="6" borderId="11" xfId="0" applyNumberFormat="1" applyFont="1" applyFill="1" applyBorder="1" applyAlignment="1">
      <alignment horizontal="right" readingOrder="2"/>
    </xf>
    <xf numFmtId="49" fontId="12" fillId="0" borderId="0" xfId="0" applyNumberFormat="1" applyFont="1" applyAlignment="1">
      <alignment horizontal="right" readingOrder="2"/>
    </xf>
    <xf numFmtId="0" fontId="12" fillId="6" borderId="9" xfId="0" applyFont="1" applyFill="1" applyBorder="1" applyAlignment="1">
      <alignment horizontal="right" readingOrder="2"/>
    </xf>
    <xf numFmtId="165" fontId="15" fillId="0" borderId="0" xfId="1" applyNumberFormat="1" applyFont="1"/>
    <xf numFmtId="165" fontId="0" fillId="0" borderId="0" xfId="0" applyNumberFormat="1"/>
    <xf numFmtId="49" fontId="12" fillId="6" borderId="13" xfId="0" applyNumberFormat="1" applyFont="1" applyFill="1" applyBorder="1" applyAlignment="1">
      <alignment horizontal="right" readingOrder="2"/>
    </xf>
    <xf numFmtId="0" fontId="11" fillId="0" borderId="0" xfId="0" applyFont="1" applyAlignment="1">
      <alignment horizontal="right"/>
    </xf>
    <xf numFmtId="0" fontId="12" fillId="6" borderId="8" xfId="0" applyFont="1" applyFill="1" applyBorder="1"/>
    <xf numFmtId="0" fontId="16" fillId="0" borderId="0" xfId="0" applyFont="1" applyAlignment="1">
      <alignment horizontal="right"/>
    </xf>
    <xf numFmtId="14" fontId="11" fillId="0" borderId="0" xfId="1" applyNumberFormat="1" applyFont="1" applyFill="1" applyAlignment="1" applyProtection="1">
      <alignment horizontal="center"/>
    </xf>
    <xf numFmtId="38" fontId="9" fillId="2" borderId="3" xfId="4" applyNumberFormat="1" applyFont="1" applyFill="1" applyBorder="1"/>
    <xf numFmtId="165" fontId="4" fillId="2" borderId="5" xfId="1" applyNumberFormat="1" applyFont="1" applyFill="1" applyBorder="1" applyAlignment="1" applyProtection="1"/>
    <xf numFmtId="166" fontId="4" fillId="2" borderId="4" xfId="4" applyNumberFormat="1" applyFont="1" applyFill="1" applyBorder="1"/>
    <xf numFmtId="166" fontId="4" fillId="2" borderId="3" xfId="4" applyNumberFormat="1" applyFont="1" applyFill="1" applyBorder="1"/>
    <xf numFmtId="49" fontId="12" fillId="6" borderId="7" xfId="0" applyNumberFormat="1" applyFont="1" applyFill="1" applyBorder="1"/>
    <xf numFmtId="49" fontId="12" fillId="6" borderId="0" xfId="0" applyNumberFormat="1" applyFont="1" applyFill="1"/>
    <xf numFmtId="0" fontId="0" fillId="6" borderId="0" xfId="0" applyFill="1"/>
    <xf numFmtId="165" fontId="0" fillId="0" borderId="15" xfId="1" applyNumberFormat="1" applyFont="1" applyBorder="1"/>
    <xf numFmtId="165" fontId="0" fillId="0" borderId="15" xfId="0" applyNumberFormat="1" applyBorder="1"/>
    <xf numFmtId="165" fontId="0" fillId="7" borderId="15" xfId="1" applyNumberFormat="1" applyFont="1" applyFill="1" applyBorder="1"/>
    <xf numFmtId="165" fontId="0" fillId="0" borderId="16" xfId="0" applyNumberFormat="1" applyBorder="1"/>
    <xf numFmtId="166" fontId="0" fillId="0" borderId="0" xfId="0" applyNumberFormat="1"/>
    <xf numFmtId="166" fontId="0" fillId="6" borderId="0" xfId="0" applyNumberFormat="1" applyFill="1" applyAlignment="1">
      <alignment horizontal="right" readingOrder="2"/>
    </xf>
    <xf numFmtId="166" fontId="0" fillId="6" borderId="0" xfId="0" applyNumberFormat="1" applyFill="1"/>
    <xf numFmtId="166" fontId="0" fillId="6" borderId="10" xfId="0" applyNumberFormat="1" applyFill="1" applyBorder="1" applyAlignment="1">
      <alignment horizontal="right" readingOrder="2"/>
    </xf>
    <xf numFmtId="166" fontId="0" fillId="6" borderId="7" xfId="0" applyNumberFormat="1" applyFill="1" applyBorder="1" applyAlignment="1">
      <alignment horizontal="right" readingOrder="2"/>
    </xf>
    <xf numFmtId="166" fontId="0" fillId="6" borderId="12" xfId="0" applyNumberFormat="1" applyFill="1" applyBorder="1" applyAlignment="1">
      <alignment horizontal="right" readingOrder="2"/>
    </xf>
    <xf numFmtId="49" fontId="0" fillId="6" borderId="0" xfId="0" applyNumberFormat="1" applyFill="1"/>
    <xf numFmtId="49" fontId="0" fillId="6" borderId="10" xfId="0" applyNumberFormat="1" applyFill="1" applyBorder="1"/>
    <xf numFmtId="165" fontId="12" fillId="0" borderId="16" xfId="1" applyNumberFormat="1" applyFont="1" applyBorder="1"/>
    <xf numFmtId="166" fontId="12" fillId="6" borderId="9" xfId="0" applyNumberFormat="1" applyFont="1" applyFill="1" applyBorder="1" applyAlignment="1">
      <alignment horizontal="right" readingOrder="2"/>
    </xf>
    <xf numFmtId="166" fontId="0" fillId="6" borderId="15" xfId="0" applyNumberFormat="1" applyFill="1" applyBorder="1"/>
    <xf numFmtId="166" fontId="0" fillId="6" borderId="14" xfId="0" applyNumberFormat="1" applyFill="1" applyBorder="1" applyAlignment="1">
      <alignment horizontal="right" readingOrder="2"/>
    </xf>
    <xf numFmtId="165" fontId="0" fillId="0" borderId="15" xfId="1" applyNumberFormat="1" applyFont="1" applyBorder="1" applyAlignment="1">
      <alignment horizontal="right"/>
    </xf>
  </cellXfs>
  <cellStyles count="6">
    <cellStyle name="Bad" xfId="5" xr:uid="{DD52DCDF-AC6A-4326-BB91-7402B760F6C1}"/>
    <cellStyle name="Comma" xfId="1" builtinId="3"/>
    <cellStyle name="Normal" xfId="0" builtinId="0"/>
    <cellStyle name="Normal 3" xfId="4" xr:uid="{0CF98F52-CDCB-4B47-8A92-B81795A0CE2F}"/>
    <cellStyle name="Normal_11" xfId="3" xr:uid="{B60A6DF5-2517-44FF-AC49-971A4A352DCA}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_ * #,##0_ ;_ * \-#,##0_ ;_ * &quot;-&quot;??_ ;_ @_ "/>
      <border diagonalUp="0" diagonalDown="0">
        <left style="dashed">
          <color indexed="64"/>
        </left>
        <right/>
        <top style="dashed">
          <color indexed="64"/>
        </top>
        <bottom style="dashed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6" formatCode="#,##0;[Red]\-#,##0"/>
      <fill>
        <patternFill patternType="solid">
          <fgColor indexed="64"/>
          <bgColor theme="0" tint="-0.14996795556505021"/>
        </patternFill>
      </fill>
      <alignment horizontal="right" vertical="bottom" textRotation="0" wrapText="0" indent="1" justifyLastLine="0" shrinkToFit="0" readingOrder="2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738B44-B7BD-4798-9B10-BAC66F5CCFA8}" name="TitleRegion1.a4.b45.1" displayName="TitleRegion1.a4.b45.1" ref="A4:B45" totalsRowShown="0">
  <autoFilter ref="A4:B45" xr:uid="{A1738B44-B7BD-4798-9B10-BAC66F5CCFA8}">
    <filterColumn colId="0" hiddenButton="1"/>
    <filterColumn colId="1" hiddenButton="1"/>
  </autoFilter>
  <tableColumns count="2">
    <tableColumn id="1" xr3:uid="{C105FB71-E4C8-4663-9559-A3F3B91F2888}" name="עמודה1" dataDxfId="14" dataCellStyle="Normal 3"/>
    <tableColumn id="2" xr3:uid="{14E97389-C922-411A-8E78-FE28A13E9964}" name="אלפי ₪ " dataDxfId="13" dataCellStyle="Percent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E71821-63A3-48C7-A882-18FEEA6BAEAB}" name="TitleRegion1.a6.d73.1" displayName="TitleRegion1.a6.d73.1" ref="A6:D73" totalsRowShown="0" tableBorderDxfId="12">
  <autoFilter ref="A6:D73" xr:uid="{0BE71821-63A3-48C7-A882-18FEEA6BAEAB}">
    <filterColumn colId="0" hiddenButton="1"/>
    <filterColumn colId="1" hiddenButton="1"/>
    <filterColumn colId="2" hiddenButton="1"/>
    <filterColumn colId="3" hiddenButton="1"/>
  </autoFilter>
  <tableColumns count="4">
    <tableColumn id="1" xr3:uid="{D021C44E-9169-4A9E-9268-5F2D9E3A8AB8}" name="עמודה1"/>
    <tableColumn id="2" xr3:uid="{D7AC9704-F6C1-4A96-A664-CDDE4077FE63}" name="צדדים קשורים"/>
    <tableColumn id="3" xr3:uid="{56F1ED8F-3127-41A1-AD1F-A9874CF99396}" name="עמודה2" dataDxfId="11"/>
    <tableColumn id="4" xr3:uid="{4A8E57BE-1851-4595-8212-ACE76BA38A81}" name="עמודה3" dataDxfId="10" dataCellStyle="Comma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F6533C-46CF-4E99-ACAB-CD81335B0C83}" name="TitleRegion1.a6.d108.1" displayName="TitleRegion1.a6.d108.1" ref="A6:D108" totalsRowShown="0" tableBorderDxfId="9">
  <autoFilter ref="A6:D108" xr:uid="{9DF6533C-46CF-4E99-ACAB-CD81335B0C83}">
    <filterColumn colId="0" hiddenButton="1"/>
    <filterColumn colId="1" hiddenButton="1"/>
    <filterColumn colId="2" hiddenButton="1"/>
    <filterColumn colId="3" hiddenButton="1"/>
  </autoFilter>
  <tableColumns count="4">
    <tableColumn id="1" xr3:uid="{AF496512-B7AC-41F0-92D5-996C6BB034C2}" name="עמודה1"/>
    <tableColumn id="2" xr3:uid="{C1477B8B-60A2-4858-BB14-CE5A542507FB}" name="1"/>
    <tableColumn id="3" xr3:uid="{34AFAB04-9E09-4C06-84A5-C171880681F2}" name="גוף/יחיד א'" dataDxfId="8"/>
    <tableColumn id="4" xr3:uid="{93AAF167-89DE-478F-92F4-AD0C5A554CCA}" name=" 0 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6494-7BEF-4F60-BACB-60481B2B7F9D}">
  <dimension ref="A1:AZ45"/>
  <sheetViews>
    <sheetView rightToLeft="1" tabSelected="1" workbookViewId="0">
      <selection activeCell="A8" sqref="A8"/>
    </sheetView>
  </sheetViews>
  <sheetFormatPr defaultColWidth="0" defaultRowHeight="14.25" zeroHeight="1" x14ac:dyDescent="0.2"/>
  <cols>
    <col min="1" max="1" width="125.5" style="9" bestFit="1" customWidth="1"/>
    <col min="2" max="2" width="12.375" style="1" customWidth="1"/>
    <col min="3" max="52" width="0" hidden="1" customWidth="1"/>
    <col min="53" max="16384" width="9" hidden="1"/>
  </cols>
  <sheetData>
    <row r="1" spans="1:2" ht="15" x14ac:dyDescent="0.25">
      <c r="A1" s="13" t="s">
        <v>42</v>
      </c>
      <c r="B1"/>
    </row>
    <row r="2" spans="1:2" x14ac:dyDescent="0.2">
      <c r="A2" s="14" t="s">
        <v>43</v>
      </c>
      <c r="B2" s="36">
        <v>45657</v>
      </c>
    </row>
    <row r="3" spans="1:2" ht="15.75" x14ac:dyDescent="0.25">
      <c r="A3" s="17" t="s">
        <v>44</v>
      </c>
      <c r="B3"/>
    </row>
    <row r="4" spans="1:2" ht="15.75" x14ac:dyDescent="0.2">
      <c r="A4" s="2" t="s">
        <v>127</v>
      </c>
      <c r="B4" s="3" t="s">
        <v>45</v>
      </c>
    </row>
    <row r="5" spans="1:2" ht="15" x14ac:dyDescent="0.25">
      <c r="A5" s="37" t="s">
        <v>0</v>
      </c>
      <c r="B5" s="39" t="s">
        <v>128</v>
      </c>
    </row>
    <row r="6" spans="1:2" ht="15" x14ac:dyDescent="0.25">
      <c r="A6" s="10" t="s">
        <v>1</v>
      </c>
      <c r="B6" s="38">
        <f>SUM(B7:B8)</f>
        <v>2.9719593718373898</v>
      </c>
    </row>
    <row r="7" spans="1:2" ht="15" x14ac:dyDescent="0.25">
      <c r="A7" s="11" t="s">
        <v>2</v>
      </c>
      <c r="B7" s="5">
        <v>0</v>
      </c>
    </row>
    <row r="8" spans="1:2" ht="15" x14ac:dyDescent="0.25">
      <c r="A8" s="11" t="s">
        <v>3</v>
      </c>
      <c r="B8" s="5">
        <v>2.9719593718373898</v>
      </c>
    </row>
    <row r="9" spans="1:2" ht="15" x14ac:dyDescent="0.25">
      <c r="A9" s="10" t="s">
        <v>4</v>
      </c>
      <c r="B9" s="4">
        <f>SUM(B10:B11)</f>
        <v>0.73361887807623005</v>
      </c>
    </row>
    <row r="10" spans="1:2" ht="15" x14ac:dyDescent="0.25">
      <c r="A10" s="11" t="s">
        <v>5</v>
      </c>
      <c r="B10" s="5">
        <v>0</v>
      </c>
    </row>
    <row r="11" spans="1:2" ht="15" x14ac:dyDescent="0.25">
      <c r="A11" s="11" t="s">
        <v>6</v>
      </c>
      <c r="B11" s="5">
        <v>0.73361887807623005</v>
      </c>
    </row>
    <row r="12" spans="1:2" ht="15" x14ac:dyDescent="0.25">
      <c r="A12" s="10" t="s">
        <v>7</v>
      </c>
      <c r="B12" s="4">
        <f>SUM(B13:B14)</f>
        <v>1.8373869887454437E-2</v>
      </c>
    </row>
    <row r="13" spans="1:2" ht="15" x14ac:dyDescent="0.25">
      <c r="A13" s="11" t="s">
        <v>8</v>
      </c>
      <c r="B13" s="5">
        <v>1.8373869887454437E-2</v>
      </c>
    </row>
    <row r="14" spans="1:2" ht="15" x14ac:dyDescent="0.25">
      <c r="A14" s="11" t="s">
        <v>9</v>
      </c>
      <c r="B14" s="5">
        <v>0</v>
      </c>
    </row>
    <row r="15" spans="1:2" ht="15" x14ac:dyDescent="0.25">
      <c r="A15" s="10" t="s">
        <v>10</v>
      </c>
      <c r="B15" s="5">
        <v>2.5129640492923491</v>
      </c>
    </row>
    <row r="16" spans="1:2" ht="15" x14ac:dyDescent="0.25">
      <c r="A16" s="10" t="s">
        <v>11</v>
      </c>
      <c r="B16" s="5">
        <v>0.11991833757463836</v>
      </c>
    </row>
    <row r="17" spans="1:2" ht="15" x14ac:dyDescent="0.25">
      <c r="A17" s="10" t="s">
        <v>12</v>
      </c>
      <c r="B17" s="5">
        <v>0</v>
      </c>
    </row>
    <row r="18" spans="1:2" ht="15" x14ac:dyDescent="0.25">
      <c r="A18" s="10" t="s">
        <v>13</v>
      </c>
      <c r="B18" s="5">
        <f>B6+B9+B12+B15+B16+B17</f>
        <v>6.3568345066680614</v>
      </c>
    </row>
    <row r="19" spans="1:2" ht="15" x14ac:dyDescent="0.25">
      <c r="A19" s="10" t="s">
        <v>14</v>
      </c>
      <c r="B19" s="5">
        <f>(B20+B21)/2</f>
        <v>14156</v>
      </c>
    </row>
    <row r="20" spans="1:2" ht="15" x14ac:dyDescent="0.25">
      <c r="A20" s="11" t="s">
        <v>15</v>
      </c>
      <c r="B20" s="5">
        <v>14825</v>
      </c>
    </row>
    <row r="21" spans="1:2" ht="15" x14ac:dyDescent="0.25">
      <c r="A21" s="11" t="s">
        <v>16</v>
      </c>
      <c r="B21" s="5">
        <v>13487</v>
      </c>
    </row>
    <row r="22" spans="1:2" ht="15" x14ac:dyDescent="0.25">
      <c r="A22" s="10" t="s">
        <v>17</v>
      </c>
      <c r="B22" s="6">
        <f>B18/B19</f>
        <v>4.4905584251681702E-4</v>
      </c>
    </row>
    <row r="23" spans="1:2" ht="15" x14ac:dyDescent="0.25">
      <c r="A23" s="12" t="s">
        <v>18</v>
      </c>
      <c r="B23" s="40" t="s">
        <v>128</v>
      </c>
    </row>
    <row r="24" spans="1:2" ht="15" x14ac:dyDescent="0.25">
      <c r="A24" s="10" t="s">
        <v>19</v>
      </c>
      <c r="B24" s="5">
        <v>0.21649038276535201</v>
      </c>
    </row>
    <row r="25" spans="1:2" ht="15" x14ac:dyDescent="0.25">
      <c r="A25" s="10" t="s">
        <v>20</v>
      </c>
      <c r="B25" s="4">
        <f>SUM(B26:B34)</f>
        <v>3.2184906325381073</v>
      </c>
    </row>
    <row r="26" spans="1:2" ht="15" x14ac:dyDescent="0.25">
      <c r="A26" s="11" t="s">
        <v>21</v>
      </c>
      <c r="B26" s="5">
        <v>5.0280204227168342E-2</v>
      </c>
    </row>
    <row r="27" spans="1:2" ht="15" x14ac:dyDescent="0.25">
      <c r="A27" s="11" t="s">
        <v>22</v>
      </c>
      <c r="B27" s="5">
        <v>3.0116283082995007E-2</v>
      </c>
    </row>
    <row r="28" spans="1:2" ht="15" x14ac:dyDescent="0.25">
      <c r="A28" s="11" t="s">
        <v>23</v>
      </c>
      <c r="B28" s="5">
        <v>0</v>
      </c>
    </row>
    <row r="29" spans="1:2" ht="15" x14ac:dyDescent="0.25">
      <c r="A29" s="11" t="s">
        <v>24</v>
      </c>
      <c r="B29" s="5">
        <v>0</v>
      </c>
    </row>
    <row r="30" spans="1:2" ht="15" x14ac:dyDescent="0.25">
      <c r="A30" s="11" t="s">
        <v>25</v>
      </c>
      <c r="B30" s="5">
        <v>0.32913000000000009</v>
      </c>
    </row>
    <row r="31" spans="1:2" ht="15" x14ac:dyDescent="0.25">
      <c r="A31" s="11" t="s">
        <v>26</v>
      </c>
      <c r="B31" s="5">
        <v>2.1079278428865704</v>
      </c>
    </row>
    <row r="32" spans="1:2" ht="15" x14ac:dyDescent="0.25">
      <c r="A32" s="11" t="s">
        <v>27</v>
      </c>
      <c r="B32" s="5">
        <v>0</v>
      </c>
    </row>
    <row r="33" spans="1:2" ht="15" x14ac:dyDescent="0.25">
      <c r="A33" s="11" t="s">
        <v>28</v>
      </c>
      <c r="B33" s="5">
        <v>0.70103630234137337</v>
      </c>
    </row>
    <row r="34" spans="1:2" ht="15" x14ac:dyDescent="0.25">
      <c r="A34" s="11" t="s">
        <v>29</v>
      </c>
      <c r="B34" s="5">
        <v>0</v>
      </c>
    </row>
    <row r="35" spans="1:2" ht="15" x14ac:dyDescent="0.25">
      <c r="A35" s="10" t="s">
        <v>30</v>
      </c>
      <c r="B35" s="6">
        <f>B25/B21</f>
        <v>2.3863651164366482E-4</v>
      </c>
    </row>
    <row r="36" spans="1:2" ht="15" x14ac:dyDescent="0.25">
      <c r="A36" s="10" t="s">
        <v>31</v>
      </c>
      <c r="B36" s="6">
        <v>1E-3</v>
      </c>
    </row>
    <row r="37" spans="1:2" ht="15" x14ac:dyDescent="0.25">
      <c r="A37" s="10" t="s">
        <v>32</v>
      </c>
      <c r="B37" s="6">
        <f>B36-B35</f>
        <v>7.6136348835633522E-4</v>
      </c>
    </row>
    <row r="38" spans="1:2" ht="15" x14ac:dyDescent="0.25">
      <c r="A38" s="10" t="s">
        <v>33</v>
      </c>
      <c r="B38" s="5">
        <v>0</v>
      </c>
    </row>
    <row r="39" spans="1:2" ht="15" x14ac:dyDescent="0.25">
      <c r="A39" s="10" t="s">
        <v>34</v>
      </c>
      <c r="B39" s="6">
        <f>(B25-B38)/B21</f>
        <v>2.3863651164366482E-4</v>
      </c>
    </row>
    <row r="40" spans="1:2" ht="15" x14ac:dyDescent="0.25">
      <c r="A40" s="12" t="s">
        <v>35</v>
      </c>
      <c r="B40" s="40" t="s">
        <v>128</v>
      </c>
    </row>
    <row r="41" spans="1:2" ht="15" x14ac:dyDescent="0.25">
      <c r="A41" s="10" t="s">
        <v>36</v>
      </c>
      <c r="B41" s="7">
        <f>B18+B25-B38</f>
        <v>9.5753251392061678</v>
      </c>
    </row>
    <row r="42" spans="1:2" ht="15" x14ac:dyDescent="0.25">
      <c r="A42" s="10" t="s">
        <v>37</v>
      </c>
      <c r="B42" s="6">
        <f>B41/B19</f>
        <v>6.7641460435194747E-4</v>
      </c>
    </row>
    <row r="43" spans="1:2" ht="15" x14ac:dyDescent="0.25">
      <c r="A43" s="12" t="s">
        <v>38</v>
      </c>
      <c r="B43" s="40" t="s">
        <v>128</v>
      </c>
    </row>
    <row r="44" spans="1:2" ht="15" x14ac:dyDescent="0.25">
      <c r="A44" s="10" t="s">
        <v>39</v>
      </c>
      <c r="B44" s="6">
        <v>1E-3</v>
      </c>
    </row>
    <row r="45" spans="1:2" ht="15" x14ac:dyDescent="0.25">
      <c r="A45" s="10" t="s">
        <v>40</v>
      </c>
      <c r="B45" s="8">
        <f>B22+B44</f>
        <v>1.449055842516817E-3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7C3AB-682B-4F87-846B-85EC94382253}">
  <dimension ref="A1:AZ73"/>
  <sheetViews>
    <sheetView rightToLeft="1" workbookViewId="0"/>
  </sheetViews>
  <sheetFormatPr defaultColWidth="0" defaultRowHeight="14.25" zeroHeight="1" x14ac:dyDescent="0.2"/>
  <cols>
    <col min="1" max="1" width="8.5" customWidth="1"/>
    <col min="2" max="2" width="55.625" style="18" bestFit="1" customWidth="1"/>
    <col min="3" max="3" width="8.375" style="18" bestFit="1" customWidth="1"/>
    <col min="4" max="4" width="13.375" customWidth="1"/>
    <col min="5" max="5" width="9" hidden="1" customWidth="1"/>
    <col min="6" max="6" width="11.25" hidden="1" customWidth="1"/>
    <col min="7" max="52" width="0" hidden="1" customWidth="1"/>
    <col min="53" max="16384" width="9" hidden="1"/>
  </cols>
  <sheetData>
    <row r="1" spans="1:4" ht="15" x14ac:dyDescent="0.25">
      <c r="B1" s="13" t="s">
        <v>42</v>
      </c>
    </row>
    <row r="2" spans="1:4" x14ac:dyDescent="0.2">
      <c r="B2" s="33" t="s">
        <v>125</v>
      </c>
      <c r="D2" s="15">
        <v>45657</v>
      </c>
    </row>
    <row r="3" spans="1:4" ht="15" x14ac:dyDescent="0.25">
      <c r="B3" s="16" t="s">
        <v>44</v>
      </c>
      <c r="C3"/>
    </row>
    <row r="4" spans="1:4" ht="15" x14ac:dyDescent="0.25">
      <c r="B4" s="19"/>
      <c r="C4" s="20"/>
      <c r="D4" s="34" t="s">
        <v>45</v>
      </c>
    </row>
    <row r="5" spans="1:4" ht="15" x14ac:dyDescent="0.25">
      <c r="B5" s="41" t="s">
        <v>46</v>
      </c>
      <c r="C5" s="42"/>
      <c r="D5" s="21"/>
    </row>
    <row r="6" spans="1:4" ht="15" x14ac:dyDescent="0.25">
      <c r="A6" t="s">
        <v>127</v>
      </c>
      <c r="B6" s="41" t="s">
        <v>47</v>
      </c>
      <c r="C6" s="42" t="s">
        <v>129</v>
      </c>
      <c r="D6" s="43" t="s">
        <v>130</v>
      </c>
    </row>
    <row r="7" spans="1:4" x14ac:dyDescent="0.2">
      <c r="A7" s="48" t="s">
        <v>128</v>
      </c>
      <c r="B7" s="22">
        <v>1</v>
      </c>
      <c r="C7" s="23" t="s">
        <v>41</v>
      </c>
      <c r="D7" s="44">
        <v>0</v>
      </c>
    </row>
    <row r="8" spans="1:4" x14ac:dyDescent="0.2">
      <c r="A8" s="48" t="s">
        <v>128</v>
      </c>
      <c r="B8" s="22">
        <v>2</v>
      </c>
      <c r="C8" s="23" t="s">
        <v>41</v>
      </c>
      <c r="D8" s="44">
        <v>0</v>
      </c>
    </row>
    <row r="9" spans="1:4" x14ac:dyDescent="0.2">
      <c r="A9" s="48" t="s">
        <v>128</v>
      </c>
      <c r="B9" s="22">
        <v>3</v>
      </c>
      <c r="C9" s="23" t="s">
        <v>41</v>
      </c>
      <c r="D9" s="44">
        <v>0</v>
      </c>
    </row>
    <row r="10" spans="1:4" ht="15" x14ac:dyDescent="0.25">
      <c r="A10" s="48" t="s">
        <v>128</v>
      </c>
      <c r="B10" s="19" t="s">
        <v>48</v>
      </c>
      <c r="C10" s="49" t="s">
        <v>128</v>
      </c>
      <c r="D10" s="50" t="s">
        <v>128</v>
      </c>
    </row>
    <row r="11" spans="1:4" x14ac:dyDescent="0.2">
      <c r="A11" s="48" t="s">
        <v>128</v>
      </c>
      <c r="B11" s="22">
        <v>1</v>
      </c>
      <c r="C11" s="23" t="s">
        <v>49</v>
      </c>
      <c r="D11" s="44">
        <v>2.1909742642823797</v>
      </c>
    </row>
    <row r="12" spans="1:4" x14ac:dyDescent="0.2">
      <c r="A12" s="48" t="s">
        <v>128</v>
      </c>
      <c r="B12" s="22">
        <v>2</v>
      </c>
      <c r="C12" s="23" t="s">
        <v>50</v>
      </c>
      <c r="D12" s="44">
        <v>0.40475119043964991</v>
      </c>
    </row>
    <row r="13" spans="1:4" x14ac:dyDescent="0.2">
      <c r="A13" s="48" t="s">
        <v>128</v>
      </c>
      <c r="B13" s="22">
        <v>3</v>
      </c>
      <c r="C13" s="23" t="s">
        <v>51</v>
      </c>
      <c r="D13" s="44">
        <v>0.37623391711536003</v>
      </c>
    </row>
    <row r="14" spans="1:4" x14ac:dyDescent="0.2">
      <c r="A14" s="48" t="s">
        <v>128</v>
      </c>
      <c r="B14" s="22">
        <v>4</v>
      </c>
      <c r="C14" s="23" t="s">
        <v>41</v>
      </c>
      <c r="D14" s="44">
        <v>0</v>
      </c>
    </row>
    <row r="15" spans="1:4" x14ac:dyDescent="0.2">
      <c r="A15" s="48" t="s">
        <v>128</v>
      </c>
      <c r="B15" s="22">
        <v>5</v>
      </c>
      <c r="C15" s="23" t="s">
        <v>41</v>
      </c>
      <c r="D15" s="44">
        <v>0</v>
      </c>
    </row>
    <row r="16" spans="1:4" x14ac:dyDescent="0.2">
      <c r="A16" s="48" t="s">
        <v>128</v>
      </c>
      <c r="B16" s="22">
        <v>6</v>
      </c>
      <c r="C16" s="23" t="s">
        <v>41</v>
      </c>
      <c r="D16" s="44">
        <v>0</v>
      </c>
    </row>
    <row r="17" spans="1:6" x14ac:dyDescent="0.2">
      <c r="A17" s="48" t="s">
        <v>128</v>
      </c>
      <c r="B17" s="22">
        <v>7</v>
      </c>
      <c r="C17" s="23" t="s">
        <v>41</v>
      </c>
      <c r="D17" s="44">
        <v>0</v>
      </c>
    </row>
    <row r="18" spans="1:6" x14ac:dyDescent="0.2">
      <c r="A18" s="48" t="s">
        <v>128</v>
      </c>
      <c r="B18" s="22">
        <v>8</v>
      </c>
      <c r="C18" s="23" t="s">
        <v>41</v>
      </c>
      <c r="D18" s="44">
        <v>0</v>
      </c>
    </row>
    <row r="19" spans="1:6" ht="15" x14ac:dyDescent="0.25">
      <c r="A19" s="48" t="s">
        <v>128</v>
      </c>
      <c r="B19" s="25" t="s">
        <v>52</v>
      </c>
      <c r="C19" s="51" t="s">
        <v>128</v>
      </c>
      <c r="D19" s="44">
        <v>2.9719593718373898</v>
      </c>
      <c r="F19" s="26"/>
    </row>
    <row r="20" spans="1:6" x14ac:dyDescent="0.2">
      <c r="A20" s="48" t="s">
        <v>128</v>
      </c>
      <c r="B20" s="52" t="s">
        <v>128</v>
      </c>
      <c r="C20" s="49" t="s">
        <v>128</v>
      </c>
      <c r="D20" s="50" t="s">
        <v>128</v>
      </c>
    </row>
    <row r="21" spans="1:6" ht="15" x14ac:dyDescent="0.25">
      <c r="A21" s="48" t="s">
        <v>128</v>
      </c>
      <c r="B21" s="19" t="s">
        <v>53</v>
      </c>
      <c r="C21" s="49" t="s">
        <v>128</v>
      </c>
      <c r="D21" s="50" t="s">
        <v>128</v>
      </c>
    </row>
    <row r="22" spans="1:6" ht="15" x14ac:dyDescent="0.25">
      <c r="A22" s="48" t="s">
        <v>128</v>
      </c>
      <c r="B22" s="19" t="s">
        <v>47</v>
      </c>
      <c r="C22" s="49" t="s">
        <v>128</v>
      </c>
      <c r="D22" s="50" t="s">
        <v>128</v>
      </c>
    </row>
    <row r="23" spans="1:6" x14ac:dyDescent="0.2">
      <c r="A23" s="48" t="s">
        <v>128</v>
      </c>
      <c r="B23" s="22">
        <v>1</v>
      </c>
      <c r="C23" s="23" t="s">
        <v>41</v>
      </c>
      <c r="D23" s="44">
        <v>0</v>
      </c>
    </row>
    <row r="24" spans="1:6" x14ac:dyDescent="0.2">
      <c r="A24" s="48" t="s">
        <v>128</v>
      </c>
      <c r="B24" s="22">
        <v>2</v>
      </c>
      <c r="C24" s="23" t="s">
        <v>41</v>
      </c>
      <c r="D24" s="44">
        <v>0</v>
      </c>
    </row>
    <row r="25" spans="1:6" x14ac:dyDescent="0.2">
      <c r="A25" s="48" t="s">
        <v>128</v>
      </c>
      <c r="B25" s="22">
        <v>3</v>
      </c>
      <c r="C25" s="23" t="s">
        <v>41</v>
      </c>
      <c r="D25" s="44">
        <v>0</v>
      </c>
    </row>
    <row r="26" spans="1:6" ht="15" x14ac:dyDescent="0.25">
      <c r="A26" s="48" t="s">
        <v>128</v>
      </c>
      <c r="B26" s="19" t="s">
        <v>48</v>
      </c>
      <c r="C26" s="49" t="s">
        <v>128</v>
      </c>
      <c r="D26" s="50" t="s">
        <v>128</v>
      </c>
    </row>
    <row r="27" spans="1:6" x14ac:dyDescent="0.2">
      <c r="A27" s="48" t="s">
        <v>128</v>
      </c>
      <c r="B27" s="22">
        <v>1</v>
      </c>
      <c r="C27" s="23" t="s">
        <v>54</v>
      </c>
      <c r="D27" s="44">
        <v>0.70589064367076004</v>
      </c>
    </row>
    <row r="28" spans="1:6" x14ac:dyDescent="0.2">
      <c r="A28" s="48" t="s">
        <v>128</v>
      </c>
      <c r="B28" s="22">
        <v>2</v>
      </c>
      <c r="C28" s="23" t="s">
        <v>55</v>
      </c>
      <c r="D28" s="44">
        <v>9.6516209217399999E-3</v>
      </c>
    </row>
    <row r="29" spans="1:6" x14ac:dyDescent="0.2">
      <c r="A29" s="48" t="s">
        <v>128</v>
      </c>
      <c r="B29" s="22">
        <v>3</v>
      </c>
      <c r="C29" s="23" t="s">
        <v>56</v>
      </c>
      <c r="D29" s="44">
        <v>9.2022091082300025E-3</v>
      </c>
    </row>
    <row r="30" spans="1:6" x14ac:dyDescent="0.2">
      <c r="A30" s="48" t="s">
        <v>128</v>
      </c>
      <c r="B30" s="22">
        <v>4</v>
      </c>
      <c r="C30" s="23" t="s">
        <v>57</v>
      </c>
      <c r="D30" s="44">
        <v>8.8134696312800014E-3</v>
      </c>
    </row>
    <row r="31" spans="1:6" x14ac:dyDescent="0.2">
      <c r="A31" s="48" t="s">
        <v>128</v>
      </c>
      <c r="B31" s="22">
        <v>5</v>
      </c>
      <c r="C31" s="23" t="s">
        <v>49</v>
      </c>
      <c r="D31" s="44">
        <v>6.0934744219975912E-5</v>
      </c>
    </row>
    <row r="32" spans="1:6" x14ac:dyDescent="0.2">
      <c r="A32" s="48" t="s">
        <v>128</v>
      </c>
      <c r="B32" s="22">
        <v>6</v>
      </c>
      <c r="C32" s="23" t="s">
        <v>41</v>
      </c>
      <c r="D32" s="44">
        <v>0</v>
      </c>
    </row>
    <row r="33" spans="1:6" x14ac:dyDescent="0.2">
      <c r="A33" s="48" t="s">
        <v>128</v>
      </c>
      <c r="B33" s="22">
        <v>7</v>
      </c>
      <c r="C33" s="23" t="s">
        <v>41</v>
      </c>
      <c r="D33" s="44">
        <v>0</v>
      </c>
    </row>
    <row r="34" spans="1:6" x14ac:dyDescent="0.2">
      <c r="A34" s="48" t="s">
        <v>128</v>
      </c>
      <c r="B34" s="22">
        <v>8</v>
      </c>
      <c r="C34" s="23" t="s">
        <v>41</v>
      </c>
      <c r="D34" s="44">
        <v>0</v>
      </c>
    </row>
    <row r="35" spans="1:6" ht="15" x14ac:dyDescent="0.25">
      <c r="A35" s="48" t="s">
        <v>128</v>
      </c>
      <c r="B35" s="25" t="s">
        <v>58</v>
      </c>
      <c r="C35" s="51" t="s">
        <v>128</v>
      </c>
      <c r="D35" s="45">
        <v>0.73361887807623005</v>
      </c>
      <c r="F35" s="26"/>
    </row>
    <row r="36" spans="1:6" x14ac:dyDescent="0.2">
      <c r="A36" s="48" t="s">
        <v>128</v>
      </c>
      <c r="B36" s="52" t="s">
        <v>128</v>
      </c>
      <c r="C36" s="49" t="s">
        <v>128</v>
      </c>
      <c r="D36" s="50" t="s">
        <v>128</v>
      </c>
    </row>
    <row r="37" spans="1:6" ht="15" x14ac:dyDescent="0.25">
      <c r="A37" s="48" t="s">
        <v>128</v>
      </c>
      <c r="B37" s="19" t="s">
        <v>59</v>
      </c>
      <c r="C37" s="49" t="s">
        <v>128</v>
      </c>
      <c r="D37" s="50" t="s">
        <v>128</v>
      </c>
    </row>
    <row r="38" spans="1:6" x14ac:dyDescent="0.2">
      <c r="A38" s="48" t="s">
        <v>128</v>
      </c>
      <c r="B38" s="22">
        <v>1</v>
      </c>
      <c r="C38" s="23" t="s">
        <v>60</v>
      </c>
      <c r="D38" s="44">
        <v>5.2014608118939468E-3</v>
      </c>
    </row>
    <row r="39" spans="1:6" x14ac:dyDescent="0.2">
      <c r="A39" s="48" t="s">
        <v>128</v>
      </c>
      <c r="B39" s="22">
        <v>2</v>
      </c>
      <c r="C39" s="23" t="s">
        <v>61</v>
      </c>
      <c r="D39" s="44">
        <v>3.2030615988400003E-3</v>
      </c>
    </row>
    <row r="40" spans="1:6" x14ac:dyDescent="0.2">
      <c r="A40" s="48" t="s">
        <v>128</v>
      </c>
      <c r="B40" s="22">
        <v>3</v>
      </c>
      <c r="C40" s="23" t="s">
        <v>62</v>
      </c>
      <c r="D40" s="44">
        <v>3.0999999999999999E-3</v>
      </c>
    </row>
    <row r="41" spans="1:6" x14ac:dyDescent="0.2">
      <c r="A41" s="48" t="s">
        <v>128</v>
      </c>
      <c r="B41" s="22">
        <v>4</v>
      </c>
      <c r="C41" s="23" t="s">
        <v>63</v>
      </c>
      <c r="D41" s="44">
        <v>2.6346250286024444E-3</v>
      </c>
    </row>
    <row r="42" spans="1:6" x14ac:dyDescent="0.2">
      <c r="A42" s="48" t="s">
        <v>128</v>
      </c>
      <c r="B42" s="22">
        <v>5</v>
      </c>
      <c r="C42" s="23" t="s">
        <v>64</v>
      </c>
      <c r="D42" s="44">
        <v>2.3580080699999997E-3</v>
      </c>
    </row>
    <row r="43" spans="1:6" x14ac:dyDescent="0.2">
      <c r="A43" s="48" t="s">
        <v>128</v>
      </c>
      <c r="B43" s="22">
        <v>6</v>
      </c>
      <c r="C43" s="23" t="s">
        <v>65</v>
      </c>
      <c r="D43" s="44">
        <v>9.4228607568783151E-4</v>
      </c>
    </row>
    <row r="44" spans="1:6" x14ac:dyDescent="0.2">
      <c r="A44" s="48" t="s">
        <v>128</v>
      </c>
      <c r="B44" s="22">
        <v>7</v>
      </c>
      <c r="C44" s="23" t="s">
        <v>66</v>
      </c>
      <c r="D44" s="44">
        <v>4.9442830243020966E-4</v>
      </c>
    </row>
    <row r="45" spans="1:6" ht="15" x14ac:dyDescent="0.25">
      <c r="A45" s="48" t="s">
        <v>128</v>
      </c>
      <c r="B45" s="25" t="s">
        <v>67</v>
      </c>
      <c r="C45" s="51" t="s">
        <v>128</v>
      </c>
      <c r="D45" s="44">
        <v>1.7933869887454434E-2</v>
      </c>
      <c r="F45" s="26"/>
    </row>
    <row r="46" spans="1:6" x14ac:dyDescent="0.2">
      <c r="A46" s="48" t="s">
        <v>128</v>
      </c>
      <c r="B46" s="52" t="s">
        <v>128</v>
      </c>
      <c r="C46" s="49" t="s">
        <v>128</v>
      </c>
      <c r="D46" s="50" t="s">
        <v>128</v>
      </c>
    </row>
    <row r="47" spans="1:6" ht="15" x14ac:dyDescent="0.25">
      <c r="A47" s="48" t="s">
        <v>128</v>
      </c>
      <c r="B47" s="19" t="s">
        <v>68</v>
      </c>
      <c r="C47" s="49" t="s">
        <v>128</v>
      </c>
      <c r="D47" s="50" t="s">
        <v>128</v>
      </c>
    </row>
    <row r="48" spans="1:6" x14ac:dyDescent="0.2">
      <c r="A48" s="48" t="s">
        <v>128</v>
      </c>
      <c r="B48" s="22">
        <v>1</v>
      </c>
      <c r="C48" s="23" t="s">
        <v>41</v>
      </c>
      <c r="D48" s="44">
        <v>0</v>
      </c>
    </row>
    <row r="49" spans="1:6" x14ac:dyDescent="0.2">
      <c r="A49" s="48" t="s">
        <v>128</v>
      </c>
      <c r="B49" s="22">
        <v>2</v>
      </c>
      <c r="C49" s="23" t="s">
        <v>41</v>
      </c>
      <c r="D49" s="44">
        <v>0</v>
      </c>
    </row>
    <row r="50" spans="1:6" x14ac:dyDescent="0.2">
      <c r="A50" s="48" t="s">
        <v>128</v>
      </c>
      <c r="B50" s="22">
        <v>3</v>
      </c>
      <c r="C50" s="23" t="s">
        <v>41</v>
      </c>
      <c r="D50" s="44">
        <v>0</v>
      </c>
    </row>
    <row r="51" spans="1:6" x14ac:dyDescent="0.2">
      <c r="A51" s="48" t="s">
        <v>128</v>
      </c>
      <c r="B51" s="22">
        <v>4</v>
      </c>
      <c r="C51" s="23" t="s">
        <v>41</v>
      </c>
      <c r="D51" s="44">
        <v>0</v>
      </c>
    </row>
    <row r="52" spans="1:6" x14ac:dyDescent="0.2">
      <c r="A52" s="48" t="s">
        <v>128</v>
      </c>
      <c r="B52" s="22">
        <v>5</v>
      </c>
      <c r="C52" s="23" t="s">
        <v>41</v>
      </c>
      <c r="D52" s="44">
        <v>0</v>
      </c>
    </row>
    <row r="53" spans="1:6" x14ac:dyDescent="0.2">
      <c r="A53" s="48" t="s">
        <v>128</v>
      </c>
      <c r="B53" s="22">
        <v>6</v>
      </c>
      <c r="C53" s="23" t="s">
        <v>41</v>
      </c>
      <c r="D53" s="44">
        <v>0</v>
      </c>
    </row>
    <row r="54" spans="1:6" x14ac:dyDescent="0.2">
      <c r="A54" s="48" t="s">
        <v>128</v>
      </c>
      <c r="B54" s="22">
        <v>7</v>
      </c>
      <c r="C54" s="23" t="s">
        <v>41</v>
      </c>
      <c r="D54" s="44">
        <v>0</v>
      </c>
    </row>
    <row r="55" spans="1:6" x14ac:dyDescent="0.2">
      <c r="A55" s="48" t="s">
        <v>128</v>
      </c>
      <c r="B55" s="22">
        <v>8</v>
      </c>
      <c r="C55" s="23" t="s">
        <v>41</v>
      </c>
      <c r="D55" s="44">
        <v>0</v>
      </c>
      <c r="F55" s="26" t="s">
        <v>41</v>
      </c>
    </row>
    <row r="56" spans="1:6" ht="15" x14ac:dyDescent="0.25">
      <c r="A56" s="48" t="s">
        <v>128</v>
      </c>
      <c r="B56" s="25" t="s">
        <v>69</v>
      </c>
      <c r="C56" s="51" t="s">
        <v>128</v>
      </c>
      <c r="D56" s="44">
        <v>0</v>
      </c>
    </row>
    <row r="57" spans="1:6" x14ac:dyDescent="0.2">
      <c r="A57" s="48" t="s">
        <v>128</v>
      </c>
      <c r="B57" s="52" t="s">
        <v>128</v>
      </c>
      <c r="C57" s="49" t="s">
        <v>128</v>
      </c>
      <c r="D57" s="50" t="s">
        <v>128</v>
      </c>
      <c r="F57" s="26" t="s">
        <v>41</v>
      </c>
    </row>
    <row r="58" spans="1:6" ht="15" x14ac:dyDescent="0.25">
      <c r="A58" s="48" t="s">
        <v>128</v>
      </c>
      <c r="B58" s="25" t="s">
        <v>70</v>
      </c>
      <c r="C58" s="51" t="s">
        <v>128</v>
      </c>
      <c r="D58" s="46">
        <v>2.5129640492923491</v>
      </c>
    </row>
    <row r="59" spans="1:6" x14ac:dyDescent="0.2">
      <c r="A59" s="48" t="s">
        <v>128</v>
      </c>
      <c r="B59" s="52" t="s">
        <v>128</v>
      </c>
      <c r="C59" s="49" t="s">
        <v>128</v>
      </c>
      <c r="D59" s="50" t="s">
        <v>128</v>
      </c>
    </row>
    <row r="60" spans="1:6" ht="15" x14ac:dyDescent="0.25">
      <c r="A60" s="48" t="s">
        <v>128</v>
      </c>
      <c r="B60" s="19" t="s">
        <v>71</v>
      </c>
      <c r="C60" s="49" t="s">
        <v>128</v>
      </c>
      <c r="D60" s="50" t="s">
        <v>128</v>
      </c>
    </row>
    <row r="61" spans="1:6" x14ac:dyDescent="0.2">
      <c r="A61" s="48" t="s">
        <v>128</v>
      </c>
      <c r="B61" s="22">
        <v>1</v>
      </c>
      <c r="C61" s="23" t="s">
        <v>72</v>
      </c>
      <c r="D61" s="44">
        <v>7.7038337574638363E-2</v>
      </c>
    </row>
    <row r="62" spans="1:6" x14ac:dyDescent="0.2">
      <c r="A62" s="48" t="s">
        <v>128</v>
      </c>
      <c r="B62" s="22">
        <v>2</v>
      </c>
      <c r="C62" s="23" t="s">
        <v>73</v>
      </c>
      <c r="D62" s="44">
        <v>4.2880000000000001E-2</v>
      </c>
    </row>
    <row r="63" spans="1:6" x14ac:dyDescent="0.2">
      <c r="A63" s="48" t="s">
        <v>128</v>
      </c>
      <c r="B63" s="22">
        <v>3</v>
      </c>
      <c r="C63" s="23" t="s">
        <v>41</v>
      </c>
      <c r="D63" s="44">
        <v>0</v>
      </c>
    </row>
    <row r="64" spans="1:6" x14ac:dyDescent="0.2">
      <c r="A64" s="48" t="s">
        <v>128</v>
      </c>
      <c r="B64" s="22">
        <v>4</v>
      </c>
      <c r="C64" s="23" t="s">
        <v>41</v>
      </c>
      <c r="D64" s="44">
        <v>0</v>
      </c>
      <c r="F64" s="26"/>
    </row>
    <row r="65" spans="1:6" ht="15" x14ac:dyDescent="0.25">
      <c r="A65" s="48" t="s">
        <v>128</v>
      </c>
      <c r="B65" s="25" t="s">
        <v>74</v>
      </c>
      <c r="C65" s="51" t="s">
        <v>128</v>
      </c>
      <c r="D65" s="44">
        <v>0.11991833757463836</v>
      </c>
    </row>
    <row r="66" spans="1:6" x14ac:dyDescent="0.2">
      <c r="A66" s="48" t="s">
        <v>128</v>
      </c>
      <c r="B66" s="52" t="s">
        <v>128</v>
      </c>
      <c r="C66" s="49" t="s">
        <v>128</v>
      </c>
      <c r="D66" s="50" t="s">
        <v>128</v>
      </c>
    </row>
    <row r="67" spans="1:6" ht="15" x14ac:dyDescent="0.25">
      <c r="A67" s="48" t="s">
        <v>128</v>
      </c>
      <c r="B67" s="19" t="s">
        <v>75</v>
      </c>
      <c r="C67" s="49" t="s">
        <v>128</v>
      </c>
      <c r="D67" s="50" t="s">
        <v>128</v>
      </c>
    </row>
    <row r="68" spans="1:6" x14ac:dyDescent="0.2">
      <c r="A68" s="48" t="s">
        <v>128</v>
      </c>
      <c r="B68" s="22">
        <v>1</v>
      </c>
      <c r="C68" s="23" t="s">
        <v>76</v>
      </c>
      <c r="D68" s="44">
        <v>0</v>
      </c>
    </row>
    <row r="69" spans="1:6" x14ac:dyDescent="0.2">
      <c r="A69" s="48" t="s">
        <v>128</v>
      </c>
      <c r="B69" s="22">
        <v>2</v>
      </c>
      <c r="C69" s="23" t="s">
        <v>77</v>
      </c>
      <c r="D69" s="44">
        <v>0</v>
      </c>
    </row>
    <row r="70" spans="1:6" x14ac:dyDescent="0.2">
      <c r="A70" s="48" t="s">
        <v>128</v>
      </c>
      <c r="B70" s="22">
        <v>3</v>
      </c>
      <c r="C70" s="23" t="s">
        <v>65</v>
      </c>
      <c r="D70" s="44">
        <v>0</v>
      </c>
      <c r="F70" s="26" t="s">
        <v>41</v>
      </c>
    </row>
    <row r="71" spans="1:6" ht="15" x14ac:dyDescent="0.25">
      <c r="A71" s="48" t="s">
        <v>128</v>
      </c>
      <c r="B71" s="25" t="s">
        <v>78</v>
      </c>
      <c r="C71" s="51" t="s">
        <v>128</v>
      </c>
      <c r="D71" s="44">
        <v>0</v>
      </c>
    </row>
    <row r="72" spans="1:6" x14ac:dyDescent="0.2">
      <c r="A72" s="48" t="s">
        <v>128</v>
      </c>
      <c r="B72" s="52" t="s">
        <v>128</v>
      </c>
      <c r="C72" s="49" t="s">
        <v>128</v>
      </c>
      <c r="D72" s="50" t="s">
        <v>128</v>
      </c>
      <c r="F72" s="26"/>
    </row>
    <row r="73" spans="1:6" ht="15.75" thickBot="1" x14ac:dyDescent="0.3">
      <c r="A73" s="48" t="s">
        <v>128</v>
      </c>
      <c r="B73" s="27" t="s">
        <v>79</v>
      </c>
      <c r="C73" s="53" t="s">
        <v>128</v>
      </c>
      <c r="D73" s="47">
        <v>6.356394506668062</v>
      </c>
    </row>
  </sheetData>
  <conditionalFormatting sqref="F19">
    <cfRule type="containsText" dxfId="7" priority="8" operator="containsText" text="FALSE">
      <formula>NOT(ISERROR(SEARCH("FALSE",F19)))</formula>
    </cfRule>
  </conditionalFormatting>
  <conditionalFormatting sqref="F35">
    <cfRule type="containsText" dxfId="6" priority="7" operator="containsText" text="FALSE">
      <formula>NOT(ISERROR(SEARCH("FALSE",F35)))</formula>
    </cfRule>
  </conditionalFormatting>
  <conditionalFormatting sqref="F45">
    <cfRule type="containsText" dxfId="5" priority="6" operator="containsText" text="FALSE">
      <formula>NOT(ISERROR(SEARCH("FALSE",F45)))</formula>
    </cfRule>
  </conditionalFormatting>
  <conditionalFormatting sqref="F55">
    <cfRule type="containsText" dxfId="4" priority="5" operator="containsText" text="FALSE">
      <formula>NOT(ISERROR(SEARCH("FALSE",F55)))</formula>
    </cfRule>
  </conditionalFormatting>
  <conditionalFormatting sqref="F57">
    <cfRule type="containsText" dxfId="3" priority="4" operator="containsText" text="FALSE">
      <formula>NOT(ISERROR(SEARCH("FALSE",F57)))</formula>
    </cfRule>
  </conditionalFormatting>
  <conditionalFormatting sqref="F64">
    <cfRule type="containsText" dxfId="2" priority="3" operator="containsText" text="FALSE">
      <formula>NOT(ISERROR(SEARCH("FALSE",F64)))</formula>
    </cfRule>
  </conditionalFormatting>
  <conditionalFormatting sqref="F70">
    <cfRule type="containsText" dxfId="1" priority="2" operator="containsText" text="FALSE">
      <formula>NOT(ISERROR(SEARCH("FALSE",F70)))</formula>
    </cfRule>
  </conditionalFormatting>
  <conditionalFormatting sqref="F72">
    <cfRule type="containsText" dxfId="0" priority="1" operator="containsText" text="FALSE">
      <formula>NOT(ISERROR(SEARCH("FALSE",F72)))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4145-2AA6-4D47-B99D-D131B2D5412A}">
  <dimension ref="A1:AZ108"/>
  <sheetViews>
    <sheetView rightToLeft="1" workbookViewId="0">
      <selection activeCell="D6" sqref="D6"/>
    </sheetView>
  </sheetViews>
  <sheetFormatPr defaultColWidth="0" defaultRowHeight="15" zeroHeight="1" x14ac:dyDescent="0.25"/>
  <cols>
    <col min="1" max="1" width="9" customWidth="1"/>
    <col min="2" max="2" width="119.875" style="28" bestFit="1" customWidth="1"/>
    <col min="3" max="3" width="31.375" style="18" bestFit="1" customWidth="1"/>
    <col min="4" max="4" width="8.875" bestFit="1" customWidth="1"/>
    <col min="5" max="5" width="9" hidden="1" customWidth="1"/>
    <col min="6" max="6" width="16" style="26" hidden="1" customWidth="1"/>
    <col min="7" max="52" width="0" hidden="1" customWidth="1"/>
    <col min="53" max="16384" width="9" hidden="1"/>
  </cols>
  <sheetData>
    <row r="1" spans="1:6" x14ac:dyDescent="0.25">
      <c r="B1" s="13" t="s">
        <v>42</v>
      </c>
      <c r="C1" s="35"/>
      <c r="F1"/>
    </row>
    <row r="2" spans="1:6" ht="14.25" x14ac:dyDescent="0.2">
      <c r="B2" s="33" t="s">
        <v>126</v>
      </c>
      <c r="C2" s="35"/>
      <c r="D2" s="15">
        <v>45657</v>
      </c>
      <c r="F2"/>
    </row>
    <row r="3" spans="1:6" ht="15.75" x14ac:dyDescent="0.25">
      <c r="B3" s="17" t="s">
        <v>44</v>
      </c>
      <c r="C3"/>
      <c r="F3"/>
    </row>
    <row r="4" spans="1:6" x14ac:dyDescent="0.25">
      <c r="B4" s="19"/>
      <c r="C4" s="24"/>
      <c r="D4" s="34" t="s">
        <v>45</v>
      </c>
      <c r="F4"/>
    </row>
    <row r="5" spans="1:6" x14ac:dyDescent="0.25">
      <c r="B5" s="41" t="s">
        <v>80</v>
      </c>
      <c r="C5" s="54"/>
      <c r="D5" s="21"/>
    </row>
    <row r="6" spans="1:6" x14ac:dyDescent="0.25">
      <c r="A6" t="s">
        <v>127</v>
      </c>
      <c r="B6" s="29" t="s">
        <v>131</v>
      </c>
      <c r="C6" s="55" t="s">
        <v>76</v>
      </c>
      <c r="D6" s="60" t="s">
        <v>132</v>
      </c>
    </row>
    <row r="7" spans="1:6" x14ac:dyDescent="0.25">
      <c r="A7" s="48" t="s">
        <v>128</v>
      </c>
      <c r="B7" s="29">
        <v>2</v>
      </c>
      <c r="C7" s="23" t="s">
        <v>77</v>
      </c>
      <c r="D7" s="44">
        <v>2.3600371479603338E-2</v>
      </c>
    </row>
    <row r="8" spans="1:6" x14ac:dyDescent="0.25">
      <c r="A8" s="48" t="s">
        <v>128</v>
      </c>
      <c r="B8" s="29">
        <v>3</v>
      </c>
      <c r="C8" s="23" t="s">
        <v>81</v>
      </c>
      <c r="D8" s="44">
        <v>0</v>
      </c>
    </row>
    <row r="9" spans="1:6" x14ac:dyDescent="0.25">
      <c r="A9" s="48" t="s">
        <v>128</v>
      </c>
      <c r="B9" s="29">
        <v>4</v>
      </c>
      <c r="C9" s="23" t="s">
        <v>82</v>
      </c>
      <c r="D9" s="44">
        <v>0</v>
      </c>
    </row>
    <row r="10" spans="1:6" x14ac:dyDescent="0.25">
      <c r="A10" s="48" t="s">
        <v>128</v>
      </c>
      <c r="B10" s="29">
        <v>5</v>
      </c>
      <c r="C10" s="23" t="s">
        <v>83</v>
      </c>
      <c r="D10" s="44">
        <v>0</v>
      </c>
    </row>
    <row r="11" spans="1:6" x14ac:dyDescent="0.25">
      <c r="A11" s="48" t="s">
        <v>128</v>
      </c>
      <c r="B11" s="29">
        <v>6</v>
      </c>
      <c r="C11" s="23" t="s">
        <v>84</v>
      </c>
      <c r="D11" s="44">
        <v>0</v>
      </c>
    </row>
    <row r="12" spans="1:6" x14ac:dyDescent="0.25">
      <c r="A12" s="48" t="s">
        <v>128</v>
      </c>
      <c r="B12" s="29">
        <v>7</v>
      </c>
      <c r="C12" s="23" t="s">
        <v>85</v>
      </c>
      <c r="D12" s="44">
        <v>0</v>
      </c>
    </row>
    <row r="13" spans="1:6" x14ac:dyDescent="0.25">
      <c r="A13" s="48" t="s">
        <v>128</v>
      </c>
      <c r="B13" s="29">
        <v>8</v>
      </c>
      <c r="C13" s="23" t="s">
        <v>86</v>
      </c>
      <c r="D13" s="44">
        <v>0</v>
      </c>
    </row>
    <row r="14" spans="1:6" x14ac:dyDescent="0.25">
      <c r="A14" s="48" t="s">
        <v>128</v>
      </c>
      <c r="B14" s="29">
        <v>9</v>
      </c>
      <c r="C14" s="23" t="s">
        <v>65</v>
      </c>
      <c r="D14" s="44">
        <v>0</v>
      </c>
    </row>
    <row r="15" spans="1:6" x14ac:dyDescent="0.25">
      <c r="A15" s="48" t="s">
        <v>128</v>
      </c>
      <c r="B15" s="25" t="s">
        <v>87</v>
      </c>
      <c r="C15" s="51" t="s">
        <v>128</v>
      </c>
      <c r="D15" s="45">
        <v>5.0280204227168342E-2</v>
      </c>
      <c r="F15" s="26" t="s">
        <v>41</v>
      </c>
    </row>
    <row r="16" spans="1:6" x14ac:dyDescent="0.25">
      <c r="A16" s="48" t="s">
        <v>128</v>
      </c>
      <c r="B16" s="57" t="s">
        <v>128</v>
      </c>
      <c r="C16" s="51" t="s">
        <v>128</v>
      </c>
      <c r="D16" s="58" t="s">
        <v>128</v>
      </c>
    </row>
    <row r="17" spans="1:6" x14ac:dyDescent="0.25">
      <c r="A17" s="48" t="s">
        <v>128</v>
      </c>
      <c r="B17" s="25" t="s">
        <v>88</v>
      </c>
      <c r="C17" s="51" t="s">
        <v>128</v>
      </c>
      <c r="D17" s="58" t="s">
        <v>128</v>
      </c>
    </row>
    <row r="18" spans="1:6" x14ac:dyDescent="0.25">
      <c r="A18" s="48" t="s">
        <v>128</v>
      </c>
      <c r="B18" s="29">
        <v>1</v>
      </c>
      <c r="C18" s="23" t="s">
        <v>76</v>
      </c>
      <c r="D18" s="44">
        <v>2.9270587046570005E-2</v>
      </c>
    </row>
    <row r="19" spans="1:6" x14ac:dyDescent="0.25">
      <c r="A19" s="48" t="s">
        <v>128</v>
      </c>
      <c r="B19" s="29">
        <v>2</v>
      </c>
      <c r="C19" s="23" t="s">
        <v>77</v>
      </c>
      <c r="D19" s="44">
        <v>8.4569603642500012E-4</v>
      </c>
    </row>
    <row r="20" spans="1:6" x14ac:dyDescent="0.25">
      <c r="A20" s="48" t="s">
        <v>128</v>
      </c>
      <c r="B20" s="29">
        <v>3</v>
      </c>
      <c r="C20" s="23" t="s">
        <v>81</v>
      </c>
      <c r="D20" s="44">
        <v>0</v>
      </c>
    </row>
    <row r="21" spans="1:6" x14ac:dyDescent="0.25">
      <c r="A21" s="48" t="s">
        <v>128</v>
      </c>
      <c r="B21" s="29">
        <v>4</v>
      </c>
      <c r="C21" s="23" t="s">
        <v>82</v>
      </c>
      <c r="D21" s="44">
        <v>0</v>
      </c>
    </row>
    <row r="22" spans="1:6" x14ac:dyDescent="0.25">
      <c r="A22" s="48" t="s">
        <v>128</v>
      </c>
      <c r="B22" s="29">
        <v>5</v>
      </c>
      <c r="C22" s="23" t="s">
        <v>83</v>
      </c>
      <c r="D22" s="44">
        <v>0</v>
      </c>
    </row>
    <row r="23" spans="1:6" x14ac:dyDescent="0.25">
      <c r="A23" s="48" t="s">
        <v>128</v>
      </c>
      <c r="B23" s="29">
        <v>6</v>
      </c>
      <c r="C23" s="23" t="s">
        <v>84</v>
      </c>
      <c r="D23" s="44">
        <v>0</v>
      </c>
    </row>
    <row r="24" spans="1:6" x14ac:dyDescent="0.25">
      <c r="A24" s="48" t="s">
        <v>128</v>
      </c>
      <c r="B24" s="29">
        <v>7</v>
      </c>
      <c r="C24" s="23" t="s">
        <v>85</v>
      </c>
      <c r="D24" s="44">
        <v>0</v>
      </c>
    </row>
    <row r="25" spans="1:6" x14ac:dyDescent="0.25">
      <c r="A25" s="48" t="s">
        <v>128</v>
      </c>
      <c r="B25" s="29">
        <v>8</v>
      </c>
      <c r="C25" s="23" t="s">
        <v>86</v>
      </c>
      <c r="D25" s="44">
        <v>0</v>
      </c>
    </row>
    <row r="26" spans="1:6" x14ac:dyDescent="0.25">
      <c r="A26" s="48" t="s">
        <v>128</v>
      </c>
      <c r="B26" s="29">
        <v>9</v>
      </c>
      <c r="C26" s="23" t="s">
        <v>65</v>
      </c>
      <c r="D26" s="44">
        <v>1.7347234759768071E-18</v>
      </c>
    </row>
    <row r="27" spans="1:6" x14ac:dyDescent="0.25">
      <c r="A27" s="48" t="s">
        <v>128</v>
      </c>
      <c r="B27" s="25" t="s">
        <v>89</v>
      </c>
      <c r="C27" s="51" t="s">
        <v>128</v>
      </c>
      <c r="D27" s="45">
        <v>3.0116283082995007E-2</v>
      </c>
      <c r="F27" s="26" t="s">
        <v>41</v>
      </c>
    </row>
    <row r="28" spans="1:6" x14ac:dyDescent="0.25">
      <c r="A28" s="48" t="s">
        <v>128</v>
      </c>
      <c r="B28" s="57" t="s">
        <v>128</v>
      </c>
      <c r="C28" s="51" t="s">
        <v>128</v>
      </c>
      <c r="D28" s="58" t="s">
        <v>128</v>
      </c>
    </row>
    <row r="29" spans="1:6" x14ac:dyDescent="0.25">
      <c r="A29" s="48" t="s">
        <v>128</v>
      </c>
      <c r="B29" s="25" t="s">
        <v>90</v>
      </c>
      <c r="C29" s="51" t="s">
        <v>128</v>
      </c>
      <c r="D29" s="58" t="s">
        <v>128</v>
      </c>
    </row>
    <row r="30" spans="1:6" x14ac:dyDescent="0.25">
      <c r="A30" s="48" t="s">
        <v>128</v>
      </c>
      <c r="B30" s="29">
        <v>1</v>
      </c>
      <c r="C30" s="23" t="s">
        <v>76</v>
      </c>
      <c r="D30" s="44">
        <v>0</v>
      </c>
    </row>
    <row r="31" spans="1:6" x14ac:dyDescent="0.25">
      <c r="A31" s="48" t="s">
        <v>128</v>
      </c>
      <c r="B31" s="29">
        <v>2</v>
      </c>
      <c r="C31" s="23" t="s">
        <v>77</v>
      </c>
      <c r="D31" s="44">
        <v>0</v>
      </c>
    </row>
    <row r="32" spans="1:6" x14ac:dyDescent="0.25">
      <c r="A32" s="48" t="s">
        <v>128</v>
      </c>
      <c r="B32" s="29">
        <v>3</v>
      </c>
      <c r="C32" s="23" t="s">
        <v>65</v>
      </c>
      <c r="D32" s="44">
        <v>0</v>
      </c>
    </row>
    <row r="33" spans="1:6" x14ac:dyDescent="0.25">
      <c r="A33" s="48" t="s">
        <v>128</v>
      </c>
      <c r="B33" s="25" t="s">
        <v>91</v>
      </c>
      <c r="C33" s="51" t="s">
        <v>128</v>
      </c>
      <c r="D33" s="44">
        <v>0</v>
      </c>
      <c r="F33" s="26" t="s">
        <v>41</v>
      </c>
    </row>
    <row r="34" spans="1:6" x14ac:dyDescent="0.25">
      <c r="A34" s="48" t="s">
        <v>128</v>
      </c>
      <c r="B34" s="57" t="s">
        <v>128</v>
      </c>
      <c r="C34" s="51" t="s">
        <v>128</v>
      </c>
      <c r="D34" s="58" t="s">
        <v>128</v>
      </c>
    </row>
    <row r="35" spans="1:6" x14ac:dyDescent="0.25">
      <c r="A35" s="48" t="s">
        <v>128</v>
      </c>
      <c r="B35" s="25" t="s">
        <v>92</v>
      </c>
      <c r="C35" s="51" t="s">
        <v>128</v>
      </c>
      <c r="D35" s="58" t="s">
        <v>128</v>
      </c>
    </row>
    <row r="36" spans="1:6" x14ac:dyDescent="0.25">
      <c r="A36" s="48" t="s">
        <v>128</v>
      </c>
      <c r="B36" s="29">
        <v>1</v>
      </c>
      <c r="C36" s="23" t="s">
        <v>76</v>
      </c>
      <c r="D36" s="44">
        <v>0</v>
      </c>
    </row>
    <row r="37" spans="1:6" x14ac:dyDescent="0.25">
      <c r="A37" s="48" t="s">
        <v>128</v>
      </c>
      <c r="B37" s="29">
        <v>2</v>
      </c>
      <c r="C37" s="23" t="s">
        <v>77</v>
      </c>
      <c r="D37" s="44">
        <v>0</v>
      </c>
    </row>
    <row r="38" spans="1:6" x14ac:dyDescent="0.25">
      <c r="A38" s="48" t="s">
        <v>128</v>
      </c>
      <c r="B38" s="29">
        <v>3</v>
      </c>
      <c r="C38" s="23" t="s">
        <v>65</v>
      </c>
      <c r="D38" s="44">
        <v>0</v>
      </c>
    </row>
    <row r="39" spans="1:6" x14ac:dyDescent="0.25">
      <c r="A39" s="48" t="s">
        <v>128</v>
      </c>
      <c r="B39" s="25" t="s">
        <v>93</v>
      </c>
      <c r="C39" s="51" t="s">
        <v>128</v>
      </c>
      <c r="D39" s="44">
        <v>0</v>
      </c>
      <c r="F39" s="26" t="s">
        <v>41</v>
      </c>
    </row>
    <row r="40" spans="1:6" x14ac:dyDescent="0.25">
      <c r="A40" s="48" t="s">
        <v>128</v>
      </c>
      <c r="B40" s="57" t="s">
        <v>128</v>
      </c>
      <c r="C40" s="51" t="s">
        <v>128</v>
      </c>
      <c r="D40" s="58" t="s">
        <v>128</v>
      </c>
    </row>
    <row r="41" spans="1:6" x14ac:dyDescent="0.25">
      <c r="A41" s="48" t="s">
        <v>128</v>
      </c>
      <c r="B41" s="25" t="s">
        <v>94</v>
      </c>
      <c r="C41" s="51" t="s">
        <v>128</v>
      </c>
      <c r="D41" s="58" t="s">
        <v>128</v>
      </c>
    </row>
    <row r="42" spans="1:6" x14ac:dyDescent="0.25">
      <c r="A42" s="48" t="s">
        <v>128</v>
      </c>
      <c r="B42" s="29">
        <v>1</v>
      </c>
      <c r="C42" s="23" t="s">
        <v>95</v>
      </c>
      <c r="D42" s="44">
        <v>0.26057000000000008</v>
      </c>
    </row>
    <row r="43" spans="1:6" x14ac:dyDescent="0.25">
      <c r="A43" s="48" t="s">
        <v>128</v>
      </c>
      <c r="B43" s="29">
        <v>2</v>
      </c>
      <c r="C43" s="23" t="s">
        <v>96</v>
      </c>
      <c r="D43" s="44">
        <v>5.0800000000000005E-2</v>
      </c>
    </row>
    <row r="44" spans="1:6" x14ac:dyDescent="0.25">
      <c r="A44" s="48" t="s">
        <v>128</v>
      </c>
      <c r="B44" s="29">
        <v>3</v>
      </c>
      <c r="C44" s="23" t="s">
        <v>97</v>
      </c>
      <c r="D44" s="44">
        <v>1.7760000000000001E-2</v>
      </c>
    </row>
    <row r="45" spans="1:6" x14ac:dyDescent="0.25">
      <c r="A45" s="48" t="s">
        <v>128</v>
      </c>
      <c r="B45" s="29">
        <v>4</v>
      </c>
      <c r="C45" s="23" t="s">
        <v>41</v>
      </c>
      <c r="D45" s="44">
        <v>0</v>
      </c>
    </row>
    <row r="46" spans="1:6" x14ac:dyDescent="0.25">
      <c r="A46" s="48" t="s">
        <v>128</v>
      </c>
      <c r="B46" s="29">
        <v>5</v>
      </c>
      <c r="C46" s="23" t="s">
        <v>41</v>
      </c>
      <c r="D46" s="44">
        <v>0</v>
      </c>
    </row>
    <row r="47" spans="1:6" x14ac:dyDescent="0.25">
      <c r="A47" s="48" t="s">
        <v>128</v>
      </c>
      <c r="B47" s="29">
        <v>6</v>
      </c>
      <c r="C47" s="23" t="s">
        <v>41</v>
      </c>
      <c r="D47" s="44">
        <v>0</v>
      </c>
    </row>
    <row r="48" spans="1:6" x14ac:dyDescent="0.25">
      <c r="A48" s="48" t="s">
        <v>128</v>
      </c>
      <c r="B48" s="29">
        <v>7</v>
      </c>
      <c r="C48" s="23" t="s">
        <v>41</v>
      </c>
      <c r="D48" s="44">
        <v>0</v>
      </c>
    </row>
    <row r="49" spans="1:6" x14ac:dyDescent="0.25">
      <c r="A49" s="48" t="s">
        <v>128</v>
      </c>
      <c r="B49" s="29">
        <v>8</v>
      </c>
      <c r="C49" s="23" t="s">
        <v>41</v>
      </c>
      <c r="D49" s="44">
        <v>0</v>
      </c>
    </row>
    <row r="50" spans="1:6" x14ac:dyDescent="0.25">
      <c r="A50" s="48" t="s">
        <v>128</v>
      </c>
      <c r="B50" s="29">
        <v>9</v>
      </c>
      <c r="C50" s="23" t="s">
        <v>65</v>
      </c>
      <c r="D50" s="44">
        <v>0</v>
      </c>
    </row>
    <row r="51" spans="1:6" x14ac:dyDescent="0.25">
      <c r="A51" s="48" t="s">
        <v>128</v>
      </c>
      <c r="B51" s="25" t="s">
        <v>98</v>
      </c>
      <c r="C51" s="51" t="s">
        <v>128</v>
      </c>
      <c r="D51" s="44">
        <v>0.32913000000000009</v>
      </c>
      <c r="F51" s="26" t="s">
        <v>41</v>
      </c>
    </row>
    <row r="52" spans="1:6" x14ac:dyDescent="0.25">
      <c r="A52" s="48" t="s">
        <v>128</v>
      </c>
      <c r="B52" s="57" t="s">
        <v>128</v>
      </c>
      <c r="C52" s="51" t="s">
        <v>128</v>
      </c>
      <c r="D52" s="58" t="s">
        <v>128</v>
      </c>
    </row>
    <row r="53" spans="1:6" x14ac:dyDescent="0.25">
      <c r="A53" s="48" t="s">
        <v>128</v>
      </c>
      <c r="B53" s="25" t="s">
        <v>99</v>
      </c>
      <c r="C53" s="51" t="s">
        <v>128</v>
      </c>
      <c r="D53" s="58" t="s">
        <v>128</v>
      </c>
    </row>
    <row r="54" spans="1:6" x14ac:dyDescent="0.25">
      <c r="A54" s="48" t="s">
        <v>128</v>
      </c>
      <c r="B54" s="29">
        <v>1</v>
      </c>
      <c r="C54" s="23" t="s">
        <v>100</v>
      </c>
      <c r="D54" s="44">
        <v>0.32815844973425001</v>
      </c>
    </row>
    <row r="55" spans="1:6" x14ac:dyDescent="0.25">
      <c r="A55" s="48" t="s">
        <v>128</v>
      </c>
      <c r="B55" s="29">
        <v>2</v>
      </c>
      <c r="C55" s="23" t="s">
        <v>101</v>
      </c>
      <c r="D55" s="44">
        <v>0.28977235643363997</v>
      </c>
    </row>
    <row r="56" spans="1:6" x14ac:dyDescent="0.25">
      <c r="A56" s="48" t="s">
        <v>128</v>
      </c>
      <c r="B56" s="29">
        <v>3</v>
      </c>
      <c r="C56" s="23" t="s">
        <v>102</v>
      </c>
      <c r="D56" s="44">
        <v>0.26125118088055999</v>
      </c>
    </row>
    <row r="57" spans="1:6" x14ac:dyDescent="0.25">
      <c r="A57" s="48" t="s">
        <v>128</v>
      </c>
      <c r="B57" s="29">
        <v>4</v>
      </c>
      <c r="C57" s="23" t="s">
        <v>103</v>
      </c>
      <c r="D57" s="44">
        <v>0.25587538580143998</v>
      </c>
    </row>
    <row r="58" spans="1:6" x14ac:dyDescent="0.25">
      <c r="A58" s="48" t="s">
        <v>128</v>
      </c>
      <c r="B58" s="29">
        <v>5</v>
      </c>
      <c r="C58" s="23" t="s">
        <v>104</v>
      </c>
      <c r="D58" s="44">
        <v>0.23403364683461</v>
      </c>
    </row>
    <row r="59" spans="1:6" x14ac:dyDescent="0.25">
      <c r="A59" s="48" t="s">
        <v>128</v>
      </c>
      <c r="B59" s="29">
        <v>6</v>
      </c>
      <c r="C59" s="23" t="s">
        <v>105</v>
      </c>
      <c r="D59" s="44">
        <v>0.21161113792368996</v>
      </c>
    </row>
    <row r="60" spans="1:6" x14ac:dyDescent="0.25">
      <c r="A60" s="48" t="s">
        <v>128</v>
      </c>
      <c r="B60" s="29">
        <v>7</v>
      </c>
      <c r="C60" s="23" t="s">
        <v>41</v>
      </c>
      <c r="D60" s="44">
        <v>0</v>
      </c>
    </row>
    <row r="61" spans="1:6" x14ac:dyDescent="0.25">
      <c r="A61" s="48" t="s">
        <v>128</v>
      </c>
      <c r="B61" s="29">
        <v>8</v>
      </c>
      <c r="C61" s="23" t="s">
        <v>41</v>
      </c>
      <c r="D61" s="44">
        <v>0</v>
      </c>
    </row>
    <row r="62" spans="1:6" x14ac:dyDescent="0.25">
      <c r="A62" s="48" t="s">
        <v>128</v>
      </c>
      <c r="B62" s="29">
        <v>9</v>
      </c>
      <c r="C62" s="23" t="s">
        <v>65</v>
      </c>
      <c r="D62" s="44">
        <v>0.5272256852783801</v>
      </c>
    </row>
    <row r="63" spans="1:6" x14ac:dyDescent="0.25">
      <c r="A63" s="48" t="s">
        <v>128</v>
      </c>
      <c r="B63" s="25" t="s">
        <v>106</v>
      </c>
      <c r="C63" s="51" t="s">
        <v>128</v>
      </c>
      <c r="D63" s="44">
        <v>2.10792784288657</v>
      </c>
      <c r="F63" s="26" t="s">
        <v>41</v>
      </c>
    </row>
    <row r="64" spans="1:6" x14ac:dyDescent="0.25">
      <c r="A64" s="48" t="s">
        <v>128</v>
      </c>
      <c r="B64" s="57" t="s">
        <v>128</v>
      </c>
      <c r="C64" s="51" t="s">
        <v>128</v>
      </c>
      <c r="D64" s="58" t="s">
        <v>128</v>
      </c>
    </row>
    <row r="65" spans="1:6" x14ac:dyDescent="0.25">
      <c r="A65" s="48" t="s">
        <v>128</v>
      </c>
      <c r="B65" s="25" t="s">
        <v>107</v>
      </c>
      <c r="C65" s="51" t="s">
        <v>128</v>
      </c>
      <c r="D65" s="58" t="s">
        <v>128</v>
      </c>
    </row>
    <row r="66" spans="1:6" x14ac:dyDescent="0.25">
      <c r="A66" s="48" t="s">
        <v>128</v>
      </c>
      <c r="B66" s="25" t="s">
        <v>108</v>
      </c>
      <c r="C66" s="51" t="s">
        <v>128</v>
      </c>
      <c r="D66" s="58" t="s">
        <v>128</v>
      </c>
    </row>
    <row r="67" spans="1:6" x14ac:dyDescent="0.25">
      <c r="A67" s="48" t="s">
        <v>128</v>
      </c>
      <c r="B67" s="29">
        <v>1</v>
      </c>
      <c r="C67" s="23" t="s">
        <v>41</v>
      </c>
      <c r="D67" s="44">
        <v>0</v>
      </c>
    </row>
    <row r="68" spans="1:6" x14ac:dyDescent="0.25">
      <c r="A68" s="48" t="s">
        <v>128</v>
      </c>
      <c r="B68" s="29">
        <v>2</v>
      </c>
      <c r="C68" s="23" t="s">
        <v>41</v>
      </c>
      <c r="D68" s="44">
        <v>0</v>
      </c>
    </row>
    <row r="69" spans="1:6" x14ac:dyDescent="0.25">
      <c r="A69" s="48" t="s">
        <v>128</v>
      </c>
      <c r="B69" s="29">
        <v>3</v>
      </c>
      <c r="C69" s="23" t="s">
        <v>41</v>
      </c>
      <c r="D69" s="44">
        <v>0</v>
      </c>
    </row>
    <row r="70" spans="1:6" x14ac:dyDescent="0.25">
      <c r="A70" s="48" t="s">
        <v>128</v>
      </c>
      <c r="B70" s="29">
        <v>4</v>
      </c>
      <c r="C70" s="23" t="s">
        <v>41</v>
      </c>
      <c r="D70" s="44">
        <v>0</v>
      </c>
    </row>
    <row r="71" spans="1:6" x14ac:dyDescent="0.25">
      <c r="A71" s="48" t="s">
        <v>128</v>
      </c>
      <c r="B71" s="29">
        <v>5</v>
      </c>
      <c r="C71" s="23" t="s">
        <v>65</v>
      </c>
      <c r="D71" s="44">
        <v>0</v>
      </c>
    </row>
    <row r="72" spans="1:6" x14ac:dyDescent="0.25">
      <c r="A72" s="48" t="s">
        <v>128</v>
      </c>
      <c r="B72" s="25" t="s">
        <v>109</v>
      </c>
      <c r="C72" s="51" t="s">
        <v>128</v>
      </c>
      <c r="D72" s="44">
        <v>0</v>
      </c>
      <c r="F72" s="26" t="s">
        <v>41</v>
      </c>
    </row>
    <row r="73" spans="1:6" x14ac:dyDescent="0.25">
      <c r="A73" s="48" t="s">
        <v>128</v>
      </c>
      <c r="B73" s="57" t="s">
        <v>128</v>
      </c>
      <c r="C73" s="51" t="s">
        <v>128</v>
      </c>
      <c r="D73" s="58" t="s">
        <v>128</v>
      </c>
    </row>
    <row r="74" spans="1:6" x14ac:dyDescent="0.25">
      <c r="A74" s="48" t="s">
        <v>128</v>
      </c>
      <c r="B74" s="25" t="s">
        <v>110</v>
      </c>
      <c r="C74" s="51" t="s">
        <v>128</v>
      </c>
      <c r="D74" s="58" t="s">
        <v>128</v>
      </c>
    </row>
    <row r="75" spans="1:6" x14ac:dyDescent="0.25">
      <c r="A75" s="48" t="s">
        <v>128</v>
      </c>
      <c r="B75" s="29">
        <v>1</v>
      </c>
      <c r="C75" s="23" t="s">
        <v>111</v>
      </c>
      <c r="D75" s="44">
        <v>0.15466871815706668</v>
      </c>
    </row>
    <row r="76" spans="1:6" x14ac:dyDescent="0.25">
      <c r="A76" s="48" t="s">
        <v>128</v>
      </c>
      <c r="B76" s="29">
        <v>2</v>
      </c>
      <c r="C76" s="23" t="s">
        <v>112</v>
      </c>
      <c r="D76" s="44">
        <v>0.10721860096538334</v>
      </c>
    </row>
    <row r="77" spans="1:6" x14ac:dyDescent="0.25">
      <c r="A77" s="48" t="s">
        <v>128</v>
      </c>
      <c r="B77" s="29">
        <v>3</v>
      </c>
      <c r="C77" s="23" t="s">
        <v>113</v>
      </c>
      <c r="D77" s="44">
        <v>0.10136528210448002</v>
      </c>
    </row>
    <row r="78" spans="1:6" x14ac:dyDescent="0.25">
      <c r="A78" s="48" t="s">
        <v>128</v>
      </c>
      <c r="B78" s="29">
        <v>4</v>
      </c>
      <c r="C78" s="23" t="s">
        <v>114</v>
      </c>
      <c r="D78" s="44">
        <v>0.10109527116905666</v>
      </c>
    </row>
    <row r="79" spans="1:6" x14ac:dyDescent="0.25">
      <c r="A79" s="48" t="s">
        <v>128</v>
      </c>
      <c r="B79" s="29">
        <v>5</v>
      </c>
      <c r="C79" s="23" t="s">
        <v>115</v>
      </c>
      <c r="D79" s="44">
        <v>7.6751586218813325E-2</v>
      </c>
    </row>
    <row r="80" spans="1:6" x14ac:dyDescent="0.25">
      <c r="A80" s="48" t="s">
        <v>128</v>
      </c>
      <c r="B80" s="29">
        <v>6</v>
      </c>
      <c r="C80" s="23" t="s">
        <v>116</v>
      </c>
      <c r="D80" s="44">
        <v>6.0014913894080001E-2</v>
      </c>
    </row>
    <row r="81" spans="1:6" x14ac:dyDescent="0.25">
      <c r="A81" s="48" t="s">
        <v>128</v>
      </c>
      <c r="B81" s="29">
        <v>7</v>
      </c>
      <c r="C81" s="23" t="s">
        <v>100</v>
      </c>
      <c r="D81" s="44">
        <v>5.4835130332240009E-2</v>
      </c>
    </row>
    <row r="82" spans="1:6" x14ac:dyDescent="0.25">
      <c r="A82" s="48" t="s">
        <v>128</v>
      </c>
      <c r="B82" s="29">
        <v>8</v>
      </c>
      <c r="C82" s="23" t="s">
        <v>117</v>
      </c>
      <c r="D82" s="44">
        <v>4.0235212582923341E-2</v>
      </c>
    </row>
    <row r="83" spans="1:6" x14ac:dyDescent="0.25">
      <c r="A83" s="48" t="s">
        <v>128</v>
      </c>
      <c r="B83" s="29">
        <v>9</v>
      </c>
      <c r="C83" s="23" t="s">
        <v>65</v>
      </c>
      <c r="D83" s="44">
        <v>4.8515869173300086E-3</v>
      </c>
    </row>
    <row r="84" spans="1:6" x14ac:dyDescent="0.25">
      <c r="A84" s="48" t="s">
        <v>128</v>
      </c>
      <c r="B84" s="25" t="s">
        <v>118</v>
      </c>
      <c r="C84" s="51" t="s">
        <v>128</v>
      </c>
      <c r="D84" s="44">
        <v>0.70103630234137326</v>
      </c>
      <c r="F84" s="26" t="s">
        <v>41</v>
      </c>
    </row>
    <row r="85" spans="1:6" x14ac:dyDescent="0.25">
      <c r="A85" s="48" t="s">
        <v>128</v>
      </c>
      <c r="B85" s="57" t="s">
        <v>128</v>
      </c>
      <c r="C85" s="51" t="s">
        <v>128</v>
      </c>
      <c r="D85" s="58" t="s">
        <v>128</v>
      </c>
    </row>
    <row r="86" spans="1:6" x14ac:dyDescent="0.25">
      <c r="A86" s="48" t="s">
        <v>128</v>
      </c>
      <c r="B86" s="25" t="s">
        <v>119</v>
      </c>
      <c r="C86" s="51" t="s">
        <v>128</v>
      </c>
      <c r="D86" s="58" t="s">
        <v>128</v>
      </c>
    </row>
    <row r="87" spans="1:6" x14ac:dyDescent="0.25">
      <c r="A87" s="48" t="s">
        <v>128</v>
      </c>
      <c r="B87" s="29">
        <v>1</v>
      </c>
      <c r="C87" s="23" t="s">
        <v>76</v>
      </c>
      <c r="D87" s="44">
        <v>0</v>
      </c>
    </row>
    <row r="88" spans="1:6" x14ac:dyDescent="0.25">
      <c r="A88" s="48" t="s">
        <v>128</v>
      </c>
      <c r="B88" s="29">
        <v>2</v>
      </c>
      <c r="C88" s="23" t="s">
        <v>77</v>
      </c>
      <c r="D88" s="44">
        <v>0</v>
      </c>
    </row>
    <row r="89" spans="1:6" x14ac:dyDescent="0.25">
      <c r="A89" s="48" t="s">
        <v>128</v>
      </c>
      <c r="B89" s="29">
        <v>3</v>
      </c>
      <c r="C89" s="23" t="s">
        <v>81</v>
      </c>
      <c r="D89" s="44">
        <v>0</v>
      </c>
    </row>
    <row r="90" spans="1:6" x14ac:dyDescent="0.25">
      <c r="A90" s="48" t="s">
        <v>128</v>
      </c>
      <c r="B90" s="29">
        <v>4</v>
      </c>
      <c r="C90" s="23" t="s">
        <v>82</v>
      </c>
      <c r="D90" s="44">
        <v>0</v>
      </c>
    </row>
    <row r="91" spans="1:6" x14ac:dyDescent="0.25">
      <c r="A91" s="48" t="s">
        <v>128</v>
      </c>
      <c r="B91" s="29">
        <v>5</v>
      </c>
      <c r="C91" s="23" t="s">
        <v>83</v>
      </c>
      <c r="D91" s="44">
        <v>0</v>
      </c>
    </row>
    <row r="92" spans="1:6" x14ac:dyDescent="0.25">
      <c r="A92" s="48" t="s">
        <v>128</v>
      </c>
      <c r="B92" s="29">
        <v>6</v>
      </c>
      <c r="C92" s="23" t="s">
        <v>84</v>
      </c>
      <c r="D92" s="44">
        <v>0</v>
      </c>
    </row>
    <row r="93" spans="1:6" x14ac:dyDescent="0.25">
      <c r="A93" s="48" t="s">
        <v>128</v>
      </c>
      <c r="B93" s="29">
        <v>7</v>
      </c>
      <c r="C93" s="23" t="s">
        <v>85</v>
      </c>
      <c r="D93" s="44">
        <v>0</v>
      </c>
    </row>
    <row r="94" spans="1:6" x14ac:dyDescent="0.25">
      <c r="A94" s="48" t="s">
        <v>128</v>
      </c>
      <c r="B94" s="29">
        <v>8</v>
      </c>
      <c r="C94" s="23" t="s">
        <v>86</v>
      </c>
      <c r="D94" s="44">
        <v>0</v>
      </c>
    </row>
    <row r="95" spans="1:6" x14ac:dyDescent="0.25">
      <c r="A95" s="48" t="s">
        <v>128</v>
      </c>
      <c r="B95" s="29">
        <v>9</v>
      </c>
      <c r="C95" s="23" t="s">
        <v>65</v>
      </c>
      <c r="D95" s="44">
        <v>0</v>
      </c>
    </row>
    <row r="96" spans="1:6" x14ac:dyDescent="0.25">
      <c r="A96" s="48" t="s">
        <v>128</v>
      </c>
      <c r="B96" s="25" t="s">
        <v>120</v>
      </c>
      <c r="C96" s="51" t="s">
        <v>128</v>
      </c>
      <c r="D96" s="44">
        <v>0</v>
      </c>
    </row>
    <row r="97" spans="1:7" x14ac:dyDescent="0.25">
      <c r="A97" s="48" t="s">
        <v>128</v>
      </c>
      <c r="B97" s="57" t="s">
        <v>128</v>
      </c>
      <c r="C97" s="51" t="s">
        <v>128</v>
      </c>
      <c r="D97" s="58" t="s">
        <v>128</v>
      </c>
      <c r="F97" s="30"/>
    </row>
    <row r="98" spans="1:7" x14ac:dyDescent="0.25">
      <c r="A98" s="48" t="s">
        <v>128</v>
      </c>
      <c r="B98" s="25" t="s">
        <v>121</v>
      </c>
      <c r="C98" s="51" t="s">
        <v>128</v>
      </c>
      <c r="D98" s="45">
        <v>3.2184906325381064</v>
      </c>
      <c r="F98" s="26" t="s">
        <v>41</v>
      </c>
    </row>
    <row r="99" spans="1:7" x14ac:dyDescent="0.25">
      <c r="A99" s="48" t="s">
        <v>128</v>
      </c>
      <c r="B99" s="57" t="s">
        <v>128</v>
      </c>
      <c r="C99" s="51" t="s">
        <v>128</v>
      </c>
      <c r="D99" s="58" t="s">
        <v>128</v>
      </c>
    </row>
    <row r="100" spans="1:7" x14ac:dyDescent="0.25">
      <c r="A100" s="48" t="s">
        <v>128</v>
      </c>
      <c r="B100" s="25" t="s">
        <v>122</v>
      </c>
      <c r="C100" s="51" t="s">
        <v>128</v>
      </c>
      <c r="D100" s="58" t="s">
        <v>128</v>
      </c>
    </row>
    <row r="101" spans="1:7" x14ac:dyDescent="0.25">
      <c r="A101" s="48" t="s">
        <v>128</v>
      </c>
      <c r="B101" s="29">
        <v>1</v>
      </c>
      <c r="C101" s="23" t="s">
        <v>76</v>
      </c>
      <c r="D101" s="44">
        <v>0.103678907202</v>
      </c>
    </row>
    <row r="102" spans="1:7" x14ac:dyDescent="0.25">
      <c r="A102" s="48" t="s">
        <v>128</v>
      </c>
      <c r="B102" s="29">
        <v>2</v>
      </c>
      <c r="C102" s="23" t="s">
        <v>77</v>
      </c>
      <c r="D102" s="44">
        <v>5.7709855135106999E-2</v>
      </c>
    </row>
    <row r="103" spans="1:7" x14ac:dyDescent="0.25">
      <c r="A103" s="48" t="s">
        <v>128</v>
      </c>
      <c r="B103" s="29">
        <v>3</v>
      </c>
      <c r="C103" s="23" t="s">
        <v>81</v>
      </c>
      <c r="D103" s="44">
        <v>3.6142531621244992E-2</v>
      </c>
    </row>
    <row r="104" spans="1:7" x14ac:dyDescent="0.25">
      <c r="A104" s="48" t="s">
        <v>128</v>
      </c>
      <c r="B104" s="29">
        <v>4</v>
      </c>
      <c r="C104" s="23" t="s">
        <v>82</v>
      </c>
      <c r="D104" s="44">
        <v>1.8959088807E-2</v>
      </c>
    </row>
    <row r="105" spans="1:7" x14ac:dyDescent="0.25">
      <c r="A105" s="48" t="s">
        <v>128</v>
      </c>
      <c r="B105" s="29">
        <v>5</v>
      </c>
      <c r="C105" s="23" t="s">
        <v>65</v>
      </c>
      <c r="D105" s="44">
        <v>0</v>
      </c>
    </row>
    <row r="106" spans="1:7" x14ac:dyDescent="0.25">
      <c r="A106" s="48" t="s">
        <v>128</v>
      </c>
      <c r="B106" s="25" t="s">
        <v>123</v>
      </c>
      <c r="C106" s="51" t="s">
        <v>128</v>
      </c>
      <c r="D106" s="45">
        <v>0.21649038276535201</v>
      </c>
      <c r="F106" s="26" t="s">
        <v>41</v>
      </c>
      <c r="G106" s="31"/>
    </row>
    <row r="107" spans="1:7" x14ac:dyDescent="0.25">
      <c r="A107" s="48" t="s">
        <v>128</v>
      </c>
      <c r="B107" s="57" t="s">
        <v>128</v>
      </c>
      <c r="C107" s="51" t="s">
        <v>128</v>
      </c>
      <c r="D107" s="58" t="s">
        <v>128</v>
      </c>
    </row>
    <row r="108" spans="1:7" ht="15.75" thickBot="1" x14ac:dyDescent="0.3">
      <c r="A108" s="48" t="s">
        <v>128</v>
      </c>
      <c r="B108" s="32" t="s">
        <v>124</v>
      </c>
      <c r="C108" s="59" t="s">
        <v>128</v>
      </c>
      <c r="D108" s="56">
        <f>'מקפת דמי מחלה- נספח 1'!B21</f>
        <v>13487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מקפת דמי מחלה- נספח 1</vt:lpstr>
      <vt:lpstr>מקפת דמי מחלה- נספח 2</vt:lpstr>
      <vt:lpstr>מקפת דמי מחלה- נספח 3</vt:lpstr>
      <vt:lpstr>'מקפת דמי מחלה- נספח 1'!WPrint_Area_W</vt:lpstr>
      <vt:lpstr>'מקפת דמי מחלה- נספח 2'!WPrint_Area_W</vt:lpstr>
      <vt:lpstr>'מקפת דמי מחלה- נספח 3'!WPrint_Area_W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הוצאות ישירות</dc:title>
  <dc:creator>מנשה דבי</dc:creator>
  <dc:description>מונגש</dc:description>
  <cp:lastModifiedBy>אופיר שנקר</cp:lastModifiedBy>
  <dcterms:created xsi:type="dcterms:W3CDTF">2025-03-03T06:10:54Z</dcterms:created>
  <dcterms:modified xsi:type="dcterms:W3CDTF">2025-05-29T07:58:35Z</dcterms:modified>
</cp:coreProperties>
</file>