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Y:\דיווח לאוצר\דיווח הוצאות ישירות\2024\"/>
    </mc:Choice>
  </mc:AlternateContent>
  <xr:revisionPtr revIDLastSave="0" documentId="13_ncr:1_{82C1A971-D0E8-49B6-863F-F24EA21AC405}" xr6:coauthVersionLast="47" xr6:coauthVersionMax="47" xr10:uidLastSave="{00000000-0000-0000-0000-000000000000}"/>
  <bookViews>
    <workbookView xWindow="-108" yWindow="-108" windowWidth="23256" windowHeight="12456" xr2:uid="{82163094-70C6-4636-B88C-8096EFA68A33}"/>
  </bookViews>
  <sheets>
    <sheet name="מקפת משלימה- נספח 1" sheetId="16" r:id="rId1"/>
    <sheet name="מקפת משלימה-נספח 2" sheetId="17" r:id="rId2"/>
    <sheet name="מקפת משלימה-נספח 3" sheetId="18" r:id="rId3"/>
    <sheet name="מסלול כללי" sheetId="6" r:id="rId4"/>
    <sheet name="מסלול הלכה" sheetId="8" r:id="rId5"/>
    <sheet name="מסלול מניות" sheetId="9" r:id="rId6"/>
    <sheet name="מסלול כספי (שקלי)" sheetId="11" r:id="rId7"/>
    <sheet name="מסלול אשראי ואג&quot;ח" sheetId="10" r:id="rId8"/>
    <sheet name="מסלול עוקב מדד s&amp;p500" sheetId="4" r:id="rId9"/>
    <sheet name="מסלול משולב סחיר" sheetId="2" r:id="rId10"/>
    <sheet name="מסלול עוקב מדדים-גמיש" sheetId="3" r:id="rId11"/>
    <sheet name="מסלול עוקב מדדי מניות" sheetId="1" r:id="rId12"/>
    <sheet name="מסלול לבני 50 ומטה" sheetId="13" r:id="rId13"/>
    <sheet name="מסלול לבני 50 עד 60" sheetId="14" r:id="rId14"/>
    <sheet name="מסלול לבני 60 ומעלה" sheetId="15" r:id="rId15"/>
    <sheet name="מסלול למקבלי קצבה קיימים" sheetId="7" r:id="rId16"/>
    <sheet name="מסלול בסיסי למקבלי קצבה" sheetId="12" r:id="rId17"/>
    <sheet name="מסלול הלכה למקבלי קצבה" sheetId="5" r:id="rId18"/>
  </sheets>
  <definedNames>
    <definedName name="_xlnm.Print_Titles" localSheetId="0">'מקפת משלימה- נספח 1'!$1:$9</definedName>
    <definedName name="_xlnm.Print_Titles" localSheetId="1">'מקפת משלימה-נספח 2'!$1:$7</definedName>
    <definedName name="_xlnm.Print_Titles" localSheetId="2">'מקפת משלימה-נספח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5" l="1"/>
  <c r="C63" i="12"/>
  <c r="C63" i="7"/>
  <c r="C63" i="15"/>
  <c r="C63" i="14"/>
  <c r="C63" i="13"/>
  <c r="C63" i="1"/>
  <c r="C63" i="3"/>
  <c r="C63" i="2"/>
  <c r="C63" i="10"/>
  <c r="C63" i="11"/>
  <c r="C63" i="9"/>
  <c r="C63" i="8"/>
  <c r="C63" i="6"/>
  <c r="C63" i="16"/>
  <c r="C57" i="5"/>
  <c r="C57" i="12"/>
  <c r="C57" i="7"/>
  <c r="C57" i="15"/>
  <c r="C57" i="14"/>
  <c r="C57" i="13"/>
  <c r="C57" i="1"/>
  <c r="C57" i="3"/>
  <c r="C57" i="2"/>
  <c r="C57" i="4"/>
  <c r="C57" i="10"/>
  <c r="C57" i="11"/>
  <c r="C57" i="9"/>
  <c r="C57" i="8"/>
  <c r="C57" i="6"/>
  <c r="C57" i="16"/>
  <c r="C54" i="6"/>
  <c r="C54" i="16"/>
  <c r="C50" i="5"/>
  <c r="C50" i="12"/>
  <c r="C50" i="7"/>
  <c r="C50" i="15"/>
  <c r="C50" i="14"/>
  <c r="C50" i="13"/>
  <c r="C50" i="1"/>
  <c r="C50" i="3"/>
  <c r="C50" i="2"/>
  <c r="C50" i="4"/>
  <c r="C50" i="10"/>
  <c r="C50" i="9"/>
  <c r="C50" i="11"/>
  <c r="C50" i="6"/>
  <c r="C50" i="16"/>
  <c r="C34" i="5"/>
  <c r="C34" i="12"/>
  <c r="C34" i="7"/>
  <c r="C34" i="15"/>
  <c r="C34" i="14"/>
  <c r="C34" i="13"/>
  <c r="C34" i="1"/>
  <c r="C34" i="3"/>
  <c r="C34" i="2"/>
  <c r="C34" i="4"/>
  <c r="C34" i="10"/>
  <c r="C34" i="11"/>
  <c r="C34" i="9"/>
  <c r="C34" i="8"/>
  <c r="C34" i="6"/>
  <c r="C34" i="16"/>
  <c r="C67" i="16" s="1"/>
  <c r="C77" i="17"/>
  <c r="C75" i="17"/>
  <c r="C69" i="17"/>
  <c r="C60" i="17"/>
  <c r="C49" i="17"/>
  <c r="C39" i="17"/>
  <c r="C23" i="17"/>
  <c r="C61" i="16"/>
  <c r="C39" i="16"/>
  <c r="C28" i="16"/>
  <c r="C18" i="16"/>
  <c r="C14" i="16"/>
  <c r="C10" i="16"/>
  <c r="C67" i="8"/>
  <c r="C67" i="9"/>
  <c r="C67" i="11"/>
  <c r="C67" i="10"/>
  <c r="C67" i="4"/>
  <c r="C67" i="2"/>
  <c r="C67" i="3"/>
  <c r="C67" i="1"/>
  <c r="C67" i="13"/>
  <c r="C67" i="14"/>
  <c r="C67" i="15"/>
  <c r="C67" i="7"/>
  <c r="C67" i="12"/>
  <c r="C67" i="5"/>
  <c r="C67" i="6"/>
  <c r="C54" i="8"/>
  <c r="C54" i="9"/>
  <c r="C54" i="11"/>
  <c r="C54" i="10"/>
  <c r="C54" i="4"/>
  <c r="C54" i="2"/>
  <c r="C54" i="3"/>
  <c r="C54" i="1"/>
  <c r="C54" i="13"/>
  <c r="C54" i="14"/>
  <c r="C54" i="15"/>
  <c r="C54" i="7"/>
  <c r="C54" i="12"/>
  <c r="C54" i="5"/>
  <c r="C39" i="8"/>
  <c r="C39" i="9"/>
  <c r="C39" i="11"/>
  <c r="C39" i="10"/>
  <c r="C39" i="4"/>
  <c r="C39" i="2"/>
  <c r="C39" i="3"/>
  <c r="C39" i="1"/>
  <c r="C39" i="13"/>
  <c r="C39" i="14"/>
  <c r="C39" i="15"/>
  <c r="C39" i="7"/>
  <c r="C39" i="12"/>
  <c r="C39" i="5"/>
  <c r="C39" i="6"/>
  <c r="C28" i="11"/>
  <c r="C61" i="11" s="1"/>
  <c r="C28" i="10"/>
  <c r="C61" i="10" s="1"/>
  <c r="C28" i="4"/>
  <c r="C61" i="4" s="1"/>
  <c r="C28" i="2"/>
  <c r="C61" i="2" s="1"/>
  <c r="C28" i="12"/>
  <c r="C28" i="6"/>
  <c r="C61" i="6" s="1"/>
  <c r="C18" i="8"/>
  <c r="C18" i="9"/>
  <c r="C18" i="11"/>
  <c r="C18" i="10"/>
  <c r="C18" i="4"/>
  <c r="C18" i="2"/>
  <c r="C18" i="3"/>
  <c r="C18" i="1"/>
  <c r="C18" i="13"/>
  <c r="C18" i="14"/>
  <c r="C18" i="15"/>
  <c r="C18" i="7"/>
  <c r="C18" i="12"/>
  <c r="C18" i="5"/>
  <c r="C18" i="6"/>
  <c r="C14" i="8"/>
  <c r="C14" i="9"/>
  <c r="C14" i="11"/>
  <c r="C14" i="10"/>
  <c r="C14" i="4"/>
  <c r="C14" i="2"/>
  <c r="C14" i="3"/>
  <c r="C14" i="1"/>
  <c r="C14" i="13"/>
  <c r="C14" i="14"/>
  <c r="C14" i="15"/>
  <c r="C14" i="7"/>
  <c r="C14" i="12"/>
  <c r="C14" i="5"/>
  <c r="C14" i="6"/>
  <c r="C10" i="8"/>
  <c r="C28" i="8" s="1"/>
  <c r="C61" i="8" s="1"/>
  <c r="C10" i="9"/>
  <c r="C28" i="9" s="1"/>
  <c r="C61" i="9" s="1"/>
  <c r="C10" i="11"/>
  <c r="C10" i="10"/>
  <c r="C10" i="4"/>
  <c r="C10" i="2"/>
  <c r="C10" i="3"/>
  <c r="C28" i="3" s="1"/>
  <c r="C61" i="3" s="1"/>
  <c r="C10" i="1"/>
  <c r="C10" i="13"/>
  <c r="C10" i="14"/>
  <c r="C10" i="15"/>
  <c r="C28" i="15" s="1"/>
  <c r="C61" i="15" s="1"/>
  <c r="C10" i="7"/>
  <c r="C28" i="7" s="1"/>
  <c r="C61" i="7" s="1"/>
  <c r="C10" i="12"/>
  <c r="C10" i="5"/>
  <c r="C28" i="5" s="1"/>
  <c r="C61" i="5" s="1"/>
  <c r="C10" i="6"/>
  <c r="C61" i="12" l="1"/>
  <c r="C28" i="14"/>
  <c r="C61" i="14" s="1"/>
  <c r="C28" i="13"/>
  <c r="C61" i="13" s="1"/>
  <c r="C28" i="1"/>
  <c r="C61" i="1" s="1"/>
</calcChain>
</file>

<file path=xl/sharedStrings.xml><?xml version="1.0" encoding="utf-8"?>
<sst xmlns="http://schemas.openxmlformats.org/spreadsheetml/2006/main" count="899" uniqueCount="139">
  <si>
    <t xml:space="preserve">הוצאות ישירות שאינן מסוג עמלת ניהול חיצוני </t>
  </si>
  <si>
    <t>אלפי ₪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</si>
  <si>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</si>
  <si>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</si>
  <si>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</si>
  <si>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2. סך הכל דמי שמירה בשל ניירות ערך סחירים וכל עמלה שגובה מי שמבצע את משמרות ניירות הערך (קסטודיאן)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</si>
  <si>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</si>
  <si>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</si>
  <si>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</si>
  <si>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א. הוצאה הנובעת מהשקעה בניירות ערך לא סחירים או ממתן הלוואה למי שאינו עמית או מבוטח 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</si>
  <si>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</si>
  <si>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</si>
  <si>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</si>
  <si>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</si>
  <si>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 6)</t>
  </si>
  <si>
    <t>8. שווי ממוצע של נכסי הקופה או המסלול (ממוצע פשוט של סעיפים8א ו- 8ב)</t>
  </si>
  <si>
    <t>א. השווי המשוערך של  נכסי הקופה או המסלול נכון ליום 31 בדצמבר של שנת הכספים שהסתיימה 20XX</t>
  </si>
  <si>
    <t>ב. השווי המשוערך של נכסי הקופה או המסלול נכון ליום 31 בדצמבר של שנת הכספים שהסתיימה לפני 20XX – 1  או לתקופה אחרת לפי העניין</t>
  </si>
  <si>
    <t>9. שיעור שנתי של הוצאות ישירות שאינן מסוג עמלת ניהול חיצוני (חלוקה של סעיף 7 בסעיף 8)</t>
  </si>
  <si>
    <t>הוצאות ישירות מסוג עמלת ניהול חיצוני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</si>
  <si>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</si>
  <si>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</si>
  <si>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</si>
  <si>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</si>
  <si>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</si>
  <si>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</si>
  <si>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</si>
  <si>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</si>
  <si>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</si>
  <si>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</si>
  <si>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>ט. סך תשלומים בגין השקעה בקרן טכנולוגיה עילית</t>
  </si>
  <si>
    <t>12. שיעור עמלת ניהול חיצוני בפועל  לפני החזר, ככל שבוצע (חלוקה של סעיף 11 בסעיף 8.ב)</t>
  </si>
  <si>
    <t>13. שיעור מגבלת עמלת ניהול חיצוני שהמשקיע המוסדי הצהיר עליה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</si>
  <si>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</si>
  <si>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>15.</t>
  </si>
  <si>
    <t>א סכום שהוחזר לחוסכים (אם הוחזר)</t>
  </si>
  <si>
    <t>ב שיעור עמלת ניהול חיצוני בפועל לאחר החזר, (חלוקה של התוצאה של סעיף 11 בניכוי סעיף 15א, בסעיף 8.ב)</t>
  </si>
  <si>
    <t>סך הכל הוצאות ישירות בפועל (למעט דמי ניהול משתנים כאמור בסעיף 10)</t>
  </si>
  <si>
    <t>16. סך כל הוצאות ישירות (סכום של סעיף 7 וסעיף 1 1בניכוי סעיף 15א)</t>
  </si>
  <si>
    <t>17. שיעור סך ההוצאות הישירות מתוך יתרת נכסים ממוצעת (חלוקה של סעיף 16 בסעיף 8)</t>
  </si>
  <si>
    <t>סך הכל הוצאות ישירות (לצורך חישוב שיעור עלות שנתית צפויה)</t>
  </si>
  <si>
    <t>18. שיעור מגבלת עמלת ניהול חיצוני שהמשקיע המוסדי הצהיר עליה בהתאם לתקנה 2א לתקנות הוצאות ישירות עבור שנת הכספים הבאה + 1 XX20</t>
  </si>
  <si>
    <t>19. De: שיעור הוצאות ישירות (סכום של סעיף 9 וסעיף 18)</t>
  </si>
  <si>
    <t>ברוקארז'- עמלות קנייה ומכירה בגין ביצוע עסקאות בניירות ערך סחירים</t>
  </si>
  <si>
    <t>צדדים קשורים</t>
  </si>
  <si>
    <t/>
  </si>
  <si>
    <t>צדדים שאינם קשורים</t>
  </si>
  <si>
    <t>אחר</t>
  </si>
  <si>
    <t>LEUMI</t>
  </si>
  <si>
    <t>סך עמלות ברוקראז'</t>
  </si>
  <si>
    <t>עמלות קסטודיאן</t>
  </si>
  <si>
    <t>פועלים</t>
  </si>
  <si>
    <t>לאומי</t>
  </si>
  <si>
    <t>דיסקונט</t>
  </si>
  <si>
    <t>מזרחי</t>
  </si>
  <si>
    <t>סך עמלות קסטודיאן</t>
  </si>
  <si>
    <t>הוצאה הנובעת מהשקעה בניירות ערך לא סחירים או ממתן הלוואה</t>
  </si>
  <si>
    <t>אחרים</t>
  </si>
  <si>
    <t>גוף 2</t>
  </si>
  <si>
    <t>גוף 3</t>
  </si>
  <si>
    <t>סך הוצאות הנובעות מהשקעה בניירות ערך לא סחירים או ממתן הלוואה</t>
  </si>
  <si>
    <t>הוצאה הנובעת מהשקעה בזכויות מקרקעין</t>
  </si>
  <si>
    <t>גוף 1</t>
  </si>
  <si>
    <t>גוף 4</t>
  </si>
  <si>
    <t>גוף 6</t>
  </si>
  <si>
    <t>גוף 7</t>
  </si>
  <si>
    <t>סך הוצאות הנובעות מהשקעה בזכויות מקרקעין</t>
  </si>
  <si>
    <t>מסים החלים על הנכסים, ההכנסות והעסקאות</t>
  </si>
  <si>
    <t>הוצאה הנובעת בעד ניהול תביעה או תובענה</t>
  </si>
  <si>
    <t>WTAX</t>
  </si>
  <si>
    <t>FRT</t>
  </si>
  <si>
    <t>סך הוצאות הנובעות בעד ניהול תביעה או תובענה</t>
  </si>
  <si>
    <t>הוצאה הנובעת ממתן משכנתא</t>
  </si>
  <si>
    <t>גוף/יחיד א'</t>
  </si>
  <si>
    <t>גוף/יחיד ב'</t>
  </si>
  <si>
    <t>סך הוצאות בעד מתן משכנתאות</t>
  </si>
  <si>
    <t>סך הכל עמלות והוצאות שאינן עמלות ניהול חיצוני</t>
  </si>
  <si>
    <t>תשלום הנובע מהשקעה בקרנות השקעה בישראל</t>
  </si>
  <si>
    <t>גוף/יחיד ג'</t>
  </si>
  <si>
    <t>גוף/יחיד ד'</t>
  </si>
  <si>
    <t>גוף/יחיד ה</t>
  </si>
  <si>
    <t>גוף/יחיד ו</t>
  </si>
  <si>
    <t>גוף/יחיד ז'</t>
  </si>
  <si>
    <t>גוף/יחיד ח'</t>
  </si>
  <si>
    <t>סך תשלומים הנובעים מהשקעה בקרנות השקעה בישראל</t>
  </si>
  <si>
    <t>תשלום הנובע מהשקעה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</si>
  <si>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</si>
  <si>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</si>
  <si>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</si>
  <si>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</si>
  <si>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</si>
  <si>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</si>
  <si>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קסם קרנות נאמנות בע"מ</t>
  </si>
  <si>
    <t>הראל קרנות נאמנות בע"מ</t>
  </si>
  <si>
    <t>מיטב קרנות נאמנות בע"מ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</si>
  <si>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</si>
  <si>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</si>
  <si>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>BlackRock Inc Ireland</t>
  </si>
  <si>
    <t>AMUNDI INVESTMENT SOLUTIONS</t>
  </si>
  <si>
    <t>State Street Global Advisors</t>
  </si>
  <si>
    <t xml:space="preserve">סך תשלום למנהלי קרן סל 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</si>
  <si>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</si>
  <si>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קרן נאמנות ישראלית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</si>
  <si>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</si>
  <si>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</si>
  <si>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Moneda International</t>
  </si>
  <si>
    <t>AWI-ASH WO INDIA OPP FD-DUSD</t>
  </si>
  <si>
    <t>GOLDMAN SACHS GROUP INC</t>
  </si>
  <si>
    <t>KOTAK</t>
  </si>
  <si>
    <t>M&amp;G Investments</t>
  </si>
  <si>
    <t>Cheyne Capital</t>
  </si>
  <si>
    <t>SCHRODER INVESTMENTS (LUX)</t>
  </si>
  <si>
    <t>סך תשלומים בגין השקעה בקרנות נאמנות זרות</t>
  </si>
  <si>
    <t>תשלומים בגין השקעה בקרן טכנולוגיה עילית</t>
  </si>
  <si>
    <t>סך תשלום בגין השקעה בקרן טכנולוגיה עילית</t>
  </si>
  <si>
    <t>סך הכל עמלות ניהול חיצוני</t>
  </si>
  <si>
    <t>תשלום של דמי ניהול משתנים</t>
  </si>
  <si>
    <t>סך דמי ניהול משתנים</t>
  </si>
  <si>
    <t>סך הכל נכסים לסוף שנה קודמת</t>
  </si>
  <si>
    <t>מגדל מקפת קרנות פנסיה וקופות גמל בע"מ</t>
  </si>
  <si>
    <t>נספח 1 - סך התשלומים ששולמו בגין כל סוג הוצאה ישירה לשנה המסתיימת ביום 31.12.24</t>
  </si>
  <si>
    <t>שם הקופה: מגדל מקפת משלימה (מספר אוצר: 659)</t>
  </si>
  <si>
    <t>נספח 2 - פירוט עמלות והוצאות לשנה המסתיימת ביום 31.12.2024</t>
  </si>
  <si>
    <t>נספח 3- פירוט עמלות ניהול חיצוני לשנה המסתיימת ביום 31.12.2024</t>
  </si>
  <si>
    <t xml:space="preserve"> מגדל מקפת משלימה (מספר אוצר: 2145)- מסלול כללי</t>
  </si>
  <si>
    <t xml:space="preserve"> מגדל מקפת משלימה (מספר אוצר: 2149)- מסלול הלכה</t>
  </si>
  <si>
    <t xml:space="preserve"> מגדל מקפת משלימה (מספר אוצר: 2146)- מסלול מניות</t>
  </si>
  <si>
    <t xml:space="preserve"> מגדל מקפת משלימה (מספר אוצר: 2147)- מסלול כספי (שקלי)</t>
  </si>
  <si>
    <t xml:space="preserve"> מגדל מקפת משלימה (מספר אוצר: 2148)- מסלול אשראי ואג"ח</t>
  </si>
  <si>
    <t xml:space="preserve"> מגדל מקפת משלימה (מספר אוצר: 13627)- מסלול עוקב מדד s&amp;p500</t>
  </si>
  <si>
    <t xml:space="preserve"> מגדל מקפת משלימה (מספר אוצר: 14244)- מסלול משולב סחיר</t>
  </si>
  <si>
    <t xml:space="preserve"> מגדל מקפת משלימה (מספר אוצר: 14245)- מסלול עוקב מדדים גמיש</t>
  </si>
  <si>
    <t xml:space="preserve"> מגדל מקפת משלימה (מספר אוצר: 14930)- מסלול עוקב מדדי מניות</t>
  </si>
  <si>
    <t xml:space="preserve"> מגדל מקפת משלימה (מספר אוצר: 9453)- מסלול לבני 50 ומטה</t>
  </si>
  <si>
    <t xml:space="preserve"> מגדל מקפת משלימה (מספר אוצר: 9454)- מסלול לבני 50 עד 60</t>
  </si>
  <si>
    <t xml:space="preserve"> מגדל מקפת משלימה (מספר אוצר: 9455)- מסלול לבני 60 ומעלה</t>
  </si>
  <si>
    <t xml:space="preserve"> מגדל מקפת משלימה (מספר אוצר: 2208)- מסלול למקבלי קצבה קיימים</t>
  </si>
  <si>
    <t xml:space="preserve"> מגדל מקפת משלימה (מספר אוצר: 12152)- מסלול בסיסי למקבלי קצבה</t>
  </si>
  <si>
    <t xml:space="preserve"> מגדל מקפת משלימה (מספר אוצר: 8604)- מסלול הלכה למקבלי קצבה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</si>
</sst>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David"/>
      <family val="2"/>
      <charset val="177"/>
    </font>
    <font>
      <sz val="11"/>
      <color theme="0"/>
      <name val="David"/>
      <family val="2"/>
    </font>
    <font>
      <sz val="11"/>
      <color theme="1"/>
      <name val="David"/>
      <family val="2"/>
      <charset val="177"/>
    </font>
    <font>
      <b/>
      <sz val="10"/>
      <name val="David"/>
      <family val="2"/>
      <charset val="177"/>
    </font>
    <font>
      <sz val="11"/>
      <name val="David"/>
      <family val="2"/>
      <charset val="177"/>
    </font>
    <font>
      <b/>
      <sz val="11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49" fontId="4" fillId="2" borderId="1" xfId="0" applyNumberFormat="1" applyFont="1" applyFill="1" applyBorder="1" applyAlignment="1">
      <alignment horizontal="right" readingOrder="2"/>
    </xf>
    <xf numFmtId="0" fontId="2" fillId="0" borderId="0" xfId="0" applyFont="1"/>
    <xf numFmtId="49" fontId="4" fillId="2" borderId="3" xfId="0" applyNumberFormat="1" applyFont="1" applyFill="1" applyBorder="1" applyAlignment="1">
      <alignment horizontal="right" readingOrder="2"/>
    </xf>
    <xf numFmtId="49" fontId="4" fillId="2" borderId="0" xfId="0" applyNumberFormat="1" applyFont="1" applyFill="1" applyAlignment="1">
      <alignment horizontal="right" readingOrder="2"/>
    </xf>
    <xf numFmtId="49" fontId="3" fillId="2" borderId="0" xfId="0" applyNumberFormat="1" applyFont="1" applyFill="1" applyAlignment="1">
      <alignment horizontal="right" readingOrder="2"/>
    </xf>
    <xf numFmtId="49" fontId="4" fillId="2" borderId="5" xfId="0" applyNumberFormat="1" applyFont="1" applyFill="1" applyBorder="1" applyAlignment="1">
      <alignment horizontal="right" readingOrder="2"/>
    </xf>
    <xf numFmtId="49" fontId="3" fillId="2" borderId="6" xfId="0" applyNumberFormat="1" applyFont="1" applyFill="1" applyBorder="1" applyAlignment="1">
      <alignment horizontal="right" readingOrder="2"/>
    </xf>
    <xf numFmtId="49" fontId="4" fillId="2" borderId="8" xfId="0" applyNumberFormat="1" applyFont="1" applyFill="1" applyBorder="1" applyAlignment="1">
      <alignment horizontal="right" readingOrder="2"/>
    </xf>
    <xf numFmtId="49" fontId="3" fillId="2" borderId="9" xfId="0" applyNumberFormat="1" applyFont="1" applyFill="1" applyBorder="1" applyAlignment="1">
      <alignment horizontal="right" readingOrder="2"/>
    </xf>
    <xf numFmtId="49" fontId="4" fillId="2" borderId="10" xfId="0" applyNumberFormat="1" applyFont="1" applyFill="1" applyBorder="1" applyAlignment="1">
      <alignment horizontal="right" readingOrder="2"/>
    </xf>
    <xf numFmtId="49" fontId="3" fillId="2" borderId="11" xfId="0" applyNumberFormat="1" applyFont="1" applyFill="1" applyBorder="1" applyAlignment="1">
      <alignment horizontal="right" readingOrder="2"/>
    </xf>
    <xf numFmtId="49" fontId="4" fillId="2" borderId="13" xfId="0" applyNumberFormat="1" applyFont="1" applyFill="1" applyBorder="1" applyAlignment="1">
      <alignment horizontal="right" readingOrder="2"/>
    </xf>
    <xf numFmtId="49" fontId="5" fillId="2" borderId="13" xfId="0" applyNumberFormat="1" applyFont="1" applyFill="1" applyBorder="1" applyAlignment="1">
      <alignment horizontal="right" readingOrder="2"/>
    </xf>
    <xf numFmtId="49" fontId="5" fillId="2" borderId="1" xfId="0" applyNumberFormat="1" applyFont="1" applyFill="1" applyBorder="1" applyAlignment="1">
      <alignment horizontal="right" readingOrder="2"/>
    </xf>
    <xf numFmtId="49" fontId="5" fillId="2" borderId="3" xfId="0" applyNumberFormat="1" applyFont="1" applyFill="1" applyBorder="1" applyAlignment="1">
      <alignment horizontal="right" readingOrder="2"/>
    </xf>
    <xf numFmtId="49" fontId="5" fillId="2" borderId="0" xfId="0" applyNumberFormat="1" applyFont="1" applyFill="1" applyAlignment="1">
      <alignment horizontal="right" readingOrder="2"/>
    </xf>
    <xf numFmtId="0" fontId="0" fillId="2" borderId="8" xfId="0" applyFill="1" applyBorder="1" applyAlignment="1">
      <alignment horizontal="right" readingOrder="2"/>
    </xf>
    <xf numFmtId="49" fontId="0" fillId="2" borderId="9" xfId="0" applyNumberFormat="1" applyFill="1" applyBorder="1" applyAlignment="1">
      <alignment horizontal="right" readingOrder="2"/>
    </xf>
    <xf numFmtId="49" fontId="0" fillId="2" borderId="0" xfId="0" applyNumberFormat="1" applyFill="1" applyAlignment="1">
      <alignment horizontal="right" readingOrder="2"/>
    </xf>
    <xf numFmtId="49" fontId="5" fillId="2" borderId="8" xfId="0" applyNumberFormat="1" applyFont="1" applyFill="1" applyBorder="1" applyAlignment="1">
      <alignment horizontal="right" readingOrder="2"/>
    </xf>
    <xf numFmtId="0" fontId="0" fillId="2" borderId="3" xfId="0" applyFill="1" applyBorder="1" applyAlignment="1">
      <alignment horizontal="right" readingOrder="2"/>
    </xf>
    <xf numFmtId="49" fontId="5" fillId="2" borderId="10" xfId="0" applyNumberFormat="1" applyFont="1" applyFill="1" applyBorder="1" applyAlignment="1">
      <alignment horizontal="right" readingOrder="2"/>
    </xf>
    <xf numFmtId="49" fontId="0" fillId="2" borderId="11" xfId="0" applyNumberFormat="1" applyFill="1" applyBorder="1" applyAlignment="1">
      <alignment horizontal="right" readingOrder="2"/>
    </xf>
    <xf numFmtId="49" fontId="0" fillId="2" borderId="1" xfId="0" applyNumberFormat="1" applyFill="1" applyBorder="1" applyAlignment="1">
      <alignment horizontal="right" readingOrder="2"/>
    </xf>
    <xf numFmtId="14" fontId="5" fillId="2" borderId="2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right" readingOrder="2"/>
    </xf>
    <xf numFmtId="49" fontId="5" fillId="2" borderId="14" xfId="0" applyNumberFormat="1" applyFont="1" applyFill="1" applyBorder="1" applyAlignment="1">
      <alignment horizontal="right" readingOrder="2"/>
    </xf>
    <xf numFmtId="49" fontId="0" fillId="2" borderId="15" xfId="0" applyNumberFormat="1" applyFill="1" applyBorder="1" applyAlignment="1">
      <alignment horizontal="right" readingOrder="2"/>
    </xf>
    <xf numFmtId="0" fontId="0" fillId="0" borderId="0" xfId="0" applyAlignment="1">
      <alignment horizontal="right"/>
    </xf>
    <xf numFmtId="0" fontId="4" fillId="2" borderId="2" xfId="0" applyFont="1" applyFill="1" applyBorder="1" applyAlignment="1">
      <alignment horizontal="right"/>
    </xf>
    <xf numFmtId="14" fontId="4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164" fontId="3" fillId="0" borderId="7" xfId="1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0" fontId="3" fillId="0" borderId="7" xfId="2" applyNumberFormat="1" applyFont="1" applyBorder="1" applyAlignment="1">
      <alignment horizontal="right"/>
    </xf>
    <xf numFmtId="164" fontId="3" fillId="0" borderId="7" xfId="1" applyNumberFormat="1" applyFont="1" applyFill="1" applyBorder="1" applyAlignment="1">
      <alignment horizontal="right"/>
    </xf>
    <xf numFmtId="10" fontId="3" fillId="0" borderId="7" xfId="0" applyNumberFormat="1" applyFont="1" applyBorder="1" applyAlignment="1">
      <alignment horizontal="right"/>
    </xf>
    <xf numFmtId="10" fontId="3" fillId="0" borderId="12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164" fontId="9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0" applyFont="1"/>
    <xf numFmtId="164" fontId="8" fillId="0" borderId="0" xfId="1" applyNumberFormat="1" applyFont="1"/>
    <xf numFmtId="0" fontId="5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164" fontId="0" fillId="0" borderId="7" xfId="1" applyNumberFormat="1" applyFon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3" borderId="7" xfId="1" applyNumberFormat="1" applyFont="1" applyFill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0" fontId="6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0" fillId="2" borderId="7" xfId="0" applyFill="1" applyBorder="1" applyAlignment="1">
      <alignment horizontal="right"/>
    </xf>
    <xf numFmtId="164" fontId="0" fillId="0" borderId="12" xfId="1" applyNumberFormat="1" applyFont="1" applyBorder="1" applyAlignment="1">
      <alignment horizontal="right"/>
    </xf>
    <xf numFmtId="14" fontId="6" fillId="0" borderId="0" xfId="0" applyNumberFormat="1" applyFont="1"/>
    <xf numFmtId="0" fontId="10" fillId="0" borderId="0" xfId="0" applyFont="1"/>
    <xf numFmtId="164" fontId="8" fillId="0" borderId="16" xfId="1" applyNumberFormat="1" applyFont="1" applyBorder="1" applyAlignment="1">
      <alignment horizontal="right"/>
    </xf>
    <xf numFmtId="0" fontId="11" fillId="0" borderId="0" xfId="0" applyFont="1"/>
    <xf numFmtId="164" fontId="0" fillId="0" borderId="0" xfId="0" applyNumberFormat="1"/>
    <xf numFmtId="0" fontId="6" fillId="0" borderId="16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216D2-D90B-4BFE-8706-28AD7728EF96}">
  <sheetPr>
    <pageSetUpPr fitToPage="1"/>
  </sheetPr>
  <dimension ref="A1:E67"/>
  <sheetViews>
    <sheetView rightToLeft="1" tabSelected="1" workbookViewId="0">
      <pane ySplit="7" topLeftCell="A44" activePane="bottomLeft" state="frozen"/>
      <selection pane="bottomLeft" activeCell="C63" sqref="C63"/>
    </sheetView>
  </sheetViews>
  <sheetFormatPr defaultRowHeight="13.8" x14ac:dyDescent="0.25"/>
  <cols>
    <col min="1" max="1" width="9.5" customWidth="1"/>
    <col min="2" max="2" width="110.5" bestFit="1" customWidth="1"/>
    <col min="3" max="3" width="9.19921875" style="30" bestFit="1" customWidth="1"/>
  </cols>
  <sheetData>
    <row r="1" spans="1:5" s="43" customFormat="1" x14ac:dyDescent="0.25">
      <c r="A1" s="66" t="s">
        <v>119</v>
      </c>
      <c r="B1" s="66"/>
      <c r="C1" s="66"/>
      <c r="D1" s="42"/>
    </row>
    <row r="2" spans="1:5" s="43" customFormat="1" x14ac:dyDescent="0.25">
      <c r="A2" s="44"/>
      <c r="B2" s="45"/>
      <c r="C2" s="46"/>
      <c r="D2" s="42"/>
    </row>
    <row r="3" spans="1:5" s="43" customFormat="1" x14ac:dyDescent="0.25">
      <c r="A3" s="47" t="s">
        <v>120</v>
      </c>
      <c r="B3" s="45"/>
      <c r="C3" s="46"/>
      <c r="D3" s="42"/>
    </row>
    <row r="4" spans="1:5" s="43" customFormat="1" x14ac:dyDescent="0.25">
      <c r="B4" s="48"/>
      <c r="C4" s="46"/>
      <c r="D4" s="42"/>
    </row>
    <row r="5" spans="1:5" s="43" customFormat="1" ht="14.4" thickBot="1" x14ac:dyDescent="0.3">
      <c r="A5" s="47" t="s">
        <v>121</v>
      </c>
      <c r="B5" s="48"/>
      <c r="C5" s="46"/>
      <c r="D5" s="42"/>
    </row>
    <row r="6" spans="1:5" x14ac:dyDescent="0.25">
      <c r="A6" s="13"/>
      <c r="B6" s="2"/>
      <c r="C6" s="31"/>
      <c r="D6" s="1"/>
    </row>
    <row r="7" spans="1:5" x14ac:dyDescent="0.25">
      <c r="A7" s="4"/>
      <c r="B7" s="5"/>
      <c r="C7" s="32">
        <v>45657</v>
      </c>
      <c r="D7" s="1"/>
    </row>
    <row r="8" spans="1:5" x14ac:dyDescent="0.25">
      <c r="A8" s="4"/>
      <c r="B8" s="6"/>
      <c r="C8" s="33"/>
      <c r="D8" s="1"/>
    </row>
    <row r="9" spans="1:5" ht="14.25" customHeight="1" x14ac:dyDescent="0.25">
      <c r="A9" s="4" t="s">
        <v>0</v>
      </c>
      <c r="B9" s="6"/>
      <c r="C9" s="34" t="s">
        <v>1</v>
      </c>
      <c r="D9" s="1"/>
    </row>
    <row r="10" spans="1:5" x14ac:dyDescent="0.25">
      <c r="A10" s="7" t="s">
        <v>2</v>
      </c>
      <c r="B10" s="8"/>
      <c r="C10" s="35">
        <f>SUM(C11:C12)</f>
        <v>910.93901149336239</v>
      </c>
      <c r="D10" s="1"/>
      <c r="E10" s="65"/>
    </row>
    <row r="11" spans="1:5" x14ac:dyDescent="0.25">
      <c r="A11" s="9"/>
      <c r="B11" s="10" t="s">
        <v>3</v>
      </c>
      <c r="C11" s="35">
        <v>0</v>
      </c>
      <c r="D11" s="1"/>
      <c r="E11" s="65"/>
    </row>
    <row r="12" spans="1:5" x14ac:dyDescent="0.25">
      <c r="A12" s="9"/>
      <c r="B12" s="10" t="s">
        <v>4</v>
      </c>
      <c r="C12" s="35">
        <v>910.93901149336239</v>
      </c>
      <c r="D12" s="1"/>
      <c r="E12" s="65"/>
    </row>
    <row r="13" spans="1:5" x14ac:dyDescent="0.25">
      <c r="A13" s="4"/>
      <c r="B13" s="6"/>
      <c r="C13" s="33"/>
      <c r="D13" s="1"/>
    </row>
    <row r="14" spans="1:5" x14ac:dyDescent="0.25">
      <c r="A14" s="9" t="s">
        <v>5</v>
      </c>
      <c r="B14" s="10"/>
      <c r="C14" s="35">
        <f>SUM(C15:C16)</f>
        <v>19.471392256186959</v>
      </c>
      <c r="D14" s="1"/>
      <c r="E14" s="65"/>
    </row>
    <row r="15" spans="1:5" x14ac:dyDescent="0.25">
      <c r="A15" s="9"/>
      <c r="B15" s="10" t="s">
        <v>6</v>
      </c>
      <c r="C15" s="35">
        <v>0</v>
      </c>
      <c r="D15" s="1"/>
      <c r="E15" s="65"/>
    </row>
    <row r="16" spans="1:5" x14ac:dyDescent="0.25">
      <c r="A16" s="9"/>
      <c r="B16" s="10" t="s">
        <v>7</v>
      </c>
      <c r="C16" s="35">
        <v>19.471392256186959</v>
      </c>
      <c r="D16" s="1"/>
      <c r="E16" s="65"/>
    </row>
    <row r="17" spans="1:5" x14ac:dyDescent="0.25">
      <c r="A17" s="4"/>
      <c r="B17" s="6"/>
      <c r="C17" s="33"/>
      <c r="D17" s="1"/>
    </row>
    <row r="18" spans="1:5" x14ac:dyDescent="0.25">
      <c r="A18" s="9" t="s">
        <v>8</v>
      </c>
      <c r="B18" s="10"/>
      <c r="C18" s="35">
        <f>SUM(C19:C20)</f>
        <v>299.79717060008011</v>
      </c>
      <c r="D18" s="1"/>
      <c r="E18" s="65"/>
    </row>
    <row r="19" spans="1:5" x14ac:dyDescent="0.25">
      <c r="A19" s="9"/>
      <c r="B19" s="10" t="s">
        <v>9</v>
      </c>
      <c r="C19" s="35">
        <v>124.69439352041245</v>
      </c>
      <c r="D19" s="1"/>
      <c r="E19" s="65"/>
    </row>
    <row r="20" spans="1:5" x14ac:dyDescent="0.25">
      <c r="A20" s="9"/>
      <c r="B20" s="10" t="s">
        <v>10</v>
      </c>
      <c r="C20" s="35">
        <v>175.10277707966765</v>
      </c>
      <c r="D20" s="1"/>
      <c r="E20" s="65"/>
    </row>
    <row r="21" spans="1:5" x14ac:dyDescent="0.25">
      <c r="A21" s="4"/>
      <c r="B21" s="6"/>
      <c r="C21" s="33"/>
      <c r="D21" s="1"/>
    </row>
    <row r="22" spans="1:5" x14ac:dyDescent="0.25">
      <c r="A22" s="9" t="s">
        <v>11</v>
      </c>
      <c r="B22" s="10"/>
      <c r="C22" s="35">
        <v>1370.7861811388816</v>
      </c>
      <c r="D22" s="1"/>
      <c r="E22" s="65"/>
    </row>
    <row r="23" spans="1:5" x14ac:dyDescent="0.25">
      <c r="A23" s="4"/>
      <c r="B23" s="6"/>
      <c r="C23" s="33"/>
      <c r="D23" s="1"/>
    </row>
    <row r="24" spans="1:5" x14ac:dyDescent="0.25">
      <c r="A24" s="9" t="s">
        <v>12</v>
      </c>
      <c r="B24" s="10"/>
      <c r="C24" s="35">
        <v>4.9271128190278448</v>
      </c>
      <c r="D24" s="1"/>
      <c r="E24" s="65"/>
    </row>
    <row r="25" spans="1:5" x14ac:dyDescent="0.25">
      <c r="A25" s="4"/>
      <c r="B25" s="6"/>
      <c r="C25" s="33"/>
      <c r="D25" s="1"/>
    </row>
    <row r="26" spans="1:5" x14ac:dyDescent="0.25">
      <c r="A26" s="9" t="s">
        <v>13</v>
      </c>
      <c r="B26" s="10"/>
      <c r="C26" s="41">
        <v>0</v>
      </c>
      <c r="D26" s="1"/>
      <c r="E26" s="65"/>
    </row>
    <row r="27" spans="1:5" x14ac:dyDescent="0.25">
      <c r="A27" s="4"/>
      <c r="B27" s="6"/>
      <c r="C27" s="33"/>
      <c r="D27" s="1"/>
    </row>
    <row r="28" spans="1:5" x14ac:dyDescent="0.25">
      <c r="A28" s="9" t="s">
        <v>14</v>
      </c>
      <c r="B28" s="10"/>
      <c r="C28" s="36">
        <f>C10+C14+C18+C22+C24+C26</f>
        <v>2605.920868307539</v>
      </c>
      <c r="D28" s="1"/>
      <c r="E28" s="65"/>
    </row>
    <row r="29" spans="1:5" x14ac:dyDescent="0.25">
      <c r="A29" s="4"/>
      <c r="B29" s="6"/>
      <c r="C29" s="33"/>
      <c r="D29" s="1"/>
    </row>
    <row r="30" spans="1:5" x14ac:dyDescent="0.25">
      <c r="A30" s="9" t="s">
        <v>15</v>
      </c>
      <c r="B30" s="10"/>
      <c r="C30" s="35">
        <v>4433012.5064905118</v>
      </c>
      <c r="D30" s="1"/>
    </row>
    <row r="31" spans="1:5" x14ac:dyDescent="0.25">
      <c r="A31" s="9"/>
      <c r="B31" s="10" t="s">
        <v>16</v>
      </c>
      <c r="C31" s="35">
        <v>5600397</v>
      </c>
      <c r="D31" s="1"/>
    </row>
    <row r="32" spans="1:5" x14ac:dyDescent="0.25">
      <c r="A32" s="9"/>
      <c r="B32" s="10" t="s">
        <v>17</v>
      </c>
      <c r="C32" s="35">
        <v>3265628.0129810232</v>
      </c>
      <c r="D32" s="1"/>
    </row>
    <row r="33" spans="1:5" x14ac:dyDescent="0.25">
      <c r="A33" s="4"/>
      <c r="B33" s="6"/>
      <c r="C33" s="33"/>
      <c r="D33" s="1"/>
    </row>
    <row r="34" spans="1:5" x14ac:dyDescent="0.25">
      <c r="A34" s="9" t="s">
        <v>18</v>
      </c>
      <c r="B34" s="10"/>
      <c r="C34" s="37">
        <f>C28/C30</f>
        <v>5.8784424011710525E-4</v>
      </c>
      <c r="D34" s="1"/>
    </row>
    <row r="35" spans="1:5" x14ac:dyDescent="0.25">
      <c r="A35" s="4"/>
      <c r="B35" s="6"/>
      <c r="C35" s="33"/>
      <c r="D35" s="1"/>
    </row>
    <row r="36" spans="1:5" x14ac:dyDescent="0.25">
      <c r="A36" s="4" t="s">
        <v>19</v>
      </c>
      <c r="B36" s="6"/>
      <c r="C36" s="33"/>
      <c r="D36" s="1"/>
    </row>
    <row r="37" spans="1:5" x14ac:dyDescent="0.25">
      <c r="A37" s="9" t="s">
        <v>20</v>
      </c>
      <c r="B37" s="10"/>
      <c r="C37" s="35">
        <v>944.84579551096715</v>
      </c>
      <c r="D37" s="1"/>
      <c r="E37" s="65"/>
    </row>
    <row r="38" spans="1:5" x14ac:dyDescent="0.25">
      <c r="A38" s="4"/>
      <c r="B38" s="6"/>
      <c r="C38" s="33"/>
      <c r="D38" s="1"/>
    </row>
    <row r="39" spans="1:5" x14ac:dyDescent="0.25">
      <c r="A39" s="9" t="s">
        <v>21</v>
      </c>
      <c r="B39" s="10"/>
      <c r="C39" s="35">
        <f>SUM(C40:C48)</f>
        <v>4560.3915936230715</v>
      </c>
      <c r="D39" s="1"/>
      <c r="E39" s="65"/>
    </row>
    <row r="40" spans="1:5" x14ac:dyDescent="0.25">
      <c r="A40" s="9"/>
      <c r="B40" s="10" t="s">
        <v>22</v>
      </c>
      <c r="C40" s="35">
        <v>321.35015451459776</v>
      </c>
      <c r="D40" s="1"/>
      <c r="E40" s="65"/>
    </row>
    <row r="41" spans="1:5" x14ac:dyDescent="0.25">
      <c r="A41" s="9"/>
      <c r="B41" s="10" t="s">
        <v>23</v>
      </c>
      <c r="C41" s="35">
        <v>3239.4135033209573</v>
      </c>
      <c r="D41" s="1"/>
      <c r="E41" s="65"/>
    </row>
    <row r="42" spans="1:5" x14ac:dyDescent="0.25">
      <c r="A42" s="9"/>
      <c r="B42" s="10" t="s">
        <v>24</v>
      </c>
      <c r="C42" s="35">
        <v>0</v>
      </c>
      <c r="D42" s="1"/>
      <c r="E42" s="65"/>
    </row>
    <row r="43" spans="1:5" x14ac:dyDescent="0.25">
      <c r="A43" s="9"/>
      <c r="B43" s="10" t="s">
        <v>25</v>
      </c>
      <c r="C43" s="35">
        <v>0</v>
      </c>
      <c r="D43" s="1"/>
      <c r="E43" s="65"/>
    </row>
    <row r="44" spans="1:5" x14ac:dyDescent="0.25">
      <c r="A44" s="9"/>
      <c r="B44" s="10" t="s">
        <v>26</v>
      </c>
      <c r="C44" s="35">
        <v>36.387780000000006</v>
      </c>
      <c r="D44" s="1"/>
      <c r="E44" s="65"/>
    </row>
    <row r="45" spans="1:5" x14ac:dyDescent="0.25">
      <c r="A45" s="9"/>
      <c r="B45" s="10" t="s">
        <v>27</v>
      </c>
      <c r="C45" s="35">
        <v>725.09158117406571</v>
      </c>
      <c r="D45" s="1"/>
      <c r="E45" s="65"/>
    </row>
    <row r="46" spans="1:5" x14ac:dyDescent="0.25">
      <c r="A46" s="9"/>
      <c r="B46" s="10" t="s">
        <v>28</v>
      </c>
      <c r="C46" s="35">
        <v>0</v>
      </c>
      <c r="D46" s="1"/>
      <c r="E46" s="65"/>
    </row>
    <row r="47" spans="1:5" x14ac:dyDescent="0.25">
      <c r="A47" s="9"/>
      <c r="B47" s="10" t="s">
        <v>29</v>
      </c>
      <c r="C47" s="35">
        <v>152.84431232211881</v>
      </c>
      <c r="D47" s="1"/>
      <c r="E47" s="65"/>
    </row>
    <row r="48" spans="1:5" x14ac:dyDescent="0.25">
      <c r="A48" s="9"/>
      <c r="B48" s="10" t="s">
        <v>30</v>
      </c>
      <c r="C48" s="35">
        <v>85.304262291332179</v>
      </c>
      <c r="D48" s="1"/>
      <c r="E48" s="65"/>
    </row>
    <row r="49" spans="1:5" x14ac:dyDescent="0.25">
      <c r="A49" s="4"/>
      <c r="B49" s="6"/>
      <c r="C49" s="33"/>
      <c r="D49" s="1"/>
    </row>
    <row r="50" spans="1:5" x14ac:dyDescent="0.25">
      <c r="A50" s="9" t="s">
        <v>31</v>
      </c>
      <c r="B50" s="10"/>
      <c r="C50" s="37">
        <f>C39/C32</f>
        <v>1.3964822617564838E-3</v>
      </c>
      <c r="D50" s="1"/>
    </row>
    <row r="51" spans="1:5" x14ac:dyDescent="0.25">
      <c r="A51" s="4"/>
      <c r="B51" s="6"/>
      <c r="C51" s="33"/>
      <c r="D51" s="1"/>
    </row>
    <row r="52" spans="1:5" x14ac:dyDescent="0.25">
      <c r="A52" s="9" t="s">
        <v>32</v>
      </c>
      <c r="B52" s="10"/>
      <c r="C52" s="37">
        <v>2.1212780455658578E-3</v>
      </c>
      <c r="D52" s="1"/>
    </row>
    <row r="53" spans="1:5" x14ac:dyDescent="0.25">
      <c r="A53" s="4"/>
      <c r="B53" s="6"/>
      <c r="C53" s="33"/>
      <c r="D53" s="1"/>
    </row>
    <row r="54" spans="1:5" x14ac:dyDescent="0.25">
      <c r="A54" s="9" t="s">
        <v>33</v>
      </c>
      <c r="B54" s="10"/>
      <c r="C54" s="39">
        <f>C52-C50</f>
        <v>7.2479578380937404E-4</v>
      </c>
      <c r="D54" s="1"/>
    </row>
    <row r="55" spans="1:5" x14ac:dyDescent="0.25">
      <c r="A55" s="4"/>
      <c r="B55" s="6"/>
      <c r="C55" s="33"/>
      <c r="D55" s="1"/>
    </row>
    <row r="56" spans="1:5" x14ac:dyDescent="0.25">
      <c r="A56" s="9" t="s">
        <v>34</v>
      </c>
      <c r="B56" s="10" t="s">
        <v>35</v>
      </c>
      <c r="C56" s="35">
        <v>5</v>
      </c>
      <c r="D56" s="1"/>
      <c r="E56" s="65"/>
    </row>
    <row r="57" spans="1:5" x14ac:dyDescent="0.25">
      <c r="A57" s="9"/>
      <c r="B57" s="10" t="s">
        <v>36</v>
      </c>
      <c r="C57" s="37">
        <f>(C39-C56)/C32</f>
        <v>1.394951162690661E-3</v>
      </c>
      <c r="D57" s="1"/>
    </row>
    <row r="58" spans="1:5" x14ac:dyDescent="0.25">
      <c r="A58" s="4"/>
      <c r="B58" s="6"/>
      <c r="C58" s="33"/>
      <c r="D58" s="1"/>
    </row>
    <row r="59" spans="1:5" x14ac:dyDescent="0.25">
      <c r="A59" s="4" t="s">
        <v>37</v>
      </c>
      <c r="B59" s="6"/>
      <c r="C59" s="33"/>
      <c r="D59" s="1"/>
    </row>
    <row r="60" spans="1:5" x14ac:dyDescent="0.25">
      <c r="A60" s="4"/>
      <c r="B60" s="6"/>
      <c r="C60" s="33"/>
      <c r="D60" s="1"/>
    </row>
    <row r="61" spans="1:5" x14ac:dyDescent="0.25">
      <c r="A61" s="9" t="s">
        <v>38</v>
      </c>
      <c r="B61" s="10"/>
      <c r="C61" s="36">
        <f>C28+C39-C56</f>
        <v>7161.3124619306109</v>
      </c>
      <c r="D61" s="1"/>
      <c r="E61" s="65"/>
    </row>
    <row r="62" spans="1:5" x14ac:dyDescent="0.25">
      <c r="A62" s="4"/>
      <c r="B62" s="6"/>
      <c r="C62" s="33"/>
      <c r="D62" s="1"/>
    </row>
    <row r="63" spans="1:5" x14ac:dyDescent="0.25">
      <c r="A63" s="9" t="s">
        <v>39</v>
      </c>
      <c r="B63" s="10"/>
      <c r="C63" s="37">
        <f>C61/C30</f>
        <v>1.6154505432695058E-3</v>
      </c>
      <c r="D63" s="1"/>
    </row>
    <row r="64" spans="1:5" x14ac:dyDescent="0.25">
      <c r="A64" s="4"/>
      <c r="B64" s="6"/>
      <c r="C64" s="33"/>
      <c r="D64" s="1"/>
    </row>
    <row r="65" spans="1:4" x14ac:dyDescent="0.25">
      <c r="A65" s="4" t="s">
        <v>40</v>
      </c>
      <c r="B65" s="6"/>
      <c r="C65" s="33"/>
      <c r="D65" s="1"/>
    </row>
    <row r="66" spans="1:4" x14ac:dyDescent="0.25">
      <c r="A66" s="9" t="s">
        <v>41</v>
      </c>
      <c r="B66" s="10"/>
      <c r="C66" s="37">
        <v>2.1146599645226936E-3</v>
      </c>
      <c r="D66" s="1"/>
    </row>
    <row r="67" spans="1:4" ht="14.4" thickBot="1" x14ac:dyDescent="0.3">
      <c r="A67" s="11" t="s">
        <v>42</v>
      </c>
      <c r="B67" s="12"/>
      <c r="C67" s="40">
        <f>C34+C66</f>
        <v>2.7025042046397987E-3</v>
      </c>
      <c r="D67" s="1"/>
    </row>
  </sheetData>
  <mergeCells count="1">
    <mergeCell ref="A1:C1"/>
  </mergeCells>
  <pageMargins left="0.70866141732283472" right="0.70866141732283472" top="0.35433070866141736" bottom="0.35433070866141736" header="0" footer="0"/>
  <pageSetup paperSize="9" scale="81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92CA0-7892-4E0C-98FE-1456AECDC231}">
  <sheetPr>
    <pageSetUpPr fitToPage="1"/>
  </sheetPr>
  <dimension ref="A1:F67"/>
  <sheetViews>
    <sheetView rightToLeft="1" workbookViewId="0">
      <pane ySplit="7" topLeftCell="A47" activePane="bottomLeft" state="frozen"/>
      <selection activeCell="B4" sqref="B4"/>
      <selection pane="bottomLeft" activeCell="C63" sqref="C63"/>
    </sheetView>
  </sheetViews>
  <sheetFormatPr defaultRowHeight="13.8" x14ac:dyDescent="0.25"/>
  <cols>
    <col min="1" max="1" width="14.69921875" customWidth="1"/>
    <col min="2" max="2" width="110.5" bestFit="1" customWidth="1"/>
    <col min="3" max="3" width="9.19921875" style="30" bestFit="1" customWidth="1"/>
  </cols>
  <sheetData>
    <row r="1" spans="1:6" s="43" customFormat="1" x14ac:dyDescent="0.25">
      <c r="A1" s="66" t="s">
        <v>119</v>
      </c>
      <c r="B1" s="66"/>
      <c r="C1" s="63"/>
    </row>
    <row r="2" spans="1:6" s="43" customFormat="1" x14ac:dyDescent="0.25">
      <c r="A2" s="44"/>
      <c r="B2" s="57"/>
      <c r="C2" s="57"/>
    </row>
    <row r="3" spans="1:6" s="43" customFormat="1" x14ac:dyDescent="0.25">
      <c r="A3" s="47" t="s">
        <v>120</v>
      </c>
      <c r="C3" s="57"/>
    </row>
    <row r="4" spans="1:6" s="43" customFormat="1" ht="18.75" customHeight="1" x14ac:dyDescent="0.25">
      <c r="B4" s="64"/>
      <c r="C4" s="58"/>
    </row>
    <row r="5" spans="1:6" s="43" customFormat="1" ht="14.4" thickBot="1" x14ac:dyDescent="0.3">
      <c r="A5" s="55" t="s">
        <v>130</v>
      </c>
      <c r="C5" s="58"/>
    </row>
    <row r="6" spans="1:6" x14ac:dyDescent="0.25">
      <c r="A6" s="13"/>
      <c r="B6" s="2"/>
      <c r="C6" s="31"/>
      <c r="D6" s="1"/>
      <c r="F6" s="3"/>
    </row>
    <row r="7" spans="1:6" x14ac:dyDescent="0.25">
      <c r="A7" s="4"/>
      <c r="B7" s="5"/>
      <c r="C7" s="32">
        <v>45657</v>
      </c>
      <c r="D7" s="1"/>
      <c r="F7" s="3"/>
    </row>
    <row r="8" spans="1:6" x14ac:dyDescent="0.25">
      <c r="A8" s="4"/>
      <c r="B8" s="6"/>
      <c r="C8" s="33"/>
      <c r="D8" s="1"/>
    </row>
    <row r="9" spans="1:6" ht="14.25" customHeight="1" x14ac:dyDescent="0.25">
      <c r="A9" s="4" t="s">
        <v>0</v>
      </c>
      <c r="B9" s="6"/>
      <c r="C9" s="34" t="s">
        <v>1</v>
      </c>
      <c r="D9" s="1"/>
    </row>
    <row r="10" spans="1:6" x14ac:dyDescent="0.25">
      <c r="A10" s="7" t="s">
        <v>2</v>
      </c>
      <c r="B10" s="8"/>
      <c r="C10" s="35">
        <f>SUM(C11:C12)</f>
        <v>0.32580374482897989</v>
      </c>
      <c r="D10" s="1"/>
    </row>
    <row r="11" spans="1:6" x14ac:dyDescent="0.25">
      <c r="A11" s="9"/>
      <c r="B11" s="10" t="s">
        <v>3</v>
      </c>
      <c r="C11" s="35">
        <v>0</v>
      </c>
      <c r="D11" s="1"/>
    </row>
    <row r="12" spans="1:6" x14ac:dyDescent="0.25">
      <c r="A12" s="9"/>
      <c r="B12" s="10" t="s">
        <v>4</v>
      </c>
      <c r="C12" s="35">
        <v>0.32580374482897989</v>
      </c>
      <c r="D12" s="1"/>
    </row>
    <row r="13" spans="1:6" x14ac:dyDescent="0.25">
      <c r="A13" s="4"/>
      <c r="B13" s="6"/>
      <c r="C13" s="33"/>
      <c r="D13" s="1"/>
    </row>
    <row r="14" spans="1:6" x14ac:dyDescent="0.25">
      <c r="A14" s="9" t="s">
        <v>5</v>
      </c>
      <c r="B14" s="10"/>
      <c r="C14" s="35">
        <f>SUM(C15:C16)</f>
        <v>0.10102226499632001</v>
      </c>
      <c r="D14" s="1"/>
    </row>
    <row r="15" spans="1:6" x14ac:dyDescent="0.25">
      <c r="A15" s="9"/>
      <c r="B15" s="10" t="s">
        <v>6</v>
      </c>
      <c r="C15" s="35">
        <v>0</v>
      </c>
      <c r="D15" s="1"/>
    </row>
    <row r="16" spans="1:6" x14ac:dyDescent="0.25">
      <c r="A16" s="9"/>
      <c r="B16" s="10" t="s">
        <v>7</v>
      </c>
      <c r="C16" s="35">
        <v>0.10102226499632001</v>
      </c>
      <c r="D16" s="1"/>
    </row>
    <row r="17" spans="1:4" x14ac:dyDescent="0.25">
      <c r="A17" s="4"/>
      <c r="B17" s="6"/>
      <c r="C17" s="33"/>
      <c r="D17" s="1"/>
    </row>
    <row r="18" spans="1:4" x14ac:dyDescent="0.25">
      <c r="A18" s="9" t="s">
        <v>8</v>
      </c>
      <c r="B18" s="10"/>
      <c r="C18" s="35">
        <f>SUM(C19:C20)</f>
        <v>0</v>
      </c>
      <c r="D18" s="1"/>
    </row>
    <row r="19" spans="1:4" x14ac:dyDescent="0.25">
      <c r="A19" s="9"/>
      <c r="B19" s="10" t="s">
        <v>9</v>
      </c>
      <c r="C19" s="35">
        <v>0</v>
      </c>
      <c r="D19" s="1"/>
    </row>
    <row r="20" spans="1:4" x14ac:dyDescent="0.25">
      <c r="A20" s="9"/>
      <c r="B20" s="10" t="s">
        <v>10</v>
      </c>
      <c r="C20" s="35">
        <v>0</v>
      </c>
      <c r="D20" s="1"/>
    </row>
    <row r="21" spans="1:4" x14ac:dyDescent="0.25">
      <c r="A21" s="4"/>
      <c r="B21" s="6"/>
      <c r="C21" s="33"/>
      <c r="D21" s="1"/>
    </row>
    <row r="22" spans="1:4" x14ac:dyDescent="0.25">
      <c r="A22" s="9" t="s">
        <v>11</v>
      </c>
      <c r="B22" s="10"/>
      <c r="C22" s="35">
        <v>0.39194679426748996</v>
      </c>
      <c r="D22" s="1"/>
    </row>
    <row r="23" spans="1:4" x14ac:dyDescent="0.25">
      <c r="A23" s="4"/>
      <c r="B23" s="6"/>
      <c r="C23" s="33"/>
      <c r="D23" s="1"/>
    </row>
    <row r="24" spans="1:4" x14ac:dyDescent="0.25">
      <c r="A24" s="9" t="s">
        <v>12</v>
      </c>
      <c r="B24" s="10"/>
      <c r="C24" s="35">
        <v>1.4246250565999998E-4</v>
      </c>
      <c r="D24" s="1"/>
    </row>
    <row r="25" spans="1:4" x14ac:dyDescent="0.25">
      <c r="A25" s="4"/>
      <c r="B25" s="6"/>
      <c r="C25" s="33"/>
      <c r="D25" s="1"/>
    </row>
    <row r="26" spans="1:4" x14ac:dyDescent="0.25">
      <c r="A26" s="9" t="s">
        <v>13</v>
      </c>
      <c r="B26" s="10"/>
      <c r="C26" s="35">
        <v>0</v>
      </c>
      <c r="D26" s="1"/>
    </row>
    <row r="27" spans="1:4" x14ac:dyDescent="0.25">
      <c r="A27" s="4"/>
      <c r="B27" s="6"/>
      <c r="C27" s="33"/>
      <c r="D27" s="1"/>
    </row>
    <row r="28" spans="1:4" x14ac:dyDescent="0.25">
      <c r="A28" s="9" t="s">
        <v>14</v>
      </c>
      <c r="B28" s="10"/>
      <c r="C28" s="36">
        <f>C10+C14+C18+C22+C26+C24</f>
        <v>0.81891526659844982</v>
      </c>
      <c r="D28" s="1"/>
    </row>
    <row r="29" spans="1:4" x14ac:dyDescent="0.25">
      <c r="A29" s="4"/>
      <c r="B29" s="6"/>
      <c r="C29" s="33"/>
      <c r="D29" s="1"/>
    </row>
    <row r="30" spans="1:4" x14ac:dyDescent="0.25">
      <c r="A30" s="9" t="s">
        <v>15</v>
      </c>
      <c r="B30" s="10"/>
      <c r="C30" s="36">
        <v>2243.4355455653758</v>
      </c>
      <c r="D30" s="1"/>
    </row>
    <row r="31" spans="1:4" x14ac:dyDescent="0.25">
      <c r="A31" s="9"/>
      <c r="B31" s="10" t="s">
        <v>16</v>
      </c>
      <c r="C31" s="35">
        <v>3318</v>
      </c>
      <c r="D31" s="1"/>
    </row>
    <row r="32" spans="1:4" x14ac:dyDescent="0.25">
      <c r="A32" s="9"/>
      <c r="B32" s="10" t="s">
        <v>17</v>
      </c>
      <c r="C32" s="35">
        <v>1168.8710911307519</v>
      </c>
      <c r="D32" s="1"/>
    </row>
    <row r="33" spans="1:4" x14ac:dyDescent="0.25">
      <c r="A33" s="4"/>
      <c r="B33" s="6"/>
      <c r="C33" s="33"/>
      <c r="D33" s="1"/>
    </row>
    <row r="34" spans="1:4" x14ac:dyDescent="0.25">
      <c r="A34" s="9" t="s">
        <v>18</v>
      </c>
      <c r="B34" s="10"/>
      <c r="C34" s="37">
        <f>C28/C30</f>
        <v>3.6502732080589913E-4</v>
      </c>
      <c r="D34" s="1"/>
    </row>
    <row r="35" spans="1:4" x14ac:dyDescent="0.25">
      <c r="A35" s="4"/>
      <c r="B35" s="6"/>
      <c r="C35" s="33"/>
      <c r="D35" s="1"/>
    </row>
    <row r="36" spans="1:4" x14ac:dyDescent="0.25">
      <c r="A36" s="4" t="s">
        <v>19</v>
      </c>
      <c r="B36" s="6"/>
      <c r="C36" s="33"/>
      <c r="D36" s="1"/>
    </row>
    <row r="37" spans="1:4" x14ac:dyDescent="0.25">
      <c r="A37" s="9" t="s">
        <v>20</v>
      </c>
      <c r="B37" s="10"/>
      <c r="C37" s="35">
        <v>3.7725617452023998E-2</v>
      </c>
      <c r="D37" s="1"/>
    </row>
    <row r="38" spans="1:4" x14ac:dyDescent="0.25">
      <c r="A38" s="4"/>
      <c r="B38" s="6"/>
      <c r="C38" s="33"/>
      <c r="D38" s="1"/>
    </row>
    <row r="39" spans="1:4" x14ac:dyDescent="0.25">
      <c r="A39" s="9" t="s">
        <v>21</v>
      </c>
      <c r="B39" s="10"/>
      <c r="C39" s="36">
        <f>SUM(C40:C48)</f>
        <v>0.40109191041726272</v>
      </c>
      <c r="D39" s="1"/>
    </row>
    <row r="40" spans="1:4" x14ac:dyDescent="0.25">
      <c r="A40" s="9"/>
      <c r="B40" s="10" t="s">
        <v>22</v>
      </c>
      <c r="C40" s="38">
        <v>5.2404479056091663E-3</v>
      </c>
      <c r="D40" s="1"/>
    </row>
    <row r="41" spans="1:4" x14ac:dyDescent="0.25">
      <c r="A41" s="9"/>
      <c r="B41" s="10" t="s">
        <v>23</v>
      </c>
      <c r="C41" s="38">
        <v>3.1388657829224996E-3</v>
      </c>
      <c r="D41" s="1"/>
    </row>
    <row r="42" spans="1:4" x14ac:dyDescent="0.25">
      <c r="A42" s="9"/>
      <c r="B42" s="10" t="s">
        <v>24</v>
      </c>
      <c r="C42" s="35">
        <v>0</v>
      </c>
      <c r="D42" s="1"/>
    </row>
    <row r="43" spans="1:4" x14ac:dyDescent="0.25">
      <c r="A43" s="9"/>
      <c r="B43" s="10" t="s">
        <v>25</v>
      </c>
      <c r="C43" s="35">
        <v>0</v>
      </c>
      <c r="D43" s="1"/>
    </row>
    <row r="44" spans="1:4" x14ac:dyDescent="0.25">
      <c r="A44" s="9"/>
      <c r="B44" s="10" t="s">
        <v>26</v>
      </c>
      <c r="C44" s="35">
        <v>1.4620000000000011E-2</v>
      </c>
      <c r="D44" s="1"/>
    </row>
    <row r="45" spans="1:4" x14ac:dyDescent="0.25">
      <c r="A45" s="9"/>
      <c r="B45" s="10" t="s">
        <v>27</v>
      </c>
      <c r="C45" s="35">
        <v>0.28402259115158018</v>
      </c>
      <c r="D45" s="1"/>
    </row>
    <row r="46" spans="1:4" x14ac:dyDescent="0.25">
      <c r="A46" s="9"/>
      <c r="B46" s="10" t="s">
        <v>28</v>
      </c>
      <c r="C46" s="35">
        <v>0</v>
      </c>
      <c r="D46" s="1"/>
    </row>
    <row r="47" spans="1:4" x14ac:dyDescent="0.25">
      <c r="A47" s="9"/>
      <c r="B47" s="10" t="s">
        <v>29</v>
      </c>
      <c r="C47" s="35">
        <v>9.4070005577150839E-2</v>
      </c>
      <c r="D47" s="1"/>
    </row>
    <row r="48" spans="1:4" x14ac:dyDescent="0.25">
      <c r="A48" s="9"/>
      <c r="B48" s="10" t="s">
        <v>30</v>
      </c>
      <c r="C48" s="35">
        <v>0</v>
      </c>
      <c r="D48" s="1"/>
    </row>
    <row r="49" spans="1:4" x14ac:dyDescent="0.25">
      <c r="A49" s="4"/>
      <c r="B49" s="6"/>
      <c r="C49" s="33"/>
      <c r="D49" s="1"/>
    </row>
    <row r="50" spans="1:4" x14ac:dyDescent="0.25">
      <c r="A50" s="9" t="s">
        <v>31</v>
      </c>
      <c r="B50" s="10"/>
      <c r="C50" s="37">
        <f>C39/C32</f>
        <v>3.4314469188321802E-4</v>
      </c>
      <c r="D50" s="1"/>
    </row>
    <row r="51" spans="1:4" x14ac:dyDescent="0.25">
      <c r="A51" s="4"/>
      <c r="B51" s="6"/>
      <c r="C51" s="33"/>
      <c r="D51" s="1"/>
    </row>
    <row r="52" spans="1:4" x14ac:dyDescent="0.25">
      <c r="A52" s="9" t="s">
        <v>32</v>
      </c>
      <c r="B52" s="10"/>
      <c r="C52" s="37">
        <v>1E-3</v>
      </c>
      <c r="D52" s="1"/>
    </row>
    <row r="53" spans="1:4" x14ac:dyDescent="0.25">
      <c r="A53" s="4"/>
      <c r="B53" s="6"/>
      <c r="C53" s="33"/>
      <c r="D53" s="1"/>
    </row>
    <row r="54" spans="1:4" x14ac:dyDescent="0.25">
      <c r="A54" s="9" t="s">
        <v>33</v>
      </c>
      <c r="B54" s="10"/>
      <c r="C54" s="39">
        <f>C52-C50</f>
        <v>6.5685530811678201E-4</v>
      </c>
      <c r="D54" s="1"/>
    </row>
    <row r="55" spans="1:4" x14ac:dyDescent="0.25">
      <c r="A55" s="4"/>
      <c r="B55" s="6"/>
      <c r="C55" s="33"/>
      <c r="D55" s="1"/>
    </row>
    <row r="56" spans="1:4" x14ac:dyDescent="0.25">
      <c r="A56" s="9" t="s">
        <v>34</v>
      </c>
      <c r="B56" s="10" t="s">
        <v>35</v>
      </c>
      <c r="C56" s="35">
        <v>0</v>
      </c>
      <c r="D56" s="1"/>
    </row>
    <row r="57" spans="1:4" x14ac:dyDescent="0.25">
      <c r="A57" s="9"/>
      <c r="B57" s="10" t="s">
        <v>36</v>
      </c>
      <c r="C57" s="37">
        <f>(C39-C56)/C32</f>
        <v>3.4314469188321802E-4</v>
      </c>
      <c r="D57" s="1"/>
    </row>
    <row r="58" spans="1:4" x14ac:dyDescent="0.25">
      <c r="A58" s="4"/>
      <c r="B58" s="6"/>
      <c r="C58" s="33"/>
      <c r="D58" s="1"/>
    </row>
    <row r="59" spans="1:4" x14ac:dyDescent="0.25">
      <c r="A59" s="4" t="s">
        <v>37</v>
      </c>
      <c r="B59" s="6"/>
      <c r="C59" s="33"/>
      <c r="D59" s="1"/>
    </row>
    <row r="60" spans="1:4" x14ac:dyDescent="0.25">
      <c r="A60" s="4"/>
      <c r="B60" s="6"/>
      <c r="C60" s="33"/>
      <c r="D60" s="1"/>
    </row>
    <row r="61" spans="1:4" x14ac:dyDescent="0.25">
      <c r="A61" s="9" t="s">
        <v>38</v>
      </c>
      <c r="B61" s="10"/>
      <c r="C61" s="36">
        <f>C28+C39-C56</f>
        <v>1.2200071770157126</v>
      </c>
      <c r="D61" s="1"/>
    </row>
    <row r="62" spans="1:4" x14ac:dyDescent="0.25">
      <c r="A62" s="4"/>
      <c r="B62" s="6"/>
      <c r="C62" s="33"/>
      <c r="D62" s="1"/>
    </row>
    <row r="63" spans="1:4" x14ac:dyDescent="0.25">
      <c r="A63" s="9" t="s">
        <v>39</v>
      </c>
      <c r="B63" s="10"/>
      <c r="C63" s="37">
        <f>C61/C30</f>
        <v>5.4381200272381994E-4</v>
      </c>
      <c r="D63" s="1"/>
    </row>
    <row r="64" spans="1:4" x14ac:dyDescent="0.25">
      <c r="A64" s="4"/>
      <c r="B64" s="6"/>
      <c r="C64" s="33"/>
      <c r="D64" s="1"/>
    </row>
    <row r="65" spans="1:4" x14ac:dyDescent="0.25">
      <c r="A65" s="4" t="s">
        <v>40</v>
      </c>
      <c r="B65" s="6"/>
      <c r="C65" s="33"/>
      <c r="D65" s="1"/>
    </row>
    <row r="66" spans="1:4" x14ac:dyDescent="0.25">
      <c r="A66" s="9" t="s">
        <v>41</v>
      </c>
      <c r="B66" s="10"/>
      <c r="C66" s="37">
        <v>1E-3</v>
      </c>
      <c r="D66" s="1"/>
    </row>
    <row r="67" spans="1:4" ht="14.4" thickBot="1" x14ac:dyDescent="0.3">
      <c r="A67" s="11" t="s">
        <v>42</v>
      </c>
      <c r="B67" s="12"/>
      <c r="C67" s="40">
        <f>C34+C66</f>
        <v>1.3650273208058992E-3</v>
      </c>
      <c r="D67" s="1"/>
    </row>
  </sheetData>
  <mergeCells count="1">
    <mergeCell ref="A1:B1"/>
  </mergeCells>
  <conditionalFormatting sqref="C54">
    <cfRule type="cellIs" dxfId="8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22CF0-9ACD-414F-B99D-A15476766466}">
  <sheetPr>
    <pageSetUpPr fitToPage="1"/>
  </sheetPr>
  <dimension ref="A1:F67"/>
  <sheetViews>
    <sheetView rightToLeft="1" workbookViewId="0">
      <pane ySplit="7" topLeftCell="A47" activePane="bottomLeft" state="frozen"/>
      <selection activeCell="B4" sqref="B4"/>
      <selection pane="bottomLeft" activeCell="C63" sqref="C63"/>
    </sheetView>
  </sheetViews>
  <sheetFormatPr defaultRowHeight="13.8" x14ac:dyDescent="0.25"/>
  <cols>
    <col min="1" max="1" width="14.69921875" customWidth="1"/>
    <col min="2" max="2" width="110.5" bestFit="1" customWidth="1"/>
    <col min="3" max="3" width="9.19921875" style="30" bestFit="1" customWidth="1"/>
  </cols>
  <sheetData>
    <row r="1" spans="1:6" s="43" customFormat="1" x14ac:dyDescent="0.25">
      <c r="A1" s="66" t="s">
        <v>119</v>
      </c>
      <c r="B1" s="66"/>
      <c r="C1" s="63"/>
    </row>
    <row r="2" spans="1:6" s="43" customFormat="1" x14ac:dyDescent="0.25">
      <c r="A2" s="44"/>
      <c r="B2" s="57"/>
      <c r="C2" s="57"/>
    </row>
    <row r="3" spans="1:6" s="43" customFormat="1" x14ac:dyDescent="0.25">
      <c r="A3" s="47" t="s">
        <v>120</v>
      </c>
      <c r="C3" s="57"/>
    </row>
    <row r="4" spans="1:6" s="43" customFormat="1" ht="18.75" customHeight="1" x14ac:dyDescent="0.25">
      <c r="B4" s="64"/>
      <c r="C4" s="58"/>
    </row>
    <row r="5" spans="1:6" s="43" customFormat="1" ht="14.4" thickBot="1" x14ac:dyDescent="0.3">
      <c r="A5" s="55" t="s">
        <v>131</v>
      </c>
      <c r="C5" s="58"/>
    </row>
    <row r="6" spans="1:6" x14ac:dyDescent="0.25">
      <c r="A6" s="13"/>
      <c r="B6" s="2"/>
      <c r="C6" s="31"/>
      <c r="D6" s="1"/>
      <c r="F6" s="3"/>
    </row>
    <row r="7" spans="1:6" x14ac:dyDescent="0.25">
      <c r="A7" s="4"/>
      <c r="B7" s="5"/>
      <c r="C7" s="32">
        <v>45657</v>
      </c>
      <c r="D7" s="1"/>
      <c r="F7" s="3"/>
    </row>
    <row r="8" spans="1:6" x14ac:dyDescent="0.25">
      <c r="A8" s="4"/>
      <c r="B8" s="6"/>
      <c r="C8" s="33"/>
      <c r="D8" s="1"/>
    </row>
    <row r="9" spans="1:6" ht="14.25" customHeight="1" x14ac:dyDescent="0.25">
      <c r="A9" s="4" t="s">
        <v>0</v>
      </c>
      <c r="B9" s="6"/>
      <c r="C9" s="34" t="s">
        <v>1</v>
      </c>
      <c r="D9" s="1"/>
    </row>
    <row r="10" spans="1:6" x14ac:dyDescent="0.25">
      <c r="A10" s="7" t="s">
        <v>2</v>
      </c>
      <c r="B10" s="8"/>
      <c r="C10" s="35">
        <f>SUM(C11:C12)</f>
        <v>11.099539999999996</v>
      </c>
      <c r="D10" s="1"/>
    </row>
    <row r="11" spans="1:6" x14ac:dyDescent="0.25">
      <c r="A11" s="9"/>
      <c r="B11" s="10" t="s">
        <v>3</v>
      </c>
      <c r="C11" s="35">
        <v>0</v>
      </c>
      <c r="D11" s="1"/>
    </row>
    <row r="12" spans="1:6" x14ac:dyDescent="0.25">
      <c r="A12" s="9"/>
      <c r="B12" s="10" t="s">
        <v>4</v>
      </c>
      <c r="C12" s="35">
        <v>11.099539999999996</v>
      </c>
      <c r="D12" s="1"/>
    </row>
    <row r="13" spans="1:6" x14ac:dyDescent="0.25">
      <c r="A13" s="4"/>
      <c r="B13" s="6"/>
      <c r="C13" s="33"/>
      <c r="D13" s="1"/>
    </row>
    <row r="14" spans="1:6" x14ac:dyDescent="0.25">
      <c r="A14" s="9" t="s">
        <v>5</v>
      </c>
      <c r="B14" s="10"/>
      <c r="C14" s="35">
        <f>SUM(C15:C16)</f>
        <v>0.62164999999999992</v>
      </c>
      <c r="D14" s="1"/>
    </row>
    <row r="15" spans="1:6" x14ac:dyDescent="0.25">
      <c r="A15" s="9"/>
      <c r="B15" s="10" t="s">
        <v>6</v>
      </c>
      <c r="C15" s="35">
        <v>0</v>
      </c>
      <c r="D15" s="1"/>
    </row>
    <row r="16" spans="1:6" x14ac:dyDescent="0.25">
      <c r="A16" s="9"/>
      <c r="B16" s="10" t="s">
        <v>7</v>
      </c>
      <c r="C16" s="35">
        <v>0.62164999999999992</v>
      </c>
      <c r="D16" s="1"/>
    </row>
    <row r="17" spans="1:4" x14ac:dyDescent="0.25">
      <c r="A17" s="4"/>
      <c r="B17" s="6"/>
      <c r="C17" s="33"/>
      <c r="D17" s="1"/>
    </row>
    <row r="18" spans="1:4" x14ac:dyDescent="0.25">
      <c r="A18" s="9" t="s">
        <v>8</v>
      </c>
      <c r="B18" s="10"/>
      <c r="C18" s="35">
        <f>SUM(C19:C20)</f>
        <v>0</v>
      </c>
      <c r="D18" s="1"/>
    </row>
    <row r="19" spans="1:4" x14ac:dyDescent="0.25">
      <c r="A19" s="9"/>
      <c r="B19" s="10" t="s">
        <v>9</v>
      </c>
      <c r="C19" s="35">
        <v>0</v>
      </c>
      <c r="D19" s="1"/>
    </row>
    <row r="20" spans="1:4" x14ac:dyDescent="0.25">
      <c r="A20" s="9"/>
      <c r="B20" s="10" t="s">
        <v>10</v>
      </c>
      <c r="C20" s="35">
        <v>0</v>
      </c>
      <c r="D20" s="1"/>
    </row>
    <row r="21" spans="1:4" x14ac:dyDescent="0.25">
      <c r="A21" s="4"/>
      <c r="B21" s="6"/>
      <c r="C21" s="33"/>
      <c r="D21" s="1"/>
    </row>
    <row r="22" spans="1:4" x14ac:dyDescent="0.25">
      <c r="A22" s="9" t="s">
        <v>11</v>
      </c>
      <c r="B22" s="10"/>
      <c r="C22" s="35">
        <v>17.857239999999997</v>
      </c>
      <c r="D22" s="1"/>
    </row>
    <row r="23" spans="1:4" x14ac:dyDescent="0.25">
      <c r="A23" s="4"/>
      <c r="B23" s="6"/>
      <c r="C23" s="33"/>
      <c r="D23" s="1"/>
    </row>
    <row r="24" spans="1:4" x14ac:dyDescent="0.25">
      <c r="A24" s="9" t="s">
        <v>12</v>
      </c>
      <c r="B24" s="10"/>
      <c r="C24" s="35">
        <v>0</v>
      </c>
      <c r="D24" s="1"/>
    </row>
    <row r="25" spans="1:4" x14ac:dyDescent="0.25">
      <c r="A25" s="4"/>
      <c r="B25" s="6"/>
      <c r="C25" s="33"/>
      <c r="D25" s="1"/>
    </row>
    <row r="26" spans="1:4" x14ac:dyDescent="0.25">
      <c r="A26" s="9" t="s">
        <v>13</v>
      </c>
      <c r="B26" s="10"/>
      <c r="C26" s="35">
        <v>0</v>
      </c>
      <c r="D26" s="1"/>
    </row>
    <row r="27" spans="1:4" x14ac:dyDescent="0.25">
      <c r="A27" s="4"/>
      <c r="B27" s="6"/>
      <c r="C27" s="33"/>
      <c r="D27" s="1"/>
    </row>
    <row r="28" spans="1:4" x14ac:dyDescent="0.25">
      <c r="A28" s="9" t="s">
        <v>14</v>
      </c>
      <c r="B28" s="10"/>
      <c r="C28" s="36">
        <f>C10+C14+C18+C22+C26+C24</f>
        <v>29.578429999999994</v>
      </c>
      <c r="D28" s="1"/>
    </row>
    <row r="29" spans="1:4" x14ac:dyDescent="0.25">
      <c r="A29" s="4"/>
      <c r="B29" s="6"/>
      <c r="C29" s="33"/>
      <c r="D29" s="1"/>
    </row>
    <row r="30" spans="1:4" x14ac:dyDescent="0.25">
      <c r="A30" s="9" t="s">
        <v>15</v>
      </c>
      <c r="B30" s="10"/>
      <c r="C30" s="36">
        <v>8376.3551499999994</v>
      </c>
      <c r="D30" s="1"/>
    </row>
    <row r="31" spans="1:4" x14ac:dyDescent="0.25">
      <c r="A31" s="9"/>
      <c r="B31" s="10" t="s">
        <v>16</v>
      </c>
      <c r="C31" s="35">
        <v>14884</v>
      </c>
      <c r="D31" s="1"/>
    </row>
    <row r="32" spans="1:4" x14ac:dyDescent="0.25">
      <c r="A32" s="9"/>
      <c r="B32" s="10" t="s">
        <v>17</v>
      </c>
      <c r="C32" s="35">
        <v>1868.7103</v>
      </c>
      <c r="D32" s="1"/>
    </row>
    <row r="33" spans="1:4" x14ac:dyDescent="0.25">
      <c r="A33" s="4"/>
      <c r="B33" s="6"/>
      <c r="C33" s="33"/>
      <c r="D33" s="1"/>
    </row>
    <row r="34" spans="1:4" x14ac:dyDescent="0.25">
      <c r="A34" s="9" t="s">
        <v>18</v>
      </c>
      <c r="B34" s="10"/>
      <c r="C34" s="37">
        <f>C28/C30</f>
        <v>3.5311814590383022E-3</v>
      </c>
      <c r="D34" s="1"/>
    </row>
    <row r="35" spans="1:4" x14ac:dyDescent="0.25">
      <c r="A35" s="4"/>
      <c r="B35" s="6"/>
      <c r="C35" s="33"/>
      <c r="D35" s="1"/>
    </row>
    <row r="36" spans="1:4" x14ac:dyDescent="0.25">
      <c r="A36" s="4" t="s">
        <v>19</v>
      </c>
      <c r="B36" s="6"/>
      <c r="C36" s="33"/>
      <c r="D36" s="1"/>
    </row>
    <row r="37" spans="1:4" x14ac:dyDescent="0.25">
      <c r="A37" s="9" t="s">
        <v>20</v>
      </c>
      <c r="B37" s="10"/>
      <c r="C37" s="35">
        <v>0</v>
      </c>
      <c r="D37" s="1"/>
    </row>
    <row r="38" spans="1:4" x14ac:dyDescent="0.25">
      <c r="A38" s="4"/>
      <c r="B38" s="6"/>
      <c r="C38" s="33"/>
      <c r="D38" s="1"/>
    </row>
    <row r="39" spans="1:4" x14ac:dyDescent="0.25">
      <c r="A39" s="9" t="s">
        <v>21</v>
      </c>
      <c r="B39" s="10"/>
      <c r="C39" s="36">
        <f>SUM(C40:C48)</f>
        <v>6.755510000000001</v>
      </c>
      <c r="D39" s="1"/>
    </row>
    <row r="40" spans="1:4" x14ac:dyDescent="0.25">
      <c r="A40" s="9"/>
      <c r="B40" s="10" t="s">
        <v>22</v>
      </c>
      <c r="C40" s="38">
        <v>0</v>
      </c>
      <c r="D40" s="1"/>
    </row>
    <row r="41" spans="1:4" x14ac:dyDescent="0.25">
      <c r="A41" s="9"/>
      <c r="B41" s="10" t="s">
        <v>23</v>
      </c>
      <c r="C41" s="38">
        <v>0</v>
      </c>
      <c r="D41" s="1"/>
    </row>
    <row r="42" spans="1:4" x14ac:dyDescent="0.25">
      <c r="A42" s="9"/>
      <c r="B42" s="10" t="s">
        <v>24</v>
      </c>
      <c r="C42" s="35">
        <v>0</v>
      </c>
      <c r="D42" s="1"/>
    </row>
    <row r="43" spans="1:4" x14ac:dyDescent="0.25">
      <c r="A43" s="9"/>
      <c r="B43" s="10" t="s">
        <v>25</v>
      </c>
      <c r="C43" s="35">
        <v>0</v>
      </c>
      <c r="D43" s="1"/>
    </row>
    <row r="44" spans="1:4" x14ac:dyDescent="0.25">
      <c r="A44" s="9"/>
      <c r="B44" s="10" t="s">
        <v>26</v>
      </c>
      <c r="C44" s="35">
        <v>1.7290000000000007E-2</v>
      </c>
      <c r="D44" s="1"/>
    </row>
    <row r="45" spans="1:4" x14ac:dyDescent="0.25">
      <c r="A45" s="9"/>
      <c r="B45" s="10" t="s">
        <v>27</v>
      </c>
      <c r="C45" s="35">
        <v>6.738220000000001</v>
      </c>
      <c r="D45" s="1"/>
    </row>
    <row r="46" spans="1:4" x14ac:dyDescent="0.25">
      <c r="A46" s="9"/>
      <c r="B46" s="10" t="s">
        <v>28</v>
      </c>
      <c r="C46" s="35">
        <v>0</v>
      </c>
      <c r="D46" s="1"/>
    </row>
    <row r="47" spans="1:4" x14ac:dyDescent="0.25">
      <c r="A47" s="9"/>
      <c r="B47" s="10" t="s">
        <v>29</v>
      </c>
      <c r="C47" s="35">
        <v>0</v>
      </c>
      <c r="D47" s="1"/>
    </row>
    <row r="48" spans="1:4" x14ac:dyDescent="0.25">
      <c r="A48" s="9"/>
      <c r="B48" s="10" t="s">
        <v>30</v>
      </c>
      <c r="C48" s="35">
        <v>0</v>
      </c>
      <c r="D48" s="1"/>
    </row>
    <row r="49" spans="1:4" x14ac:dyDescent="0.25">
      <c r="A49" s="4"/>
      <c r="B49" s="6"/>
      <c r="C49" s="33"/>
      <c r="D49" s="1"/>
    </row>
    <row r="50" spans="1:4" x14ac:dyDescent="0.25">
      <c r="A50" s="9" t="s">
        <v>31</v>
      </c>
      <c r="B50" s="10"/>
      <c r="C50" s="37">
        <f>C39/C32</f>
        <v>3.6150654277444724E-3</v>
      </c>
      <c r="D50" s="1"/>
    </row>
    <row r="51" spans="1:4" x14ac:dyDescent="0.25">
      <c r="A51" s="4"/>
      <c r="B51" s="6"/>
      <c r="C51" s="33"/>
      <c r="D51" s="1"/>
    </row>
    <row r="52" spans="1:4" x14ac:dyDescent="0.25">
      <c r="A52" s="9" t="s">
        <v>32</v>
      </c>
      <c r="B52" s="10"/>
      <c r="C52" s="37">
        <v>1.2999999999999999E-3</v>
      </c>
      <c r="D52" s="1"/>
    </row>
    <row r="53" spans="1:4" x14ac:dyDescent="0.25">
      <c r="A53" s="4"/>
      <c r="B53" s="6"/>
      <c r="C53" s="33"/>
      <c r="D53" s="1"/>
    </row>
    <row r="54" spans="1:4" x14ac:dyDescent="0.25">
      <c r="A54" s="9" t="s">
        <v>33</v>
      </c>
      <c r="B54" s="10"/>
      <c r="C54" s="39">
        <f>C52-C50</f>
        <v>-2.3150654277444725E-3</v>
      </c>
      <c r="D54" s="1"/>
    </row>
    <row r="55" spans="1:4" x14ac:dyDescent="0.25">
      <c r="A55" s="4"/>
      <c r="B55" s="6"/>
      <c r="C55" s="33"/>
      <c r="D55" s="1"/>
    </row>
    <row r="56" spans="1:4" x14ac:dyDescent="0.25">
      <c r="A56" s="9" t="s">
        <v>34</v>
      </c>
      <c r="B56" s="10" t="s">
        <v>35</v>
      </c>
      <c r="C56" s="35">
        <v>5</v>
      </c>
      <c r="D56" s="1"/>
    </row>
    <row r="57" spans="1:4" x14ac:dyDescent="0.25">
      <c r="A57" s="9"/>
      <c r="B57" s="10" t="s">
        <v>36</v>
      </c>
      <c r="C57" s="37">
        <f>(C39-C56)/C32</f>
        <v>9.3942330172847076E-4</v>
      </c>
      <c r="D57" s="1"/>
    </row>
    <row r="58" spans="1:4" x14ac:dyDescent="0.25">
      <c r="A58" s="4"/>
      <c r="B58" s="6"/>
      <c r="C58" s="33"/>
      <c r="D58" s="1"/>
    </row>
    <row r="59" spans="1:4" x14ac:dyDescent="0.25">
      <c r="A59" s="4" t="s">
        <v>37</v>
      </c>
      <c r="B59" s="6"/>
      <c r="C59" s="33"/>
      <c r="D59" s="1"/>
    </row>
    <row r="60" spans="1:4" x14ac:dyDescent="0.25">
      <c r="A60" s="4"/>
      <c r="B60" s="6"/>
      <c r="C60" s="33"/>
      <c r="D60" s="1"/>
    </row>
    <row r="61" spans="1:4" x14ac:dyDescent="0.25">
      <c r="A61" s="9" t="s">
        <v>38</v>
      </c>
      <c r="B61" s="10"/>
      <c r="C61" s="36">
        <f>C28+C39-C56</f>
        <v>31.333939999999998</v>
      </c>
      <c r="D61" s="1"/>
    </row>
    <row r="62" spans="1:4" x14ac:dyDescent="0.25">
      <c r="A62" s="4"/>
      <c r="B62" s="6"/>
      <c r="C62" s="33"/>
      <c r="D62" s="1"/>
    </row>
    <row r="63" spans="1:4" x14ac:dyDescent="0.25">
      <c r="A63" s="9" t="s">
        <v>39</v>
      </c>
      <c r="B63" s="10"/>
      <c r="C63" s="37">
        <f>C61/C30</f>
        <v>3.7407606815716261E-3</v>
      </c>
      <c r="D63" s="1"/>
    </row>
    <row r="64" spans="1:4" x14ac:dyDescent="0.25">
      <c r="A64" s="4"/>
      <c r="B64" s="6"/>
      <c r="C64" s="33"/>
      <c r="D64" s="1"/>
    </row>
    <row r="65" spans="1:4" x14ac:dyDescent="0.25">
      <c r="A65" s="4" t="s">
        <v>40</v>
      </c>
      <c r="B65" s="6"/>
      <c r="C65" s="33"/>
      <c r="D65" s="1"/>
    </row>
    <row r="66" spans="1:4" x14ac:dyDescent="0.25">
      <c r="A66" s="9" t="s">
        <v>41</v>
      </c>
      <c r="B66" s="10"/>
      <c r="C66" s="37">
        <v>2.3E-3</v>
      </c>
      <c r="D66" s="1"/>
    </row>
    <row r="67" spans="1:4" ht="14.4" thickBot="1" x14ac:dyDescent="0.3">
      <c r="A67" s="11" t="s">
        <v>42</v>
      </c>
      <c r="B67" s="12"/>
      <c r="C67" s="40">
        <f>C34+C66</f>
        <v>5.8311814590383017E-3</v>
      </c>
      <c r="D67" s="1"/>
    </row>
  </sheetData>
  <mergeCells count="1">
    <mergeCell ref="A1:B1"/>
  </mergeCells>
  <conditionalFormatting sqref="C54">
    <cfRule type="cellIs" dxfId="7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8F48D-3B83-45FF-BA31-87480AB90316}">
  <sheetPr>
    <pageSetUpPr fitToPage="1"/>
  </sheetPr>
  <dimension ref="A1:F67"/>
  <sheetViews>
    <sheetView rightToLeft="1" workbookViewId="0">
      <pane ySplit="7" topLeftCell="A50" activePane="bottomLeft" state="frozen"/>
      <selection activeCell="B4" sqref="B4"/>
      <selection pane="bottomLeft" activeCell="C63" sqref="C63"/>
    </sheetView>
  </sheetViews>
  <sheetFormatPr defaultRowHeight="13.8" x14ac:dyDescent="0.25"/>
  <cols>
    <col min="1" max="1" width="14.69921875" customWidth="1"/>
    <col min="2" max="2" width="110.5" bestFit="1" customWidth="1"/>
    <col min="3" max="3" width="9.19921875" style="30" bestFit="1" customWidth="1"/>
  </cols>
  <sheetData>
    <row r="1" spans="1:6" s="43" customFormat="1" x14ac:dyDescent="0.25">
      <c r="A1" s="66" t="s">
        <v>119</v>
      </c>
      <c r="B1" s="66"/>
      <c r="C1" s="63"/>
    </row>
    <row r="2" spans="1:6" s="43" customFormat="1" x14ac:dyDescent="0.25">
      <c r="A2" s="44"/>
      <c r="B2" s="57"/>
      <c r="C2" s="57"/>
    </row>
    <row r="3" spans="1:6" s="43" customFormat="1" x14ac:dyDescent="0.25">
      <c r="A3" s="47" t="s">
        <v>120</v>
      </c>
      <c r="C3" s="57"/>
    </row>
    <row r="4" spans="1:6" s="43" customFormat="1" ht="18.75" customHeight="1" x14ac:dyDescent="0.25">
      <c r="B4" s="64"/>
      <c r="C4" s="58"/>
    </row>
    <row r="5" spans="1:6" s="43" customFormat="1" ht="14.4" thickBot="1" x14ac:dyDescent="0.3">
      <c r="A5" s="55" t="s">
        <v>132</v>
      </c>
      <c r="C5" s="58"/>
    </row>
    <row r="6" spans="1:6" x14ac:dyDescent="0.25">
      <c r="A6" s="13"/>
      <c r="B6" s="2"/>
      <c r="C6" s="31"/>
      <c r="D6" s="1"/>
      <c r="F6" s="3"/>
    </row>
    <row r="7" spans="1:6" x14ac:dyDescent="0.25">
      <c r="A7" s="4"/>
      <c r="B7" s="5"/>
      <c r="C7" s="32">
        <v>45657</v>
      </c>
      <c r="D7" s="1"/>
      <c r="F7" s="3"/>
    </row>
    <row r="8" spans="1:6" x14ac:dyDescent="0.25">
      <c r="A8" s="4"/>
      <c r="B8" s="6"/>
      <c r="C8" s="33"/>
      <c r="D8" s="1"/>
    </row>
    <row r="9" spans="1:6" ht="14.25" customHeight="1" x14ac:dyDescent="0.25">
      <c r="A9" s="4" t="s">
        <v>0</v>
      </c>
      <c r="B9" s="6"/>
      <c r="C9" s="34" t="s">
        <v>1</v>
      </c>
      <c r="D9" s="1"/>
    </row>
    <row r="10" spans="1:6" x14ac:dyDescent="0.25">
      <c r="A10" s="7" t="s">
        <v>2</v>
      </c>
      <c r="B10" s="8"/>
      <c r="C10" s="35">
        <f>SUM(C11:C12)</f>
        <v>25.413030110314512</v>
      </c>
      <c r="D10" s="1"/>
    </row>
    <row r="11" spans="1:6" x14ac:dyDescent="0.25">
      <c r="A11" s="9"/>
      <c r="B11" s="10" t="s">
        <v>3</v>
      </c>
      <c r="C11" s="35">
        <v>0</v>
      </c>
      <c r="D11" s="1"/>
    </row>
    <row r="12" spans="1:6" x14ac:dyDescent="0.25">
      <c r="A12" s="9"/>
      <c r="B12" s="10" t="s">
        <v>4</v>
      </c>
      <c r="C12" s="35">
        <v>25.413030110314512</v>
      </c>
      <c r="D12" s="1"/>
    </row>
    <row r="13" spans="1:6" x14ac:dyDescent="0.25">
      <c r="A13" s="4"/>
      <c r="B13" s="6"/>
      <c r="C13" s="33"/>
      <c r="D13" s="1"/>
    </row>
    <row r="14" spans="1:6" x14ac:dyDescent="0.25">
      <c r="A14" s="9" t="s">
        <v>5</v>
      </c>
      <c r="B14" s="10"/>
      <c r="C14" s="35">
        <f>SUM(C15:C16)</f>
        <v>5.0520845156570002E-2</v>
      </c>
      <c r="D14" s="1"/>
    </row>
    <row r="15" spans="1:6" x14ac:dyDescent="0.25">
      <c r="A15" s="9"/>
      <c r="B15" s="10" t="s">
        <v>6</v>
      </c>
      <c r="C15" s="35">
        <v>0</v>
      </c>
      <c r="D15" s="1"/>
    </row>
    <row r="16" spans="1:6" x14ac:dyDescent="0.25">
      <c r="A16" s="9"/>
      <c r="B16" s="10" t="s">
        <v>7</v>
      </c>
      <c r="C16" s="35">
        <v>5.0520845156570002E-2</v>
      </c>
      <c r="D16" s="1"/>
    </row>
    <row r="17" spans="1:4" x14ac:dyDescent="0.25">
      <c r="A17" s="4"/>
      <c r="B17" s="6"/>
      <c r="C17" s="33"/>
      <c r="D17" s="1"/>
    </row>
    <row r="18" spans="1:4" x14ac:dyDescent="0.25">
      <c r="A18" s="9" t="s">
        <v>8</v>
      </c>
      <c r="B18" s="10"/>
      <c r="C18" s="35">
        <f>SUM(C19:C20)</f>
        <v>0</v>
      </c>
      <c r="D18" s="1"/>
    </row>
    <row r="19" spans="1:4" x14ac:dyDescent="0.25">
      <c r="A19" s="9"/>
      <c r="B19" s="10" t="s">
        <v>9</v>
      </c>
      <c r="C19" s="35">
        <v>0</v>
      </c>
      <c r="D19" s="1"/>
    </row>
    <row r="20" spans="1:4" x14ac:dyDescent="0.25">
      <c r="A20" s="9"/>
      <c r="B20" s="10" t="s">
        <v>10</v>
      </c>
      <c r="C20" s="35">
        <v>0</v>
      </c>
      <c r="D20" s="1"/>
    </row>
    <row r="21" spans="1:4" x14ac:dyDescent="0.25">
      <c r="A21" s="4"/>
      <c r="B21" s="6"/>
      <c r="C21" s="33"/>
      <c r="D21" s="1"/>
    </row>
    <row r="22" spans="1:4" x14ac:dyDescent="0.25">
      <c r="A22" s="9" t="s">
        <v>11</v>
      </c>
      <c r="B22" s="10"/>
      <c r="C22" s="35">
        <v>57.798937093427654</v>
      </c>
      <c r="D22" s="1"/>
    </row>
    <row r="23" spans="1:4" x14ac:dyDescent="0.25">
      <c r="A23" s="4"/>
      <c r="B23" s="6"/>
      <c r="C23" s="33"/>
      <c r="D23" s="1"/>
    </row>
    <row r="24" spans="1:4" x14ac:dyDescent="0.25">
      <c r="A24" s="9" t="s">
        <v>12</v>
      </c>
      <c r="B24" s="10"/>
      <c r="C24" s="35">
        <v>0</v>
      </c>
      <c r="D24" s="1"/>
    </row>
    <row r="25" spans="1:4" x14ac:dyDescent="0.25">
      <c r="A25" s="4"/>
      <c r="B25" s="6"/>
      <c r="C25" s="33"/>
      <c r="D25" s="1"/>
    </row>
    <row r="26" spans="1:4" x14ac:dyDescent="0.25">
      <c r="A26" s="9" t="s">
        <v>13</v>
      </c>
      <c r="B26" s="10"/>
      <c r="C26" s="35">
        <v>0</v>
      </c>
      <c r="D26" s="1"/>
    </row>
    <row r="27" spans="1:4" x14ac:dyDescent="0.25">
      <c r="A27" s="4"/>
      <c r="B27" s="6"/>
      <c r="C27" s="33"/>
      <c r="D27" s="1"/>
    </row>
    <row r="28" spans="1:4" x14ac:dyDescent="0.25">
      <c r="A28" s="9" t="s">
        <v>14</v>
      </c>
      <c r="B28" s="10"/>
      <c r="C28" s="36">
        <f>C10+C14+C18+C22+C26+C24</f>
        <v>83.262488048898732</v>
      </c>
      <c r="D28" s="1"/>
    </row>
    <row r="29" spans="1:4" x14ac:dyDescent="0.25">
      <c r="A29" s="4"/>
      <c r="B29" s="6"/>
      <c r="C29" s="33"/>
      <c r="D29" s="1"/>
    </row>
    <row r="30" spans="1:4" x14ac:dyDescent="0.25">
      <c r="A30" s="9" t="s">
        <v>15</v>
      </c>
      <c r="B30" s="10"/>
      <c r="C30" s="36">
        <v>112097.25</v>
      </c>
      <c r="D30" s="1"/>
    </row>
    <row r="31" spans="1:4" x14ac:dyDescent="0.25">
      <c r="A31" s="9"/>
      <c r="B31" s="10" t="s">
        <v>16</v>
      </c>
      <c r="C31" s="35">
        <v>133241</v>
      </c>
      <c r="D31" s="1"/>
    </row>
    <row r="32" spans="1:4" x14ac:dyDescent="0.25">
      <c r="A32" s="9"/>
      <c r="B32" s="10" t="s">
        <v>17</v>
      </c>
      <c r="C32" s="35">
        <v>90953.5</v>
      </c>
      <c r="D32" s="1"/>
    </row>
    <row r="33" spans="1:4" x14ac:dyDescent="0.25">
      <c r="A33" s="4"/>
      <c r="B33" s="6"/>
      <c r="C33" s="33"/>
      <c r="D33" s="1"/>
    </row>
    <row r="34" spans="1:4" x14ac:dyDescent="0.25">
      <c r="A34" s="9" t="s">
        <v>18</v>
      </c>
      <c r="B34" s="10"/>
      <c r="C34" s="37">
        <f>C28/C30</f>
        <v>7.4277012191555753E-4</v>
      </c>
      <c r="D34" s="1"/>
    </row>
    <row r="35" spans="1:4" x14ac:dyDescent="0.25">
      <c r="A35" s="4"/>
      <c r="B35" s="6"/>
      <c r="C35" s="33"/>
      <c r="D35" s="1"/>
    </row>
    <row r="36" spans="1:4" x14ac:dyDescent="0.25">
      <c r="A36" s="4" t="s">
        <v>19</v>
      </c>
      <c r="B36" s="6"/>
      <c r="C36" s="33"/>
      <c r="D36" s="1"/>
    </row>
    <row r="37" spans="1:4" x14ac:dyDescent="0.25">
      <c r="A37" s="9" t="s">
        <v>20</v>
      </c>
      <c r="B37" s="10"/>
      <c r="C37" s="35">
        <v>0</v>
      </c>
      <c r="D37" s="1"/>
    </row>
    <row r="38" spans="1:4" x14ac:dyDescent="0.25">
      <c r="A38" s="4"/>
      <c r="B38" s="6"/>
      <c r="C38" s="33"/>
      <c r="D38" s="1"/>
    </row>
    <row r="39" spans="1:4" x14ac:dyDescent="0.25">
      <c r="A39" s="9" t="s">
        <v>21</v>
      </c>
      <c r="B39" s="10"/>
      <c r="C39" s="36">
        <f>SUM(C40:C48)</f>
        <v>30.388581411428255</v>
      </c>
      <c r="D39" s="1"/>
    </row>
    <row r="40" spans="1:4" x14ac:dyDescent="0.25">
      <c r="A40" s="9"/>
      <c r="B40" s="10" t="s">
        <v>22</v>
      </c>
      <c r="C40" s="38">
        <v>0</v>
      </c>
      <c r="D40" s="1"/>
    </row>
    <row r="41" spans="1:4" x14ac:dyDescent="0.25">
      <c r="A41" s="9"/>
      <c r="B41" s="10" t="s">
        <v>23</v>
      </c>
      <c r="C41" s="38">
        <v>0</v>
      </c>
      <c r="D41" s="1"/>
    </row>
    <row r="42" spans="1:4" x14ac:dyDescent="0.25">
      <c r="A42" s="9"/>
      <c r="B42" s="10" t="s">
        <v>24</v>
      </c>
      <c r="C42" s="35">
        <v>0</v>
      </c>
      <c r="D42" s="1"/>
    </row>
    <row r="43" spans="1:4" x14ac:dyDescent="0.25">
      <c r="A43" s="9"/>
      <c r="B43" s="10" t="s">
        <v>25</v>
      </c>
      <c r="C43" s="35">
        <v>0</v>
      </c>
      <c r="D43" s="1"/>
    </row>
    <row r="44" spans="1:4" x14ac:dyDescent="0.25">
      <c r="A44" s="9"/>
      <c r="B44" s="10" t="s">
        <v>26</v>
      </c>
      <c r="C44" s="35">
        <v>0</v>
      </c>
      <c r="D44" s="1"/>
    </row>
    <row r="45" spans="1:4" x14ac:dyDescent="0.25">
      <c r="A45" s="9"/>
      <c r="B45" s="10" t="s">
        <v>27</v>
      </c>
      <c r="C45" s="35">
        <v>30.388581411428255</v>
      </c>
      <c r="D45" s="1"/>
    </row>
    <row r="46" spans="1:4" x14ac:dyDescent="0.25">
      <c r="A46" s="9"/>
      <c r="B46" s="10" t="s">
        <v>28</v>
      </c>
      <c r="C46" s="35">
        <v>0</v>
      </c>
      <c r="D46" s="1"/>
    </row>
    <row r="47" spans="1:4" x14ac:dyDescent="0.25">
      <c r="A47" s="9"/>
      <c r="B47" s="10" t="s">
        <v>29</v>
      </c>
      <c r="C47" s="35">
        <v>0</v>
      </c>
      <c r="D47" s="1"/>
    </row>
    <row r="48" spans="1:4" x14ac:dyDescent="0.25">
      <c r="A48" s="9"/>
      <c r="B48" s="10" t="s">
        <v>30</v>
      </c>
      <c r="C48" s="35">
        <v>0</v>
      </c>
      <c r="D48" s="1"/>
    </row>
    <row r="49" spans="1:4" x14ac:dyDescent="0.25">
      <c r="A49" s="4"/>
      <c r="B49" s="6"/>
      <c r="C49" s="33"/>
      <c r="D49" s="1"/>
    </row>
    <row r="50" spans="1:4" x14ac:dyDescent="0.25">
      <c r="A50" s="9" t="s">
        <v>31</v>
      </c>
      <c r="B50" s="10"/>
      <c r="C50" s="37">
        <f>C39/C32</f>
        <v>3.3411118221319966E-4</v>
      </c>
      <c r="D50" s="1"/>
    </row>
    <row r="51" spans="1:4" x14ac:dyDescent="0.25">
      <c r="A51" s="4"/>
      <c r="B51" s="6"/>
      <c r="C51" s="33"/>
      <c r="D51" s="1"/>
    </row>
    <row r="52" spans="1:4" x14ac:dyDescent="0.25">
      <c r="A52" s="9" t="s">
        <v>32</v>
      </c>
      <c r="B52" s="10"/>
      <c r="C52" s="37">
        <v>1E-3</v>
      </c>
      <c r="D52" s="1"/>
    </row>
    <row r="53" spans="1:4" x14ac:dyDescent="0.25">
      <c r="A53" s="4"/>
      <c r="B53" s="6"/>
      <c r="C53" s="33"/>
      <c r="D53" s="1"/>
    </row>
    <row r="54" spans="1:4" x14ac:dyDescent="0.25">
      <c r="A54" s="9" t="s">
        <v>33</v>
      </c>
      <c r="B54" s="10"/>
      <c r="C54" s="39">
        <f>C52-C50</f>
        <v>6.6588881778680041E-4</v>
      </c>
      <c r="D54" s="1"/>
    </row>
    <row r="55" spans="1:4" x14ac:dyDescent="0.25">
      <c r="A55" s="4"/>
      <c r="B55" s="6"/>
      <c r="C55" s="33"/>
      <c r="D55" s="1"/>
    </row>
    <row r="56" spans="1:4" x14ac:dyDescent="0.25">
      <c r="A56" s="9" t="s">
        <v>34</v>
      </c>
      <c r="B56" s="10" t="s">
        <v>35</v>
      </c>
      <c r="C56" s="35">
        <v>0</v>
      </c>
      <c r="D56" s="1"/>
    </row>
    <row r="57" spans="1:4" x14ac:dyDescent="0.25">
      <c r="A57" s="9"/>
      <c r="B57" s="10" t="s">
        <v>36</v>
      </c>
      <c r="C57" s="37">
        <f>(C39-C56)/C32</f>
        <v>3.3411118221319966E-4</v>
      </c>
      <c r="D57" s="1"/>
    </row>
    <row r="58" spans="1:4" x14ac:dyDescent="0.25">
      <c r="A58" s="4"/>
      <c r="B58" s="6"/>
      <c r="C58" s="33"/>
      <c r="D58" s="1"/>
    </row>
    <row r="59" spans="1:4" x14ac:dyDescent="0.25">
      <c r="A59" s="4" t="s">
        <v>37</v>
      </c>
      <c r="B59" s="6"/>
      <c r="C59" s="33"/>
      <c r="D59" s="1"/>
    </row>
    <row r="60" spans="1:4" x14ac:dyDescent="0.25">
      <c r="A60" s="4"/>
      <c r="B60" s="6"/>
      <c r="C60" s="33"/>
      <c r="D60" s="1"/>
    </row>
    <row r="61" spans="1:4" x14ac:dyDescent="0.25">
      <c r="A61" s="9" t="s">
        <v>38</v>
      </c>
      <c r="B61" s="10"/>
      <c r="C61" s="36">
        <f>C28+C39-C56</f>
        <v>113.65106946032699</v>
      </c>
      <c r="D61" s="1"/>
    </row>
    <row r="62" spans="1:4" x14ac:dyDescent="0.25">
      <c r="A62" s="4"/>
      <c r="B62" s="6"/>
      <c r="C62" s="33"/>
      <c r="D62" s="1"/>
    </row>
    <row r="63" spans="1:4" x14ac:dyDescent="0.25">
      <c r="A63" s="9" t="s">
        <v>39</v>
      </c>
      <c r="B63" s="10"/>
      <c r="C63" s="37">
        <f>C61/C30</f>
        <v>1.0138613521770336E-3</v>
      </c>
      <c r="D63" s="1"/>
    </row>
    <row r="64" spans="1:4" x14ac:dyDescent="0.25">
      <c r="A64" s="4"/>
      <c r="B64" s="6"/>
      <c r="C64" s="33"/>
      <c r="D64" s="1"/>
    </row>
    <row r="65" spans="1:4" x14ac:dyDescent="0.25">
      <c r="A65" s="4" t="s">
        <v>40</v>
      </c>
      <c r="B65" s="6"/>
      <c r="C65" s="33"/>
      <c r="D65" s="1"/>
    </row>
    <row r="66" spans="1:4" x14ac:dyDescent="0.25">
      <c r="A66" s="9" t="s">
        <v>41</v>
      </c>
      <c r="B66" s="10"/>
      <c r="C66" s="37">
        <v>1.5E-3</v>
      </c>
      <c r="D66" s="1"/>
    </row>
    <row r="67" spans="1:4" ht="14.4" thickBot="1" x14ac:dyDescent="0.3">
      <c r="A67" s="11" t="s">
        <v>42</v>
      </c>
      <c r="B67" s="12"/>
      <c r="C67" s="40">
        <f>C34+C66</f>
        <v>2.2427701219155573E-3</v>
      </c>
      <c r="D67" s="1"/>
    </row>
  </sheetData>
  <mergeCells count="1">
    <mergeCell ref="A1:B1"/>
  </mergeCells>
  <conditionalFormatting sqref="C54">
    <cfRule type="cellIs" dxfId="6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C1AFC-6741-418E-9F6D-E10002D3DC3E}">
  <sheetPr>
    <pageSetUpPr fitToPage="1"/>
  </sheetPr>
  <dimension ref="A1:F67"/>
  <sheetViews>
    <sheetView rightToLeft="1" topLeftCell="A45" workbookViewId="0">
      <selection activeCell="C63" sqref="C63"/>
    </sheetView>
  </sheetViews>
  <sheetFormatPr defaultRowHeight="13.8" x14ac:dyDescent="0.25"/>
  <cols>
    <col min="1" max="1" width="14.69921875" customWidth="1"/>
    <col min="2" max="2" width="110.5" bestFit="1" customWidth="1"/>
    <col min="3" max="3" width="9.19921875" style="30" bestFit="1" customWidth="1"/>
  </cols>
  <sheetData>
    <row r="1" spans="1:6" s="43" customFormat="1" x14ac:dyDescent="0.25">
      <c r="A1" s="66" t="s">
        <v>119</v>
      </c>
      <c r="B1" s="66"/>
      <c r="C1" s="63"/>
    </row>
    <row r="2" spans="1:6" s="43" customFormat="1" x14ac:dyDescent="0.25">
      <c r="A2" s="44"/>
      <c r="B2" s="57"/>
      <c r="C2" s="57"/>
    </row>
    <row r="3" spans="1:6" s="43" customFormat="1" x14ac:dyDescent="0.25">
      <c r="A3" s="47" t="s">
        <v>120</v>
      </c>
      <c r="C3" s="57"/>
    </row>
    <row r="4" spans="1:6" s="43" customFormat="1" ht="18.75" customHeight="1" x14ac:dyDescent="0.25">
      <c r="B4" s="64"/>
      <c r="C4" s="58"/>
    </row>
    <row r="5" spans="1:6" s="43" customFormat="1" ht="14.4" thickBot="1" x14ac:dyDescent="0.3">
      <c r="A5" s="55" t="s">
        <v>133</v>
      </c>
      <c r="C5" s="58"/>
    </row>
    <row r="6" spans="1:6" x14ac:dyDescent="0.25">
      <c r="A6" s="13"/>
      <c r="B6" s="2"/>
      <c r="C6" s="31"/>
      <c r="D6" s="1"/>
      <c r="F6" s="3"/>
    </row>
    <row r="7" spans="1:6" x14ac:dyDescent="0.25">
      <c r="A7" s="4"/>
      <c r="B7" s="5"/>
      <c r="C7" s="32">
        <v>45657</v>
      </c>
      <c r="D7" s="1"/>
      <c r="F7" s="3"/>
    </row>
    <row r="8" spans="1:6" x14ac:dyDescent="0.25">
      <c r="A8" s="4"/>
      <c r="B8" s="6"/>
      <c r="C8" s="33"/>
      <c r="D8" s="1"/>
    </row>
    <row r="9" spans="1:6" ht="14.25" customHeight="1" x14ac:dyDescent="0.25">
      <c r="A9" s="4" t="s">
        <v>0</v>
      </c>
      <c r="B9" s="6"/>
      <c r="C9" s="34" t="s">
        <v>1</v>
      </c>
      <c r="D9" s="1"/>
    </row>
    <row r="10" spans="1:6" x14ac:dyDescent="0.25">
      <c r="A10" s="7" t="s">
        <v>2</v>
      </c>
      <c r="B10" s="8"/>
      <c r="C10" s="35">
        <f>SUM(C11:C12)</f>
        <v>223.78904597054057</v>
      </c>
      <c r="D10" s="1"/>
    </row>
    <row r="11" spans="1:6" x14ac:dyDescent="0.25">
      <c r="A11" s="9"/>
      <c r="B11" s="10" t="s">
        <v>3</v>
      </c>
      <c r="C11" s="35">
        <v>0</v>
      </c>
      <c r="D11" s="1"/>
    </row>
    <row r="12" spans="1:6" x14ac:dyDescent="0.25">
      <c r="A12" s="9"/>
      <c r="B12" s="10" t="s">
        <v>4</v>
      </c>
      <c r="C12" s="35">
        <v>223.78904597054057</v>
      </c>
      <c r="D12" s="1"/>
    </row>
    <row r="13" spans="1:6" x14ac:dyDescent="0.25">
      <c r="A13" s="4"/>
      <c r="B13" s="6"/>
      <c r="C13" s="33"/>
      <c r="D13" s="1"/>
    </row>
    <row r="14" spans="1:6" x14ac:dyDescent="0.25">
      <c r="A14" s="9" t="s">
        <v>5</v>
      </c>
      <c r="B14" s="10"/>
      <c r="C14" s="35">
        <f>SUM(C15:C16)</f>
        <v>3.4373715265954607</v>
      </c>
      <c r="D14" s="1"/>
    </row>
    <row r="15" spans="1:6" x14ac:dyDescent="0.25">
      <c r="A15" s="9"/>
      <c r="B15" s="10" t="s">
        <v>6</v>
      </c>
      <c r="C15" s="35">
        <v>0</v>
      </c>
      <c r="D15" s="1"/>
    </row>
    <row r="16" spans="1:6" x14ac:dyDescent="0.25">
      <c r="A16" s="9"/>
      <c r="B16" s="10" t="s">
        <v>7</v>
      </c>
      <c r="C16" s="35">
        <v>3.4373715265954607</v>
      </c>
      <c r="D16" s="1"/>
    </row>
    <row r="17" spans="1:4" x14ac:dyDescent="0.25">
      <c r="A17" s="4"/>
      <c r="B17" s="6"/>
      <c r="C17" s="33"/>
      <c r="D17" s="1"/>
    </row>
    <row r="18" spans="1:4" x14ac:dyDescent="0.25">
      <c r="A18" s="9" t="s">
        <v>8</v>
      </c>
      <c r="B18" s="10"/>
      <c r="C18" s="35">
        <f>SUM(C19:C20)</f>
        <v>161.03678059609058</v>
      </c>
      <c r="D18" s="1"/>
    </row>
    <row r="19" spans="1:4" x14ac:dyDescent="0.25">
      <c r="A19" s="9"/>
      <c r="B19" s="10" t="s">
        <v>9</v>
      </c>
      <c r="C19" s="35">
        <v>51.016687428228842</v>
      </c>
      <c r="D19" s="1"/>
    </row>
    <row r="20" spans="1:4" x14ac:dyDescent="0.25">
      <c r="A20" s="9"/>
      <c r="B20" s="10" t="s">
        <v>10</v>
      </c>
      <c r="C20" s="35">
        <v>110.02009316786175</v>
      </c>
      <c r="D20" s="1"/>
    </row>
    <row r="21" spans="1:4" x14ac:dyDescent="0.25">
      <c r="A21" s="4"/>
      <c r="B21" s="6"/>
      <c r="C21" s="33"/>
      <c r="D21" s="1"/>
    </row>
    <row r="22" spans="1:4" x14ac:dyDescent="0.25">
      <c r="A22" s="9" t="s">
        <v>11</v>
      </c>
      <c r="B22" s="10"/>
      <c r="C22" s="35">
        <v>641.5881459937815</v>
      </c>
      <c r="D22" s="1"/>
    </row>
    <row r="23" spans="1:4" x14ac:dyDescent="0.25">
      <c r="A23" s="4"/>
      <c r="B23" s="6"/>
      <c r="C23" s="33"/>
      <c r="D23" s="1"/>
    </row>
    <row r="24" spans="1:4" x14ac:dyDescent="0.25">
      <c r="A24" s="9" t="s">
        <v>12</v>
      </c>
      <c r="B24" s="10"/>
      <c r="C24" s="35">
        <v>1.24087623722692</v>
      </c>
      <c r="D24" s="1"/>
    </row>
    <row r="25" spans="1:4" x14ac:dyDescent="0.25">
      <c r="A25" s="4"/>
      <c r="B25" s="6"/>
      <c r="C25" s="33"/>
      <c r="D25" s="1"/>
    </row>
    <row r="26" spans="1:4" x14ac:dyDescent="0.25">
      <c r="A26" s="9" t="s">
        <v>13</v>
      </c>
      <c r="B26" s="10"/>
      <c r="C26" s="35">
        <v>0</v>
      </c>
      <c r="D26" s="1"/>
    </row>
    <row r="27" spans="1:4" x14ac:dyDescent="0.25">
      <c r="A27" s="4"/>
      <c r="B27" s="6"/>
      <c r="C27" s="33"/>
      <c r="D27" s="1"/>
    </row>
    <row r="28" spans="1:4" x14ac:dyDescent="0.25">
      <c r="A28" s="9" t="s">
        <v>14</v>
      </c>
      <c r="B28" s="10"/>
      <c r="C28" s="36">
        <f>C10+C14+C18+C22+C26+C24</f>
        <v>1031.0922203242351</v>
      </c>
      <c r="D28" s="1"/>
    </row>
    <row r="29" spans="1:4" x14ac:dyDescent="0.25">
      <c r="A29" s="4"/>
      <c r="B29" s="6"/>
      <c r="C29" s="33"/>
      <c r="D29" s="1"/>
    </row>
    <row r="30" spans="1:4" x14ac:dyDescent="0.25">
      <c r="A30" s="9" t="s">
        <v>15</v>
      </c>
      <c r="B30" s="10"/>
      <c r="C30" s="36">
        <v>1191451.4091733759</v>
      </c>
      <c r="D30" s="1"/>
    </row>
    <row r="31" spans="1:4" x14ac:dyDescent="0.25">
      <c r="A31" s="9"/>
      <c r="B31" s="10" t="s">
        <v>16</v>
      </c>
      <c r="C31" s="35">
        <v>1456142</v>
      </c>
      <c r="D31" s="1"/>
    </row>
    <row r="32" spans="1:4" x14ac:dyDescent="0.25">
      <c r="A32" s="9"/>
      <c r="B32" s="10" t="s">
        <v>17</v>
      </c>
      <c r="C32" s="35">
        <v>926760.81834675209</v>
      </c>
      <c r="D32" s="1"/>
    </row>
    <row r="33" spans="1:4" x14ac:dyDescent="0.25">
      <c r="A33" s="4"/>
      <c r="B33" s="6"/>
      <c r="C33" s="33"/>
      <c r="D33" s="1"/>
    </row>
    <row r="34" spans="1:4" x14ac:dyDescent="0.25">
      <c r="A34" s="9" t="s">
        <v>18</v>
      </c>
      <c r="B34" s="10"/>
      <c r="C34" s="37">
        <f>C28/C30</f>
        <v>8.6540853650053813E-4</v>
      </c>
      <c r="D34" s="1"/>
    </row>
    <row r="35" spans="1:4" x14ac:dyDescent="0.25">
      <c r="A35" s="4"/>
      <c r="B35" s="6"/>
      <c r="C35" s="33"/>
      <c r="D35" s="1"/>
    </row>
    <row r="36" spans="1:4" x14ac:dyDescent="0.25">
      <c r="A36" s="4" t="s">
        <v>19</v>
      </c>
      <c r="B36" s="6"/>
      <c r="C36" s="33"/>
      <c r="D36" s="1"/>
    </row>
    <row r="37" spans="1:4" x14ac:dyDescent="0.25">
      <c r="A37" s="9" t="s">
        <v>20</v>
      </c>
      <c r="B37" s="10"/>
      <c r="C37" s="35">
        <v>333.66421151928682</v>
      </c>
      <c r="D37" s="1"/>
    </row>
    <row r="38" spans="1:4" x14ac:dyDescent="0.25">
      <c r="A38" s="4"/>
      <c r="B38" s="6"/>
      <c r="C38" s="33"/>
      <c r="D38" s="1"/>
    </row>
    <row r="39" spans="1:4" x14ac:dyDescent="0.25">
      <c r="A39" s="9" t="s">
        <v>21</v>
      </c>
      <c r="B39" s="10"/>
      <c r="C39" s="36">
        <f>SUM(C40:C48)</f>
        <v>1486.4963192680127</v>
      </c>
      <c r="D39" s="1"/>
    </row>
    <row r="40" spans="1:4" x14ac:dyDescent="0.25">
      <c r="A40" s="9"/>
      <c r="B40" s="10" t="s">
        <v>22</v>
      </c>
      <c r="C40" s="38">
        <v>114.82710009330444</v>
      </c>
      <c r="D40" s="1"/>
    </row>
    <row r="41" spans="1:4" x14ac:dyDescent="0.25">
      <c r="A41" s="9"/>
      <c r="B41" s="10" t="s">
        <v>23</v>
      </c>
      <c r="C41" s="38">
        <v>1064.1848882575455</v>
      </c>
      <c r="D41" s="1"/>
    </row>
    <row r="42" spans="1:4" x14ac:dyDescent="0.25">
      <c r="A42" s="9"/>
      <c r="B42" s="10" t="s">
        <v>24</v>
      </c>
      <c r="C42" s="35">
        <v>0</v>
      </c>
      <c r="D42" s="1"/>
    </row>
    <row r="43" spans="1:4" x14ac:dyDescent="0.25">
      <c r="A43" s="9"/>
      <c r="B43" s="10" t="s">
        <v>25</v>
      </c>
      <c r="C43" s="35">
        <v>0</v>
      </c>
      <c r="D43" s="1"/>
    </row>
    <row r="44" spans="1:4" x14ac:dyDescent="0.25">
      <c r="A44" s="9"/>
      <c r="B44" s="10" t="s">
        <v>26</v>
      </c>
      <c r="C44" s="35">
        <v>13.07574</v>
      </c>
      <c r="D44" s="1"/>
    </row>
    <row r="45" spans="1:4" x14ac:dyDescent="0.25">
      <c r="A45" s="9"/>
      <c r="B45" s="10" t="s">
        <v>27</v>
      </c>
      <c r="C45" s="35">
        <v>213.30899871837835</v>
      </c>
      <c r="D45" s="1"/>
    </row>
    <row r="46" spans="1:4" x14ac:dyDescent="0.25">
      <c r="A46" s="9"/>
      <c r="B46" s="10" t="s">
        <v>28</v>
      </c>
      <c r="C46" s="35">
        <v>0</v>
      </c>
      <c r="D46" s="1"/>
    </row>
    <row r="47" spans="1:4" x14ac:dyDescent="0.25">
      <c r="A47" s="9"/>
      <c r="B47" s="10" t="s">
        <v>29</v>
      </c>
      <c r="C47" s="35">
        <v>57.84163082145853</v>
      </c>
      <c r="D47" s="1"/>
    </row>
    <row r="48" spans="1:4" x14ac:dyDescent="0.25">
      <c r="A48" s="9"/>
      <c r="B48" s="10" t="s">
        <v>30</v>
      </c>
      <c r="C48" s="35">
        <v>23.257961377325984</v>
      </c>
      <c r="D48" s="1"/>
    </row>
    <row r="49" spans="1:4" x14ac:dyDescent="0.25">
      <c r="A49" s="4"/>
      <c r="B49" s="6"/>
      <c r="C49" s="33"/>
      <c r="D49" s="1"/>
    </row>
    <row r="50" spans="1:4" x14ac:dyDescent="0.25">
      <c r="A50" s="9" t="s">
        <v>31</v>
      </c>
      <c r="B50" s="10"/>
      <c r="C50" s="37">
        <f>C39/C32</f>
        <v>1.6039697512458201E-3</v>
      </c>
      <c r="D50" s="1"/>
    </row>
    <row r="51" spans="1:4" x14ac:dyDescent="0.25">
      <c r="A51" s="4"/>
      <c r="B51" s="6"/>
      <c r="C51" s="33"/>
      <c r="D51" s="1"/>
    </row>
    <row r="52" spans="1:4" x14ac:dyDescent="0.25">
      <c r="A52" s="9" t="s">
        <v>32</v>
      </c>
      <c r="B52" s="10"/>
      <c r="C52" s="37">
        <v>2.5000000000000001E-3</v>
      </c>
      <c r="D52" s="1"/>
    </row>
    <row r="53" spans="1:4" x14ac:dyDescent="0.25">
      <c r="A53" s="4"/>
      <c r="B53" s="6"/>
      <c r="C53" s="33"/>
      <c r="D53" s="1"/>
    </row>
    <row r="54" spans="1:4" x14ac:dyDescent="0.25">
      <c r="A54" s="9" t="s">
        <v>33</v>
      </c>
      <c r="B54" s="10"/>
      <c r="C54" s="39">
        <f>C52-C50</f>
        <v>8.9603024875417993E-4</v>
      </c>
      <c r="D54" s="1"/>
    </row>
    <row r="55" spans="1:4" x14ac:dyDescent="0.25">
      <c r="A55" s="4"/>
      <c r="B55" s="6"/>
      <c r="C55" s="33"/>
      <c r="D55" s="1"/>
    </row>
    <row r="56" spans="1:4" x14ac:dyDescent="0.25">
      <c r="A56" s="9" t="s">
        <v>34</v>
      </c>
      <c r="B56" s="10" t="s">
        <v>35</v>
      </c>
      <c r="C56" s="35">
        <v>0</v>
      </c>
      <c r="D56" s="1"/>
    </row>
    <row r="57" spans="1:4" x14ac:dyDescent="0.25">
      <c r="A57" s="9"/>
      <c r="B57" s="10" t="s">
        <v>36</v>
      </c>
      <c r="C57" s="37">
        <f>(C39-C56)/C32</f>
        <v>1.6039697512458201E-3</v>
      </c>
      <c r="D57" s="1"/>
    </row>
    <row r="58" spans="1:4" x14ac:dyDescent="0.25">
      <c r="A58" s="4"/>
      <c r="B58" s="6"/>
      <c r="C58" s="33"/>
      <c r="D58" s="1"/>
    </row>
    <row r="59" spans="1:4" x14ac:dyDescent="0.25">
      <c r="A59" s="4" t="s">
        <v>37</v>
      </c>
      <c r="B59" s="6"/>
      <c r="C59" s="33"/>
      <c r="D59" s="1"/>
    </row>
    <row r="60" spans="1:4" x14ac:dyDescent="0.25">
      <c r="A60" s="4"/>
      <c r="B60" s="6"/>
      <c r="C60" s="33"/>
      <c r="D60" s="1"/>
    </row>
    <row r="61" spans="1:4" x14ac:dyDescent="0.25">
      <c r="A61" s="9" t="s">
        <v>38</v>
      </c>
      <c r="B61" s="10"/>
      <c r="C61" s="36">
        <f>C28+C39-C56</f>
        <v>2517.5885395922478</v>
      </c>
      <c r="D61" s="1"/>
    </row>
    <row r="62" spans="1:4" x14ac:dyDescent="0.25">
      <c r="A62" s="4"/>
      <c r="B62" s="6"/>
      <c r="C62" s="33"/>
      <c r="D62" s="1"/>
    </row>
    <row r="63" spans="1:4" x14ac:dyDescent="0.25">
      <c r="A63" s="9" t="s">
        <v>39</v>
      </c>
      <c r="B63" s="10"/>
      <c r="C63" s="37">
        <f>C61/C30</f>
        <v>2.1130434025328319E-3</v>
      </c>
      <c r="D63" s="1"/>
    </row>
    <row r="64" spans="1:4" x14ac:dyDescent="0.25">
      <c r="A64" s="4"/>
      <c r="B64" s="6"/>
      <c r="C64" s="33"/>
      <c r="D64" s="1"/>
    </row>
    <row r="65" spans="1:4" x14ac:dyDescent="0.25">
      <c r="A65" s="4" t="s">
        <v>40</v>
      </c>
      <c r="B65" s="6"/>
      <c r="C65" s="33"/>
      <c r="D65" s="1"/>
    </row>
    <row r="66" spans="1:4" x14ac:dyDescent="0.25">
      <c r="A66" s="9" t="s">
        <v>41</v>
      </c>
      <c r="B66" s="10"/>
      <c r="C66" s="37">
        <v>2.5000000000000001E-3</v>
      </c>
      <c r="D66" s="1"/>
    </row>
    <row r="67" spans="1:4" ht="14.4" thickBot="1" x14ac:dyDescent="0.3">
      <c r="A67" s="11" t="s">
        <v>42</v>
      </c>
      <c r="B67" s="12"/>
      <c r="C67" s="40">
        <f>C34+C66</f>
        <v>3.3654085365005383E-3</v>
      </c>
      <c r="D67" s="1"/>
    </row>
  </sheetData>
  <mergeCells count="1">
    <mergeCell ref="A1:B1"/>
  </mergeCells>
  <conditionalFormatting sqref="C54">
    <cfRule type="cellIs" dxfId="5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12FF-B801-4BAD-9F4A-D069D00BCF1E}">
  <sheetPr>
    <pageSetUpPr fitToPage="1"/>
  </sheetPr>
  <dimension ref="A1:F67"/>
  <sheetViews>
    <sheetView rightToLeft="1" topLeftCell="A45" workbookViewId="0">
      <selection activeCell="C63" sqref="C63"/>
    </sheetView>
  </sheetViews>
  <sheetFormatPr defaultRowHeight="13.8" x14ac:dyDescent="0.25"/>
  <cols>
    <col min="1" max="1" width="14.69921875" customWidth="1"/>
    <col min="2" max="2" width="110.5" bestFit="1" customWidth="1"/>
    <col min="3" max="3" width="9.19921875" style="30" bestFit="1" customWidth="1"/>
  </cols>
  <sheetData>
    <row r="1" spans="1:6" s="43" customFormat="1" x14ac:dyDescent="0.25">
      <c r="A1" s="66" t="s">
        <v>119</v>
      </c>
      <c r="B1" s="66"/>
      <c r="C1" s="63"/>
    </row>
    <row r="2" spans="1:6" s="43" customFormat="1" x14ac:dyDescent="0.25">
      <c r="A2" s="44"/>
      <c r="B2" s="57"/>
      <c r="C2" s="57"/>
    </row>
    <row r="3" spans="1:6" s="43" customFormat="1" x14ac:dyDescent="0.25">
      <c r="A3" s="47" t="s">
        <v>120</v>
      </c>
      <c r="C3" s="57"/>
    </row>
    <row r="4" spans="1:6" s="43" customFormat="1" ht="18.75" customHeight="1" x14ac:dyDescent="0.25">
      <c r="B4" s="64"/>
      <c r="C4" s="58"/>
    </row>
    <row r="5" spans="1:6" s="43" customFormat="1" ht="14.4" thickBot="1" x14ac:dyDescent="0.3">
      <c r="A5" s="55" t="s">
        <v>134</v>
      </c>
      <c r="C5" s="58"/>
    </row>
    <row r="6" spans="1:6" x14ac:dyDescent="0.25">
      <c r="A6" s="13"/>
      <c r="B6" s="2"/>
      <c r="C6" s="31"/>
      <c r="D6" s="1"/>
      <c r="F6" s="3"/>
    </row>
    <row r="7" spans="1:6" x14ac:dyDescent="0.25">
      <c r="A7" s="4"/>
      <c r="B7" s="5"/>
      <c r="C7" s="32">
        <v>45657</v>
      </c>
      <c r="D7" s="1"/>
      <c r="F7" s="3"/>
    </row>
    <row r="8" spans="1:6" x14ac:dyDescent="0.25">
      <c r="A8" s="4"/>
      <c r="B8" s="6"/>
      <c r="C8" s="33"/>
      <c r="D8" s="1"/>
    </row>
    <row r="9" spans="1:6" ht="14.25" customHeight="1" x14ac:dyDescent="0.25">
      <c r="A9" s="4" t="s">
        <v>0</v>
      </c>
      <c r="B9" s="6"/>
      <c r="C9" s="34" t="s">
        <v>1</v>
      </c>
      <c r="D9" s="1"/>
    </row>
    <row r="10" spans="1:6" x14ac:dyDescent="0.25">
      <c r="A10" s="7" t="s">
        <v>2</v>
      </c>
      <c r="B10" s="8"/>
      <c r="C10" s="35">
        <f>SUM(C11:C12)</f>
        <v>79.764606770168712</v>
      </c>
      <c r="D10" s="1"/>
    </row>
    <row r="11" spans="1:6" x14ac:dyDescent="0.25">
      <c r="A11" s="9"/>
      <c r="B11" s="10" t="s">
        <v>3</v>
      </c>
      <c r="C11" s="35">
        <v>0</v>
      </c>
      <c r="D11" s="1"/>
    </row>
    <row r="12" spans="1:6" x14ac:dyDescent="0.25">
      <c r="A12" s="9"/>
      <c r="B12" s="10" t="s">
        <v>4</v>
      </c>
      <c r="C12" s="35">
        <v>79.764606770168712</v>
      </c>
      <c r="D12" s="1"/>
    </row>
    <row r="13" spans="1:6" x14ac:dyDescent="0.25">
      <c r="A13" s="4"/>
      <c r="B13" s="6"/>
      <c r="C13" s="33"/>
      <c r="D13" s="1"/>
    </row>
    <row r="14" spans="1:6" x14ac:dyDescent="0.25">
      <c r="A14" s="9" t="s">
        <v>5</v>
      </c>
      <c r="B14" s="10"/>
      <c r="C14" s="35">
        <f>SUM(C15:C16)</f>
        <v>4.4049284334303209</v>
      </c>
      <c r="D14" s="1"/>
    </row>
    <row r="15" spans="1:6" x14ac:dyDescent="0.25">
      <c r="A15" s="9"/>
      <c r="B15" s="10" t="s">
        <v>6</v>
      </c>
      <c r="C15" s="35">
        <v>0</v>
      </c>
      <c r="D15" s="1"/>
    </row>
    <row r="16" spans="1:6" x14ac:dyDescent="0.25">
      <c r="A16" s="9"/>
      <c r="B16" s="10" t="s">
        <v>7</v>
      </c>
      <c r="C16" s="35">
        <v>4.4049284334303209</v>
      </c>
      <c r="D16" s="1"/>
    </row>
    <row r="17" spans="1:4" x14ac:dyDescent="0.25">
      <c r="A17" s="4"/>
      <c r="B17" s="6"/>
      <c r="C17" s="33"/>
      <c r="D17" s="1"/>
    </row>
    <row r="18" spans="1:4" x14ac:dyDescent="0.25">
      <c r="A18" s="9" t="s">
        <v>8</v>
      </c>
      <c r="B18" s="10"/>
      <c r="C18" s="35">
        <f>SUM(C19:C20)</f>
        <v>50.503351022656801</v>
      </c>
      <c r="D18" s="1"/>
    </row>
    <row r="19" spans="1:4" x14ac:dyDescent="0.25">
      <c r="A19" s="9"/>
      <c r="B19" s="10" t="s">
        <v>9</v>
      </c>
      <c r="C19" s="35">
        <v>18.302704192132346</v>
      </c>
      <c r="D19" s="1"/>
    </row>
    <row r="20" spans="1:4" x14ac:dyDescent="0.25">
      <c r="A20" s="9"/>
      <c r="B20" s="10" t="s">
        <v>10</v>
      </c>
      <c r="C20" s="35">
        <v>32.200646830524455</v>
      </c>
      <c r="D20" s="1"/>
    </row>
    <row r="21" spans="1:4" x14ac:dyDescent="0.25">
      <c r="A21" s="4"/>
      <c r="B21" s="6"/>
      <c r="C21" s="33"/>
      <c r="D21" s="1"/>
    </row>
    <row r="22" spans="1:4" x14ac:dyDescent="0.25">
      <c r="A22" s="9" t="s">
        <v>11</v>
      </c>
      <c r="B22" s="10"/>
      <c r="C22" s="35">
        <v>208.23427965650433</v>
      </c>
      <c r="D22" s="1"/>
    </row>
    <row r="23" spans="1:4" x14ac:dyDescent="0.25">
      <c r="A23" s="4"/>
      <c r="B23" s="6"/>
      <c r="C23" s="33"/>
      <c r="D23" s="1"/>
    </row>
    <row r="24" spans="1:4" x14ac:dyDescent="0.25">
      <c r="A24" s="9" t="s">
        <v>12</v>
      </c>
      <c r="B24" s="10"/>
      <c r="C24" s="35">
        <v>0.32688857433784002</v>
      </c>
      <c r="D24" s="1"/>
    </row>
    <row r="25" spans="1:4" x14ac:dyDescent="0.25">
      <c r="A25" s="4"/>
      <c r="B25" s="6"/>
      <c r="C25" s="33"/>
      <c r="D25" s="1"/>
    </row>
    <row r="26" spans="1:4" x14ac:dyDescent="0.25">
      <c r="A26" s="9" t="s">
        <v>13</v>
      </c>
      <c r="B26" s="10"/>
      <c r="C26" s="35">
        <v>0</v>
      </c>
      <c r="D26" s="1"/>
    </row>
    <row r="27" spans="1:4" x14ac:dyDescent="0.25">
      <c r="A27" s="4"/>
      <c r="B27" s="6"/>
      <c r="C27" s="33"/>
      <c r="D27" s="1"/>
    </row>
    <row r="28" spans="1:4" x14ac:dyDescent="0.25">
      <c r="A28" s="9" t="s">
        <v>14</v>
      </c>
      <c r="B28" s="10"/>
      <c r="C28" s="36">
        <f>C10+C14+C18+C22+C26+C24</f>
        <v>343.23405445709801</v>
      </c>
      <c r="D28" s="1"/>
    </row>
    <row r="29" spans="1:4" x14ac:dyDescent="0.25">
      <c r="A29" s="4"/>
      <c r="B29" s="6"/>
      <c r="C29" s="33"/>
      <c r="D29" s="1"/>
    </row>
    <row r="30" spans="1:4" x14ac:dyDescent="0.25">
      <c r="A30" s="9" t="s">
        <v>15</v>
      </c>
      <c r="B30" s="10"/>
      <c r="C30" s="36">
        <v>447167.64501350437</v>
      </c>
      <c r="D30" s="1"/>
    </row>
    <row r="31" spans="1:4" x14ac:dyDescent="0.25">
      <c r="A31" s="9"/>
      <c r="B31" s="10" t="s">
        <v>16</v>
      </c>
      <c r="C31" s="35">
        <v>584952</v>
      </c>
      <c r="D31" s="1"/>
    </row>
    <row r="32" spans="1:4" x14ac:dyDescent="0.25">
      <c r="A32" s="9"/>
      <c r="B32" s="10" t="s">
        <v>17</v>
      </c>
      <c r="C32" s="35">
        <v>309383.29002700874</v>
      </c>
      <c r="D32" s="1"/>
    </row>
    <row r="33" spans="1:4" x14ac:dyDescent="0.25">
      <c r="A33" s="4"/>
      <c r="B33" s="6"/>
      <c r="C33" s="33"/>
      <c r="D33" s="1"/>
    </row>
    <row r="34" spans="1:4" x14ac:dyDescent="0.25">
      <c r="A34" s="9" t="s">
        <v>18</v>
      </c>
      <c r="B34" s="10"/>
      <c r="C34" s="37">
        <f>C28/C30</f>
        <v>7.6757354492123955E-4</v>
      </c>
      <c r="D34" s="1"/>
    </row>
    <row r="35" spans="1:4" x14ac:dyDescent="0.25">
      <c r="A35" s="4"/>
      <c r="B35" s="6"/>
      <c r="C35" s="33"/>
      <c r="D35" s="1"/>
    </row>
    <row r="36" spans="1:4" x14ac:dyDescent="0.25">
      <c r="A36" s="4" t="s">
        <v>19</v>
      </c>
      <c r="B36" s="6"/>
      <c r="C36" s="33"/>
      <c r="D36" s="1"/>
    </row>
    <row r="37" spans="1:4" x14ac:dyDescent="0.25">
      <c r="A37" s="9" t="s">
        <v>20</v>
      </c>
      <c r="B37" s="10"/>
      <c r="C37" s="35">
        <v>98.216579209373904</v>
      </c>
      <c r="D37" s="1"/>
    </row>
    <row r="38" spans="1:4" x14ac:dyDescent="0.25">
      <c r="A38" s="4"/>
      <c r="B38" s="6"/>
      <c r="C38" s="33"/>
      <c r="D38" s="1"/>
    </row>
    <row r="39" spans="1:4" x14ac:dyDescent="0.25">
      <c r="A39" s="9" t="s">
        <v>21</v>
      </c>
      <c r="B39" s="10"/>
      <c r="C39" s="36">
        <f>SUM(C40:C48)</f>
        <v>477.29150822896571</v>
      </c>
      <c r="D39" s="1"/>
    </row>
    <row r="40" spans="1:4" x14ac:dyDescent="0.25">
      <c r="A40" s="9"/>
      <c r="B40" s="10" t="s">
        <v>22</v>
      </c>
      <c r="C40" s="38">
        <v>34.71164698202773</v>
      </c>
      <c r="D40" s="1"/>
    </row>
    <row r="41" spans="1:4" x14ac:dyDescent="0.25">
      <c r="A41" s="9"/>
      <c r="B41" s="10" t="s">
        <v>23</v>
      </c>
      <c r="C41" s="38">
        <v>346.32217960631118</v>
      </c>
      <c r="D41" s="1"/>
    </row>
    <row r="42" spans="1:4" x14ac:dyDescent="0.25">
      <c r="A42" s="9"/>
      <c r="B42" s="10" t="s">
        <v>24</v>
      </c>
      <c r="C42" s="35">
        <v>0</v>
      </c>
      <c r="D42" s="1"/>
    </row>
    <row r="43" spans="1:4" x14ac:dyDescent="0.25">
      <c r="A43" s="9"/>
      <c r="B43" s="10" t="s">
        <v>25</v>
      </c>
      <c r="C43" s="35">
        <v>0</v>
      </c>
      <c r="D43" s="1"/>
    </row>
    <row r="44" spans="1:4" x14ac:dyDescent="0.25">
      <c r="A44" s="9"/>
      <c r="B44" s="10" t="s">
        <v>26</v>
      </c>
      <c r="C44" s="35">
        <v>4.8838299999999988</v>
      </c>
      <c r="D44" s="1"/>
    </row>
    <row r="45" spans="1:4" x14ac:dyDescent="0.25">
      <c r="A45" s="9"/>
      <c r="B45" s="10" t="s">
        <v>27</v>
      </c>
      <c r="C45" s="35">
        <v>62.396374654713213</v>
      </c>
      <c r="D45" s="1"/>
    </row>
    <row r="46" spans="1:4" x14ac:dyDescent="0.25">
      <c r="A46" s="9"/>
      <c r="B46" s="10" t="s">
        <v>28</v>
      </c>
      <c r="C46" s="35">
        <v>0</v>
      </c>
      <c r="D46" s="1"/>
    </row>
    <row r="47" spans="1:4" x14ac:dyDescent="0.25">
      <c r="A47" s="9"/>
      <c r="B47" s="10" t="s">
        <v>29</v>
      </c>
      <c r="C47" s="35">
        <v>21.597786394129582</v>
      </c>
      <c r="D47" s="1"/>
    </row>
    <row r="48" spans="1:4" x14ac:dyDescent="0.25">
      <c r="A48" s="9"/>
      <c r="B48" s="10" t="s">
        <v>30</v>
      </c>
      <c r="C48" s="35">
        <v>7.3796905917840299</v>
      </c>
      <c r="D48" s="1"/>
    </row>
    <row r="49" spans="1:4" x14ac:dyDescent="0.25">
      <c r="A49" s="4"/>
      <c r="B49" s="6"/>
      <c r="C49" s="33"/>
      <c r="D49" s="1"/>
    </row>
    <row r="50" spans="1:4" x14ac:dyDescent="0.25">
      <c r="A50" s="9" t="s">
        <v>31</v>
      </c>
      <c r="B50" s="10"/>
      <c r="C50" s="37">
        <f>C39/C32</f>
        <v>1.5427190918659466E-3</v>
      </c>
      <c r="D50" s="1"/>
    </row>
    <row r="51" spans="1:4" x14ac:dyDescent="0.25">
      <c r="A51" s="4"/>
      <c r="B51" s="6"/>
      <c r="C51" s="33"/>
      <c r="D51" s="1"/>
    </row>
    <row r="52" spans="1:4" x14ac:dyDescent="0.25">
      <c r="A52" s="9" t="s">
        <v>32</v>
      </c>
      <c r="B52" s="10"/>
      <c r="C52" s="37">
        <v>2.5000000000000001E-3</v>
      </c>
      <c r="D52" s="1"/>
    </row>
    <row r="53" spans="1:4" x14ac:dyDescent="0.25">
      <c r="A53" s="4"/>
      <c r="B53" s="6"/>
      <c r="C53" s="33"/>
      <c r="D53" s="1"/>
    </row>
    <row r="54" spans="1:4" x14ac:dyDescent="0.25">
      <c r="A54" s="9" t="s">
        <v>33</v>
      </c>
      <c r="B54" s="10"/>
      <c r="C54" s="39">
        <f>C52-C50</f>
        <v>9.5728090813405344E-4</v>
      </c>
      <c r="D54" s="1"/>
    </row>
    <row r="55" spans="1:4" x14ac:dyDescent="0.25">
      <c r="A55" s="4"/>
      <c r="B55" s="6"/>
      <c r="C55" s="33"/>
      <c r="D55" s="1"/>
    </row>
    <row r="56" spans="1:4" x14ac:dyDescent="0.25">
      <c r="A56" s="9" t="s">
        <v>34</v>
      </c>
      <c r="B56" s="10" t="s">
        <v>35</v>
      </c>
      <c r="C56" s="35">
        <v>0</v>
      </c>
      <c r="D56" s="1"/>
    </row>
    <row r="57" spans="1:4" x14ac:dyDescent="0.25">
      <c r="A57" s="9"/>
      <c r="B57" s="10" t="s">
        <v>36</v>
      </c>
      <c r="C57" s="37">
        <f>(C39-C56)/C32</f>
        <v>1.5427190918659466E-3</v>
      </c>
      <c r="D57" s="1"/>
    </row>
    <row r="58" spans="1:4" x14ac:dyDescent="0.25">
      <c r="A58" s="4"/>
      <c r="B58" s="6"/>
      <c r="C58" s="33"/>
      <c r="D58" s="1"/>
    </row>
    <row r="59" spans="1:4" x14ac:dyDescent="0.25">
      <c r="A59" s="4" t="s">
        <v>37</v>
      </c>
      <c r="B59" s="6"/>
      <c r="C59" s="33"/>
      <c r="D59" s="1"/>
    </row>
    <row r="60" spans="1:4" x14ac:dyDescent="0.25">
      <c r="A60" s="4"/>
      <c r="B60" s="6"/>
      <c r="C60" s="33"/>
      <c r="D60" s="1"/>
    </row>
    <row r="61" spans="1:4" x14ac:dyDescent="0.25">
      <c r="A61" s="9" t="s">
        <v>38</v>
      </c>
      <c r="B61" s="10"/>
      <c r="C61" s="36">
        <f>C28+C39-C56</f>
        <v>820.52556268606372</v>
      </c>
      <c r="D61" s="1"/>
    </row>
    <row r="62" spans="1:4" x14ac:dyDescent="0.25">
      <c r="A62" s="4"/>
      <c r="B62" s="6"/>
      <c r="C62" s="33"/>
      <c r="D62" s="1"/>
    </row>
    <row r="63" spans="1:4" x14ac:dyDescent="0.25">
      <c r="A63" s="9" t="s">
        <v>39</v>
      </c>
      <c r="B63" s="10"/>
      <c r="C63" s="37">
        <f>C61/C30</f>
        <v>1.8349394725579577E-3</v>
      </c>
      <c r="D63" s="1"/>
    </row>
    <row r="64" spans="1:4" x14ac:dyDescent="0.25">
      <c r="A64" s="4"/>
      <c r="B64" s="6"/>
      <c r="C64" s="33"/>
      <c r="D64" s="1"/>
    </row>
    <row r="65" spans="1:4" x14ac:dyDescent="0.25">
      <c r="A65" s="4" t="s">
        <v>40</v>
      </c>
      <c r="B65" s="6"/>
      <c r="C65" s="33"/>
      <c r="D65" s="1"/>
    </row>
    <row r="66" spans="1:4" x14ac:dyDescent="0.25">
      <c r="A66" s="9" t="s">
        <v>41</v>
      </c>
      <c r="B66" s="10"/>
      <c r="C66" s="37">
        <v>2.5000000000000001E-3</v>
      </c>
      <c r="D66" s="1"/>
    </row>
    <row r="67" spans="1:4" ht="14.4" thickBot="1" x14ac:dyDescent="0.3">
      <c r="A67" s="11" t="s">
        <v>42</v>
      </c>
      <c r="B67" s="12"/>
      <c r="C67" s="40">
        <f>C34+C66</f>
        <v>3.2675735449212394E-3</v>
      </c>
      <c r="D67" s="1"/>
    </row>
  </sheetData>
  <mergeCells count="1">
    <mergeCell ref="A1:B1"/>
  </mergeCells>
  <conditionalFormatting sqref="C54">
    <cfRule type="cellIs" dxfId="4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A9C53-F5F6-4663-8C36-DD7FECE6DDC5}">
  <sheetPr>
    <pageSetUpPr fitToPage="1"/>
  </sheetPr>
  <dimension ref="A1:F67"/>
  <sheetViews>
    <sheetView rightToLeft="1" topLeftCell="A45" workbookViewId="0">
      <selection activeCell="C63" sqref="C63"/>
    </sheetView>
  </sheetViews>
  <sheetFormatPr defaultRowHeight="13.8" x14ac:dyDescent="0.25"/>
  <cols>
    <col min="1" max="1" width="14.69921875" customWidth="1"/>
    <col min="2" max="2" width="110.5" bestFit="1" customWidth="1"/>
    <col min="3" max="3" width="9.19921875" style="30" bestFit="1" customWidth="1"/>
  </cols>
  <sheetData>
    <row r="1" spans="1:6" s="43" customFormat="1" x14ac:dyDescent="0.25">
      <c r="A1" s="66" t="s">
        <v>119</v>
      </c>
      <c r="B1" s="66"/>
      <c r="C1" s="63"/>
    </row>
    <row r="2" spans="1:6" s="43" customFormat="1" x14ac:dyDescent="0.25">
      <c r="A2" s="44"/>
      <c r="B2" s="57"/>
      <c r="C2" s="57"/>
    </row>
    <row r="3" spans="1:6" s="43" customFormat="1" x14ac:dyDescent="0.25">
      <c r="A3" s="47" t="s">
        <v>120</v>
      </c>
      <c r="C3" s="57"/>
    </row>
    <row r="4" spans="1:6" s="43" customFormat="1" ht="18.75" customHeight="1" x14ac:dyDescent="0.25">
      <c r="B4" s="64"/>
      <c r="C4" s="58"/>
    </row>
    <row r="5" spans="1:6" s="43" customFormat="1" ht="14.4" thickBot="1" x14ac:dyDescent="0.3">
      <c r="A5" s="55" t="s">
        <v>135</v>
      </c>
      <c r="C5" s="58"/>
    </row>
    <row r="6" spans="1:6" x14ac:dyDescent="0.25">
      <c r="A6" s="13"/>
      <c r="B6" s="2"/>
      <c r="C6" s="31"/>
      <c r="D6" s="1"/>
      <c r="F6" s="3"/>
    </row>
    <row r="7" spans="1:6" x14ac:dyDescent="0.25">
      <c r="A7" s="4"/>
      <c r="B7" s="5"/>
      <c r="C7" s="32">
        <v>45657</v>
      </c>
      <c r="D7" s="1"/>
      <c r="F7" s="3"/>
    </row>
    <row r="8" spans="1:6" x14ac:dyDescent="0.25">
      <c r="A8" s="4"/>
      <c r="B8" s="6"/>
      <c r="C8" s="33"/>
      <c r="D8" s="1"/>
    </row>
    <row r="9" spans="1:6" ht="14.25" customHeight="1" x14ac:dyDescent="0.25">
      <c r="A9" s="4" t="s">
        <v>0</v>
      </c>
      <c r="B9" s="6"/>
      <c r="C9" s="34" t="s">
        <v>1</v>
      </c>
      <c r="D9" s="1"/>
    </row>
    <row r="10" spans="1:6" x14ac:dyDescent="0.25">
      <c r="A10" s="7" t="s">
        <v>2</v>
      </c>
      <c r="B10" s="8"/>
      <c r="C10" s="35">
        <f>SUM(C11:C12)</f>
        <v>34.273228230213171</v>
      </c>
      <c r="D10" s="1"/>
    </row>
    <row r="11" spans="1:6" x14ac:dyDescent="0.25">
      <c r="A11" s="9"/>
      <c r="B11" s="10" t="s">
        <v>3</v>
      </c>
      <c r="C11" s="35">
        <v>0</v>
      </c>
      <c r="D11" s="1"/>
    </row>
    <row r="12" spans="1:6" x14ac:dyDescent="0.25">
      <c r="A12" s="9"/>
      <c r="B12" s="10" t="s">
        <v>4</v>
      </c>
      <c r="C12" s="35">
        <v>34.273228230213171</v>
      </c>
      <c r="D12" s="1"/>
    </row>
    <row r="13" spans="1:6" x14ac:dyDescent="0.25">
      <c r="A13" s="4"/>
      <c r="B13" s="6"/>
      <c r="C13" s="33"/>
      <c r="D13" s="1"/>
    </row>
    <row r="14" spans="1:6" x14ac:dyDescent="0.25">
      <c r="A14" s="9" t="s">
        <v>5</v>
      </c>
      <c r="B14" s="10"/>
      <c r="C14" s="35">
        <f>SUM(C15:C16)</f>
        <v>0.68885240495214994</v>
      </c>
      <c r="D14" s="1"/>
    </row>
    <row r="15" spans="1:6" x14ac:dyDescent="0.25">
      <c r="A15" s="9"/>
      <c r="B15" s="10" t="s">
        <v>6</v>
      </c>
      <c r="C15" s="35">
        <v>0</v>
      </c>
      <c r="D15" s="1"/>
    </row>
    <row r="16" spans="1:6" x14ac:dyDescent="0.25">
      <c r="A16" s="9"/>
      <c r="B16" s="10" t="s">
        <v>7</v>
      </c>
      <c r="C16" s="35">
        <v>0.68885240495214994</v>
      </c>
      <c r="D16" s="1"/>
    </row>
    <row r="17" spans="1:4" x14ac:dyDescent="0.25">
      <c r="A17" s="4"/>
      <c r="B17" s="6"/>
      <c r="C17" s="33"/>
      <c r="D17" s="1"/>
    </row>
    <row r="18" spans="1:4" x14ac:dyDescent="0.25">
      <c r="A18" s="9" t="s">
        <v>8</v>
      </c>
      <c r="B18" s="10"/>
      <c r="C18" s="35">
        <f>SUM(C19:C20)</f>
        <v>22.397950381376411</v>
      </c>
      <c r="D18" s="1"/>
    </row>
    <row r="19" spans="1:4" x14ac:dyDescent="0.25">
      <c r="A19" s="9"/>
      <c r="B19" s="10" t="s">
        <v>9</v>
      </c>
      <c r="C19" s="35">
        <v>7.9127910671938491</v>
      </c>
      <c r="D19" s="1"/>
    </row>
    <row r="20" spans="1:4" x14ac:dyDescent="0.25">
      <c r="A20" s="9"/>
      <c r="B20" s="10" t="s">
        <v>10</v>
      </c>
      <c r="C20" s="35">
        <v>14.485159314182564</v>
      </c>
      <c r="D20" s="1"/>
    </row>
    <row r="21" spans="1:4" x14ac:dyDescent="0.25">
      <c r="A21" s="4"/>
      <c r="B21" s="6"/>
      <c r="C21" s="33"/>
      <c r="D21" s="1"/>
    </row>
    <row r="22" spans="1:4" x14ac:dyDescent="0.25">
      <c r="A22" s="9" t="s">
        <v>11</v>
      </c>
      <c r="B22" s="10"/>
      <c r="C22" s="35">
        <v>78.082006207802351</v>
      </c>
      <c r="D22" s="1"/>
    </row>
    <row r="23" spans="1:4" x14ac:dyDescent="0.25">
      <c r="A23" s="4"/>
      <c r="B23" s="6"/>
      <c r="C23" s="33"/>
      <c r="D23" s="1"/>
    </row>
    <row r="24" spans="1:4" x14ac:dyDescent="0.25">
      <c r="A24" s="9" t="s">
        <v>12</v>
      </c>
      <c r="B24" s="10"/>
      <c r="C24" s="35">
        <v>0.10655936260772</v>
      </c>
      <c r="D24" s="1"/>
    </row>
    <row r="25" spans="1:4" x14ac:dyDescent="0.25">
      <c r="A25" s="4"/>
      <c r="B25" s="6"/>
      <c r="C25" s="33"/>
      <c r="D25" s="1"/>
    </row>
    <row r="26" spans="1:4" x14ac:dyDescent="0.25">
      <c r="A26" s="9" t="s">
        <v>13</v>
      </c>
      <c r="B26" s="10"/>
      <c r="C26" s="35">
        <v>0</v>
      </c>
      <c r="D26" s="1"/>
    </row>
    <row r="27" spans="1:4" x14ac:dyDescent="0.25">
      <c r="A27" s="4"/>
      <c r="B27" s="6"/>
      <c r="C27" s="33"/>
      <c r="D27" s="1"/>
    </row>
    <row r="28" spans="1:4" x14ac:dyDescent="0.25">
      <c r="A28" s="9" t="s">
        <v>14</v>
      </c>
      <c r="B28" s="10"/>
      <c r="C28" s="36">
        <f>C10+C14+C18+C22+C26+C24</f>
        <v>135.54859658695182</v>
      </c>
      <c r="D28" s="1"/>
    </row>
    <row r="29" spans="1:4" x14ac:dyDescent="0.25">
      <c r="A29" s="4"/>
      <c r="B29" s="6"/>
      <c r="C29" s="33"/>
      <c r="D29" s="1"/>
    </row>
    <row r="30" spans="1:4" x14ac:dyDescent="0.25">
      <c r="A30" s="9" t="s">
        <v>15</v>
      </c>
      <c r="B30" s="10"/>
      <c r="C30" s="36">
        <v>192933.16323714977</v>
      </c>
      <c r="D30" s="1"/>
    </row>
    <row r="31" spans="1:4" x14ac:dyDescent="0.25">
      <c r="A31" s="9"/>
      <c r="B31" s="10" t="s">
        <v>16</v>
      </c>
      <c r="C31" s="35">
        <v>237027</v>
      </c>
      <c r="D31" s="1"/>
    </row>
    <row r="32" spans="1:4" x14ac:dyDescent="0.25">
      <c r="A32" s="9"/>
      <c r="B32" s="10" t="s">
        <v>17</v>
      </c>
      <c r="C32" s="35">
        <v>148839.32647429957</v>
      </c>
      <c r="D32" s="1"/>
    </row>
    <row r="33" spans="1:4" x14ac:dyDescent="0.25">
      <c r="A33" s="4"/>
      <c r="B33" s="6"/>
      <c r="C33" s="33"/>
      <c r="D33" s="1"/>
    </row>
    <row r="34" spans="1:4" x14ac:dyDescent="0.25">
      <c r="A34" s="9" t="s">
        <v>18</v>
      </c>
      <c r="B34" s="10"/>
      <c r="C34" s="37">
        <f>C28/C30</f>
        <v>7.0256763696108617E-4</v>
      </c>
      <c r="D34" s="1"/>
    </row>
    <row r="35" spans="1:4" x14ac:dyDescent="0.25">
      <c r="A35" s="4"/>
      <c r="B35" s="6"/>
      <c r="C35" s="33"/>
      <c r="D35" s="1"/>
    </row>
    <row r="36" spans="1:4" x14ac:dyDescent="0.25">
      <c r="A36" s="4" t="s">
        <v>19</v>
      </c>
      <c r="B36" s="6"/>
      <c r="C36" s="33"/>
      <c r="D36" s="1"/>
    </row>
    <row r="37" spans="1:4" x14ac:dyDescent="0.25">
      <c r="A37" s="9" t="s">
        <v>20</v>
      </c>
      <c r="B37" s="10"/>
      <c r="C37" s="35">
        <v>39.946792709070223</v>
      </c>
      <c r="D37" s="1"/>
    </row>
    <row r="38" spans="1:4" x14ac:dyDescent="0.25">
      <c r="A38" s="4"/>
      <c r="B38" s="6"/>
      <c r="C38" s="33"/>
      <c r="D38" s="1"/>
    </row>
    <row r="39" spans="1:4" x14ac:dyDescent="0.25">
      <c r="A39" s="9" t="s">
        <v>21</v>
      </c>
      <c r="B39" s="10"/>
      <c r="C39" s="36">
        <f>SUM(C40:C48)</f>
        <v>189.7941253102899</v>
      </c>
      <c r="D39" s="1"/>
    </row>
    <row r="40" spans="1:4" x14ac:dyDescent="0.25">
      <c r="A40" s="9"/>
      <c r="B40" s="10" t="s">
        <v>22</v>
      </c>
      <c r="C40" s="38">
        <v>13.949817931180991</v>
      </c>
      <c r="D40" s="1"/>
    </row>
    <row r="41" spans="1:4" x14ac:dyDescent="0.25">
      <c r="A41" s="9"/>
      <c r="B41" s="10" t="s">
        <v>23</v>
      </c>
      <c r="C41" s="38">
        <v>148.08953844935229</v>
      </c>
      <c r="D41" s="1"/>
    </row>
    <row r="42" spans="1:4" x14ac:dyDescent="0.25">
      <c r="A42" s="9"/>
      <c r="B42" s="10" t="s">
        <v>24</v>
      </c>
      <c r="C42" s="35">
        <v>0</v>
      </c>
      <c r="D42" s="1"/>
    </row>
    <row r="43" spans="1:4" x14ac:dyDescent="0.25">
      <c r="A43" s="9"/>
      <c r="B43" s="10" t="s">
        <v>25</v>
      </c>
      <c r="C43" s="35">
        <v>0</v>
      </c>
      <c r="D43" s="1"/>
    </row>
    <row r="44" spans="1:4" x14ac:dyDescent="0.25">
      <c r="A44" s="9"/>
      <c r="B44" s="10" t="s">
        <v>26</v>
      </c>
      <c r="C44" s="35">
        <v>0.7218500000000001</v>
      </c>
      <c r="D44" s="1"/>
    </row>
    <row r="45" spans="1:4" x14ac:dyDescent="0.25">
      <c r="A45" s="9"/>
      <c r="B45" s="10" t="s">
        <v>27</v>
      </c>
      <c r="C45" s="35">
        <v>16.357067632573496</v>
      </c>
      <c r="D45" s="1"/>
    </row>
    <row r="46" spans="1:4" x14ac:dyDescent="0.25">
      <c r="A46" s="9"/>
      <c r="B46" s="10" t="s">
        <v>28</v>
      </c>
      <c r="C46" s="35">
        <v>0</v>
      </c>
      <c r="D46" s="1"/>
    </row>
    <row r="47" spans="1:4" x14ac:dyDescent="0.25">
      <c r="A47" s="9"/>
      <c r="B47" s="10" t="s">
        <v>29</v>
      </c>
      <c r="C47" s="35">
        <v>7.5679182040850783</v>
      </c>
      <c r="D47" s="1"/>
    </row>
    <row r="48" spans="1:4" x14ac:dyDescent="0.25">
      <c r="A48" s="9"/>
      <c r="B48" s="10" t="s">
        <v>30</v>
      </c>
      <c r="C48" s="35">
        <v>3.1079330930980462</v>
      </c>
      <c r="D48" s="1"/>
    </row>
    <row r="49" spans="1:4" x14ac:dyDescent="0.25">
      <c r="A49" s="4"/>
      <c r="B49" s="6"/>
      <c r="C49" s="33"/>
      <c r="D49" s="1"/>
    </row>
    <row r="50" spans="1:4" x14ac:dyDescent="0.25">
      <c r="A50" s="9" t="s">
        <v>31</v>
      </c>
      <c r="B50" s="10"/>
      <c r="C50" s="37">
        <f>C39/C32</f>
        <v>1.2751611405810957E-3</v>
      </c>
      <c r="D50" s="1"/>
    </row>
    <row r="51" spans="1:4" x14ac:dyDescent="0.25">
      <c r="A51" s="4"/>
      <c r="B51" s="6"/>
      <c r="C51" s="33"/>
      <c r="D51" s="1"/>
    </row>
    <row r="52" spans="1:4" x14ac:dyDescent="0.25">
      <c r="A52" s="9" t="s">
        <v>32</v>
      </c>
      <c r="B52" s="10"/>
      <c r="C52" s="37">
        <v>2.5000000000000001E-3</v>
      </c>
      <c r="D52" s="1"/>
    </row>
    <row r="53" spans="1:4" x14ac:dyDescent="0.25">
      <c r="A53" s="4"/>
      <c r="B53" s="6"/>
      <c r="C53" s="33"/>
      <c r="D53" s="1"/>
    </row>
    <row r="54" spans="1:4" x14ac:dyDescent="0.25">
      <c r="A54" s="9" t="s">
        <v>33</v>
      </c>
      <c r="B54" s="10"/>
      <c r="C54" s="39">
        <f>C52-C50</f>
        <v>1.2248388594189043E-3</v>
      </c>
      <c r="D54" s="1"/>
    </row>
    <row r="55" spans="1:4" x14ac:dyDescent="0.25">
      <c r="A55" s="4"/>
      <c r="B55" s="6"/>
      <c r="C55" s="33"/>
      <c r="D55" s="1"/>
    </row>
    <row r="56" spans="1:4" x14ac:dyDescent="0.25">
      <c r="A56" s="9" t="s">
        <v>34</v>
      </c>
      <c r="B56" s="10" t="s">
        <v>35</v>
      </c>
      <c r="C56" s="35">
        <v>0</v>
      </c>
      <c r="D56" s="1"/>
    </row>
    <row r="57" spans="1:4" x14ac:dyDescent="0.25">
      <c r="A57" s="9"/>
      <c r="B57" s="10" t="s">
        <v>36</v>
      </c>
      <c r="C57" s="37">
        <f>(C39-C56)/C32</f>
        <v>1.2751611405810957E-3</v>
      </c>
      <c r="D57" s="1"/>
    </row>
    <row r="58" spans="1:4" x14ac:dyDescent="0.25">
      <c r="A58" s="4"/>
      <c r="B58" s="6"/>
      <c r="C58" s="33"/>
      <c r="D58" s="1"/>
    </row>
    <row r="59" spans="1:4" x14ac:dyDescent="0.25">
      <c r="A59" s="4" t="s">
        <v>37</v>
      </c>
      <c r="B59" s="6"/>
      <c r="C59" s="33"/>
      <c r="D59" s="1"/>
    </row>
    <row r="60" spans="1:4" x14ac:dyDescent="0.25">
      <c r="A60" s="4"/>
      <c r="B60" s="6"/>
      <c r="C60" s="33"/>
      <c r="D60" s="1"/>
    </row>
    <row r="61" spans="1:4" x14ac:dyDescent="0.25">
      <c r="A61" s="9" t="s">
        <v>38</v>
      </c>
      <c r="B61" s="10"/>
      <c r="C61" s="36">
        <f>C28+C39-C56</f>
        <v>325.34272189724174</v>
      </c>
      <c r="D61" s="1"/>
    </row>
    <row r="62" spans="1:4" x14ac:dyDescent="0.25">
      <c r="A62" s="4"/>
      <c r="B62" s="6"/>
      <c r="C62" s="33"/>
      <c r="D62" s="1"/>
    </row>
    <row r="63" spans="1:4" x14ac:dyDescent="0.25">
      <c r="A63" s="9" t="s">
        <v>39</v>
      </c>
      <c r="B63" s="10"/>
      <c r="C63" s="37">
        <f>C61/C30</f>
        <v>1.686297557342885E-3</v>
      </c>
      <c r="D63" s="1"/>
    </row>
    <row r="64" spans="1:4" x14ac:dyDescent="0.25">
      <c r="A64" s="4"/>
      <c r="B64" s="6"/>
      <c r="C64" s="33"/>
      <c r="D64" s="1"/>
    </row>
    <row r="65" spans="1:4" x14ac:dyDescent="0.25">
      <c r="A65" s="4" t="s">
        <v>40</v>
      </c>
      <c r="B65" s="6"/>
      <c r="C65" s="33"/>
      <c r="D65" s="1"/>
    </row>
    <row r="66" spans="1:4" x14ac:dyDescent="0.25">
      <c r="A66" s="9" t="s">
        <v>41</v>
      </c>
      <c r="B66" s="10"/>
      <c r="C66" s="37">
        <v>2.5000000000000001E-3</v>
      </c>
      <c r="D66" s="1"/>
    </row>
    <row r="67" spans="1:4" ht="14.4" thickBot="1" x14ac:dyDescent="0.3">
      <c r="A67" s="11" t="s">
        <v>42</v>
      </c>
      <c r="B67" s="12"/>
      <c r="C67" s="40">
        <f>C34+C66</f>
        <v>3.2025676369610862E-3</v>
      </c>
      <c r="D67" s="1"/>
    </row>
  </sheetData>
  <mergeCells count="1">
    <mergeCell ref="A1:B1"/>
  </mergeCells>
  <conditionalFormatting sqref="C54">
    <cfRule type="cellIs" dxfId="3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E089F-B44F-4FB0-8E76-A398B26097ED}">
  <sheetPr>
    <pageSetUpPr fitToPage="1"/>
  </sheetPr>
  <dimension ref="A1:F67"/>
  <sheetViews>
    <sheetView rightToLeft="1" workbookViewId="0">
      <pane ySplit="7" topLeftCell="A47" activePane="bottomLeft" state="frozen"/>
      <selection activeCell="B4" sqref="B4"/>
      <selection pane="bottomLeft" activeCell="C63" sqref="C63"/>
    </sheetView>
  </sheetViews>
  <sheetFormatPr defaultRowHeight="13.8" x14ac:dyDescent="0.25"/>
  <cols>
    <col min="1" max="1" width="14.69921875" customWidth="1"/>
    <col min="2" max="2" width="110.5" bestFit="1" customWidth="1"/>
    <col min="3" max="3" width="9.19921875" style="30" bestFit="1" customWidth="1"/>
  </cols>
  <sheetData>
    <row r="1" spans="1:6" s="43" customFormat="1" x14ac:dyDescent="0.25">
      <c r="A1" s="66" t="s">
        <v>119</v>
      </c>
      <c r="B1" s="66"/>
      <c r="C1" s="63"/>
    </row>
    <row r="2" spans="1:6" s="43" customFormat="1" x14ac:dyDescent="0.25">
      <c r="A2" s="44"/>
      <c r="B2" s="57"/>
      <c r="C2" s="57"/>
    </row>
    <row r="3" spans="1:6" s="43" customFormat="1" x14ac:dyDescent="0.25">
      <c r="A3" s="47" t="s">
        <v>120</v>
      </c>
      <c r="C3" s="57"/>
    </row>
    <row r="4" spans="1:6" s="43" customFormat="1" ht="18.75" customHeight="1" x14ac:dyDescent="0.25">
      <c r="B4" s="64"/>
      <c r="C4" s="58"/>
    </row>
    <row r="5" spans="1:6" s="43" customFormat="1" ht="14.4" thickBot="1" x14ac:dyDescent="0.3">
      <c r="A5" s="55" t="s">
        <v>136</v>
      </c>
      <c r="C5" s="58"/>
    </row>
    <row r="6" spans="1:6" x14ac:dyDescent="0.25">
      <c r="A6" s="13"/>
      <c r="B6" s="2"/>
      <c r="C6" s="31"/>
      <c r="D6" s="1"/>
      <c r="F6" s="3"/>
    </row>
    <row r="7" spans="1:6" x14ac:dyDescent="0.25">
      <c r="A7" s="4"/>
      <c r="B7" s="5"/>
      <c r="C7" s="32">
        <v>45657</v>
      </c>
      <c r="D7" s="1"/>
      <c r="F7" s="3"/>
    </row>
    <row r="8" spans="1:6" x14ac:dyDescent="0.25">
      <c r="A8" s="4"/>
      <c r="B8" s="6"/>
      <c r="C8" s="33"/>
      <c r="D8" s="1"/>
    </row>
    <row r="9" spans="1:6" ht="14.25" customHeight="1" x14ac:dyDescent="0.25">
      <c r="A9" s="4" t="s">
        <v>0</v>
      </c>
      <c r="B9" s="6"/>
      <c r="C9" s="34" t="s">
        <v>1</v>
      </c>
      <c r="D9" s="1"/>
    </row>
    <row r="10" spans="1:6" x14ac:dyDescent="0.25">
      <c r="A10" s="7" t="s">
        <v>2</v>
      </c>
      <c r="B10" s="8"/>
      <c r="C10" s="35">
        <f>SUM(C11:C12)</f>
        <v>15.265250063651029</v>
      </c>
      <c r="D10" s="1"/>
    </row>
    <row r="11" spans="1:6" x14ac:dyDescent="0.25">
      <c r="A11" s="9"/>
      <c r="B11" s="10" t="s">
        <v>3</v>
      </c>
      <c r="C11" s="35">
        <v>0</v>
      </c>
      <c r="D11" s="1"/>
    </row>
    <row r="12" spans="1:6" x14ac:dyDescent="0.25">
      <c r="A12" s="9"/>
      <c r="B12" s="10" t="s">
        <v>4</v>
      </c>
      <c r="C12" s="35">
        <v>15.265250063651029</v>
      </c>
      <c r="D12" s="1"/>
    </row>
    <row r="13" spans="1:6" x14ac:dyDescent="0.25">
      <c r="A13" s="4"/>
      <c r="B13" s="6"/>
      <c r="C13" s="33"/>
      <c r="D13" s="1"/>
    </row>
    <row r="14" spans="1:6" x14ac:dyDescent="0.25">
      <c r="A14" s="9" t="s">
        <v>5</v>
      </c>
      <c r="B14" s="10"/>
      <c r="C14" s="35">
        <f>SUM(C15:C16)</f>
        <v>1.3139508602269601</v>
      </c>
      <c r="D14" s="1"/>
    </row>
    <row r="15" spans="1:6" x14ac:dyDescent="0.25">
      <c r="A15" s="9"/>
      <c r="B15" s="10" t="s">
        <v>6</v>
      </c>
      <c r="C15" s="35">
        <v>0</v>
      </c>
      <c r="D15" s="1"/>
    </row>
    <row r="16" spans="1:6" x14ac:dyDescent="0.25">
      <c r="A16" s="9"/>
      <c r="B16" s="10" t="s">
        <v>7</v>
      </c>
      <c r="C16" s="35">
        <v>1.3139508602269601</v>
      </c>
      <c r="D16" s="1"/>
    </row>
    <row r="17" spans="1:4" x14ac:dyDescent="0.25">
      <c r="A17" s="4"/>
      <c r="B17" s="6"/>
      <c r="C17" s="33"/>
      <c r="D17" s="1"/>
    </row>
    <row r="18" spans="1:4" x14ac:dyDescent="0.25">
      <c r="A18" s="9" t="s">
        <v>8</v>
      </c>
      <c r="B18" s="10"/>
      <c r="C18" s="35">
        <f>SUM(C19:C20)</f>
        <v>2.3422432259378856</v>
      </c>
      <c r="D18" s="1"/>
    </row>
    <row r="19" spans="1:4" x14ac:dyDescent="0.25">
      <c r="A19" s="9"/>
      <c r="B19" s="10" t="s">
        <v>9</v>
      </c>
      <c r="C19" s="35">
        <v>2.3422432259378856</v>
      </c>
      <c r="D19" s="1"/>
    </row>
    <row r="20" spans="1:4" x14ac:dyDescent="0.25">
      <c r="A20" s="9"/>
      <c r="B20" s="10" t="s">
        <v>10</v>
      </c>
      <c r="C20" s="35">
        <v>0</v>
      </c>
      <c r="D20" s="1"/>
    </row>
    <row r="21" spans="1:4" x14ac:dyDescent="0.25">
      <c r="A21" s="4"/>
      <c r="B21" s="6"/>
      <c r="C21" s="33"/>
      <c r="D21" s="1"/>
    </row>
    <row r="22" spans="1:4" x14ac:dyDescent="0.25">
      <c r="A22" s="9" t="s">
        <v>11</v>
      </c>
      <c r="B22" s="10"/>
      <c r="C22" s="35">
        <v>0.54529625604053988</v>
      </c>
      <c r="D22" s="1"/>
    </row>
    <row r="23" spans="1:4" x14ac:dyDescent="0.25">
      <c r="A23" s="4"/>
      <c r="B23" s="6"/>
      <c r="C23" s="33"/>
      <c r="D23" s="1"/>
    </row>
    <row r="24" spans="1:4" x14ac:dyDescent="0.25">
      <c r="A24" s="9" t="s">
        <v>12</v>
      </c>
      <c r="B24" s="10"/>
      <c r="C24" s="35">
        <v>3.3940274935999999E-2</v>
      </c>
      <c r="D24" s="1"/>
    </row>
    <row r="25" spans="1:4" x14ac:dyDescent="0.25">
      <c r="A25" s="4"/>
      <c r="B25" s="6"/>
      <c r="C25" s="33"/>
      <c r="D25" s="1"/>
    </row>
    <row r="26" spans="1:4" x14ac:dyDescent="0.25">
      <c r="A26" s="9" t="s">
        <v>13</v>
      </c>
      <c r="B26" s="10"/>
      <c r="C26" s="35">
        <v>0</v>
      </c>
      <c r="D26" s="1"/>
    </row>
    <row r="27" spans="1:4" x14ac:dyDescent="0.25">
      <c r="A27" s="4"/>
      <c r="B27" s="6"/>
      <c r="C27" s="33"/>
      <c r="D27" s="1"/>
    </row>
    <row r="28" spans="1:4" x14ac:dyDescent="0.25">
      <c r="A28" s="9" t="s">
        <v>14</v>
      </c>
      <c r="B28" s="10"/>
      <c r="C28" s="36">
        <f>C10+C14+C18+C22+C26+C24</f>
        <v>19.500680680792417</v>
      </c>
      <c r="D28" s="1"/>
    </row>
    <row r="29" spans="1:4" x14ac:dyDescent="0.25">
      <c r="A29" s="4"/>
      <c r="B29" s="6"/>
      <c r="C29" s="33"/>
      <c r="D29" s="1"/>
    </row>
    <row r="30" spans="1:4" x14ac:dyDescent="0.25">
      <c r="A30" s="9" t="s">
        <v>15</v>
      </c>
      <c r="B30" s="10"/>
      <c r="C30" s="36">
        <v>89182.892621322011</v>
      </c>
      <c r="D30" s="1"/>
    </row>
    <row r="31" spans="1:4" x14ac:dyDescent="0.25">
      <c r="A31" s="9"/>
      <c r="B31" s="10" t="s">
        <v>16</v>
      </c>
      <c r="C31" s="35">
        <v>86332</v>
      </c>
      <c r="D31" s="1"/>
    </row>
    <row r="32" spans="1:4" x14ac:dyDescent="0.25">
      <c r="A32" s="9"/>
      <c r="B32" s="10" t="s">
        <v>17</v>
      </c>
      <c r="C32" s="35">
        <v>92033.785242644022</v>
      </c>
      <c r="D32" s="1"/>
    </row>
    <row r="33" spans="1:4" x14ac:dyDescent="0.25">
      <c r="A33" s="4"/>
      <c r="B33" s="6"/>
      <c r="C33" s="33"/>
      <c r="D33" s="1"/>
    </row>
    <row r="34" spans="1:4" x14ac:dyDescent="0.25">
      <c r="A34" s="9" t="s">
        <v>18</v>
      </c>
      <c r="B34" s="10"/>
      <c r="C34" s="37">
        <f>C28/C30</f>
        <v>2.1865943240475426E-4</v>
      </c>
      <c r="D34" s="1"/>
    </row>
    <row r="35" spans="1:4" x14ac:dyDescent="0.25">
      <c r="A35" s="4"/>
      <c r="B35" s="6"/>
      <c r="C35" s="33"/>
      <c r="D35" s="1"/>
    </row>
    <row r="36" spans="1:4" x14ac:dyDescent="0.25">
      <c r="A36" s="4" t="s">
        <v>19</v>
      </c>
      <c r="B36" s="6"/>
      <c r="C36" s="33"/>
      <c r="D36" s="1"/>
    </row>
    <row r="37" spans="1:4" x14ac:dyDescent="0.25">
      <c r="A37" s="9" t="s">
        <v>20</v>
      </c>
      <c r="B37" s="10"/>
      <c r="C37" s="35">
        <v>7.6653748151054559</v>
      </c>
      <c r="D37" s="1"/>
    </row>
    <row r="38" spans="1:4" x14ac:dyDescent="0.25">
      <c r="A38" s="4"/>
      <c r="B38" s="6"/>
      <c r="C38" s="33"/>
      <c r="D38" s="1"/>
    </row>
    <row r="39" spans="1:4" x14ac:dyDescent="0.25">
      <c r="A39" s="9" t="s">
        <v>21</v>
      </c>
      <c r="B39" s="10"/>
      <c r="C39" s="36">
        <f>SUM(C40:C48)</f>
        <v>43.264542182209041</v>
      </c>
      <c r="D39" s="1"/>
    </row>
    <row r="40" spans="1:4" x14ac:dyDescent="0.25">
      <c r="A40" s="9"/>
      <c r="B40" s="10" t="s">
        <v>22</v>
      </c>
      <c r="C40" s="38">
        <v>5.4742433333860498</v>
      </c>
      <c r="D40" s="1"/>
    </row>
    <row r="41" spans="1:4" x14ac:dyDescent="0.25">
      <c r="A41" s="9"/>
      <c r="B41" s="10" t="s">
        <v>23</v>
      </c>
      <c r="C41" s="38">
        <v>34.27186313419044</v>
      </c>
      <c r="D41" s="1"/>
    </row>
    <row r="42" spans="1:4" x14ac:dyDescent="0.25">
      <c r="A42" s="9"/>
      <c r="B42" s="10" t="s">
        <v>24</v>
      </c>
      <c r="C42" s="35">
        <v>0</v>
      </c>
      <c r="D42" s="1"/>
    </row>
    <row r="43" spans="1:4" x14ac:dyDescent="0.25">
      <c r="A43" s="9"/>
      <c r="B43" s="10" t="s">
        <v>25</v>
      </c>
      <c r="C43" s="35">
        <v>0</v>
      </c>
      <c r="D43" s="1"/>
    </row>
    <row r="44" spans="1:4" x14ac:dyDescent="0.25">
      <c r="A44" s="9"/>
      <c r="B44" s="10" t="s">
        <v>26</v>
      </c>
      <c r="C44" s="35">
        <v>9.5199999999999979E-2</v>
      </c>
      <c r="D44" s="1"/>
    </row>
    <row r="45" spans="1:4" x14ac:dyDescent="0.25">
      <c r="A45" s="9"/>
      <c r="B45" s="10" t="s">
        <v>27</v>
      </c>
      <c r="C45" s="35">
        <v>0.56034281792963014</v>
      </c>
      <c r="D45" s="1"/>
    </row>
    <row r="46" spans="1:4" x14ac:dyDescent="0.25">
      <c r="A46" s="9"/>
      <c r="B46" s="10" t="s">
        <v>28</v>
      </c>
      <c r="C46" s="35">
        <v>0</v>
      </c>
      <c r="D46" s="1"/>
    </row>
    <row r="47" spans="1:4" x14ac:dyDescent="0.25">
      <c r="A47" s="9"/>
      <c r="B47" s="10" t="s">
        <v>29</v>
      </c>
      <c r="C47" s="35">
        <v>8.9837091146296649E-2</v>
      </c>
      <c r="D47" s="1"/>
    </row>
    <row r="48" spans="1:4" x14ac:dyDescent="0.25">
      <c r="A48" s="9"/>
      <c r="B48" s="10" t="s">
        <v>30</v>
      </c>
      <c r="C48" s="35">
        <v>2.7730558055566332</v>
      </c>
      <c r="D48" s="1"/>
    </row>
    <row r="49" spans="1:4" x14ac:dyDescent="0.25">
      <c r="A49" s="4"/>
      <c r="B49" s="6"/>
      <c r="C49" s="33"/>
      <c r="D49" s="1"/>
    </row>
    <row r="50" spans="1:4" x14ac:dyDescent="0.25">
      <c r="A50" s="9" t="s">
        <v>31</v>
      </c>
      <c r="B50" s="10"/>
      <c r="C50" s="37">
        <f>C39/C32</f>
        <v>4.7009412976053858E-4</v>
      </c>
      <c r="D50" s="1"/>
    </row>
    <row r="51" spans="1:4" x14ac:dyDescent="0.25">
      <c r="A51" s="4"/>
      <c r="B51" s="6"/>
      <c r="C51" s="33"/>
      <c r="D51" s="1"/>
    </row>
    <row r="52" spans="1:4" x14ac:dyDescent="0.25">
      <c r="A52" s="9" t="s">
        <v>32</v>
      </c>
      <c r="B52" s="10"/>
      <c r="C52" s="37">
        <v>1E-3</v>
      </c>
      <c r="D52" s="1"/>
    </row>
    <row r="53" spans="1:4" x14ac:dyDescent="0.25">
      <c r="A53" s="4"/>
      <c r="B53" s="6"/>
      <c r="C53" s="33"/>
      <c r="D53" s="1"/>
    </row>
    <row r="54" spans="1:4" x14ac:dyDescent="0.25">
      <c r="A54" s="9" t="s">
        <v>33</v>
      </c>
      <c r="B54" s="10"/>
      <c r="C54" s="39">
        <f>C52-C50</f>
        <v>5.2990587023946144E-4</v>
      </c>
      <c r="D54" s="1"/>
    </row>
    <row r="55" spans="1:4" x14ac:dyDescent="0.25">
      <c r="A55" s="4"/>
      <c r="B55" s="6"/>
      <c r="C55" s="33"/>
      <c r="D55" s="1"/>
    </row>
    <row r="56" spans="1:4" x14ac:dyDescent="0.25">
      <c r="A56" s="9" t="s">
        <v>34</v>
      </c>
      <c r="B56" s="10" t="s">
        <v>35</v>
      </c>
      <c r="C56" s="35">
        <v>0</v>
      </c>
      <c r="D56" s="1"/>
    </row>
    <row r="57" spans="1:4" x14ac:dyDescent="0.25">
      <c r="A57" s="9"/>
      <c r="B57" s="10" t="s">
        <v>36</v>
      </c>
      <c r="C57" s="37">
        <f>(C39-C56)/C32</f>
        <v>4.7009412976053858E-4</v>
      </c>
      <c r="D57" s="1"/>
    </row>
    <row r="58" spans="1:4" x14ac:dyDescent="0.25">
      <c r="A58" s="4"/>
      <c r="B58" s="6"/>
      <c r="C58" s="33"/>
      <c r="D58" s="1"/>
    </row>
    <row r="59" spans="1:4" x14ac:dyDescent="0.25">
      <c r="A59" s="4" t="s">
        <v>37</v>
      </c>
      <c r="B59" s="6"/>
      <c r="C59" s="33"/>
      <c r="D59" s="1"/>
    </row>
    <row r="60" spans="1:4" x14ac:dyDescent="0.25">
      <c r="A60" s="4"/>
      <c r="B60" s="6"/>
      <c r="C60" s="33"/>
      <c r="D60" s="1"/>
    </row>
    <row r="61" spans="1:4" x14ac:dyDescent="0.25">
      <c r="A61" s="9" t="s">
        <v>38</v>
      </c>
      <c r="B61" s="10"/>
      <c r="C61" s="36">
        <f>C28+C39-C56</f>
        <v>62.765222863001455</v>
      </c>
      <c r="D61" s="1"/>
    </row>
    <row r="62" spans="1:4" x14ac:dyDescent="0.25">
      <c r="A62" s="4"/>
      <c r="B62" s="6"/>
      <c r="C62" s="33"/>
      <c r="D62" s="1"/>
    </row>
    <row r="63" spans="1:4" x14ac:dyDescent="0.25">
      <c r="A63" s="9" t="s">
        <v>39</v>
      </c>
      <c r="B63" s="10"/>
      <c r="C63" s="37">
        <f>C61/C30</f>
        <v>7.0378097209189904E-4</v>
      </c>
      <c r="D63" s="1"/>
    </row>
    <row r="64" spans="1:4" x14ac:dyDescent="0.25">
      <c r="A64" s="4"/>
      <c r="B64" s="6"/>
      <c r="C64" s="33"/>
      <c r="D64" s="1"/>
    </row>
    <row r="65" spans="1:4" x14ac:dyDescent="0.25">
      <c r="A65" s="4" t="s">
        <v>40</v>
      </c>
      <c r="B65" s="6"/>
      <c r="C65" s="33"/>
      <c r="D65" s="1"/>
    </row>
    <row r="66" spans="1:4" x14ac:dyDescent="0.25">
      <c r="A66" s="9" t="s">
        <v>41</v>
      </c>
      <c r="B66" s="10"/>
      <c r="C66" s="37">
        <v>1E-3</v>
      </c>
      <c r="D66" s="1"/>
    </row>
    <row r="67" spans="1:4" ht="14.4" thickBot="1" x14ac:dyDescent="0.3">
      <c r="A67" s="11" t="s">
        <v>42</v>
      </c>
      <c r="B67" s="12"/>
      <c r="C67" s="40">
        <f>C34+C66</f>
        <v>1.2186594324047543E-3</v>
      </c>
      <c r="D67" s="1"/>
    </row>
  </sheetData>
  <mergeCells count="1">
    <mergeCell ref="A1:B1"/>
  </mergeCells>
  <conditionalFormatting sqref="C54">
    <cfRule type="cellIs" dxfId="2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6FD5F-9756-4F22-A6B1-9EE17C08D9AD}">
  <sheetPr>
    <pageSetUpPr fitToPage="1"/>
  </sheetPr>
  <dimension ref="A1:F67"/>
  <sheetViews>
    <sheetView rightToLeft="1" workbookViewId="0">
      <pane ySplit="7" topLeftCell="A53" activePane="bottomLeft" state="frozen"/>
      <selection activeCell="B4" sqref="B4"/>
      <selection pane="bottomLeft" activeCell="C63" sqref="C63"/>
    </sheetView>
  </sheetViews>
  <sheetFormatPr defaultRowHeight="13.8" x14ac:dyDescent="0.25"/>
  <cols>
    <col min="1" max="1" width="14.69921875" customWidth="1"/>
    <col min="2" max="2" width="110.5" bestFit="1" customWidth="1"/>
    <col min="3" max="3" width="9.19921875" style="30" bestFit="1" customWidth="1"/>
  </cols>
  <sheetData>
    <row r="1" spans="1:6" s="43" customFormat="1" x14ac:dyDescent="0.25">
      <c r="A1" s="66" t="s">
        <v>119</v>
      </c>
      <c r="B1" s="66"/>
      <c r="C1" s="63"/>
    </row>
    <row r="2" spans="1:6" s="43" customFormat="1" x14ac:dyDescent="0.25">
      <c r="A2" s="44"/>
      <c r="B2" s="57"/>
      <c r="C2" s="57"/>
    </row>
    <row r="3" spans="1:6" s="43" customFormat="1" x14ac:dyDescent="0.25">
      <c r="A3" s="47" t="s">
        <v>120</v>
      </c>
      <c r="C3" s="57"/>
    </row>
    <row r="4" spans="1:6" s="43" customFormat="1" ht="18.75" customHeight="1" x14ac:dyDescent="0.25">
      <c r="B4" s="64"/>
      <c r="C4" s="58"/>
    </row>
    <row r="5" spans="1:6" s="43" customFormat="1" ht="14.4" thickBot="1" x14ac:dyDescent="0.3">
      <c r="A5" s="55" t="s">
        <v>137</v>
      </c>
      <c r="C5" s="58"/>
    </row>
    <row r="6" spans="1:6" x14ac:dyDescent="0.25">
      <c r="A6" s="13"/>
      <c r="B6" s="2"/>
      <c r="C6" s="31"/>
      <c r="D6" s="1"/>
      <c r="F6" s="3"/>
    </row>
    <row r="7" spans="1:6" x14ac:dyDescent="0.25">
      <c r="A7" s="4"/>
      <c r="B7" s="5"/>
      <c r="C7" s="32">
        <v>45657</v>
      </c>
      <c r="D7" s="1"/>
      <c r="F7" s="3"/>
    </row>
    <row r="8" spans="1:6" x14ac:dyDescent="0.25">
      <c r="A8" s="4"/>
      <c r="B8" s="6"/>
      <c r="C8" s="33"/>
      <c r="D8" s="1"/>
    </row>
    <row r="9" spans="1:6" ht="14.25" customHeight="1" x14ac:dyDescent="0.25">
      <c r="A9" s="4" t="s">
        <v>0</v>
      </c>
      <c r="B9" s="6"/>
      <c r="C9" s="34" t="s">
        <v>1</v>
      </c>
      <c r="D9" s="1"/>
    </row>
    <row r="10" spans="1:6" x14ac:dyDescent="0.25">
      <c r="A10" s="7" t="s">
        <v>2</v>
      </c>
      <c r="B10" s="8"/>
      <c r="C10" s="35">
        <f>SUM(C11:C12)</f>
        <v>42.506875471336471</v>
      </c>
      <c r="D10" s="1"/>
    </row>
    <row r="11" spans="1:6" x14ac:dyDescent="0.25">
      <c r="A11" s="9"/>
      <c r="B11" s="10" t="s">
        <v>3</v>
      </c>
      <c r="C11" s="35">
        <v>0</v>
      </c>
      <c r="D11" s="1"/>
    </row>
    <row r="12" spans="1:6" x14ac:dyDescent="0.25">
      <c r="A12" s="9"/>
      <c r="B12" s="10" t="s">
        <v>4</v>
      </c>
      <c r="C12" s="35">
        <v>42.506875471336471</v>
      </c>
      <c r="D12" s="1"/>
    </row>
    <row r="13" spans="1:6" x14ac:dyDescent="0.25">
      <c r="A13" s="4"/>
      <c r="B13" s="6"/>
      <c r="C13" s="33"/>
      <c r="D13" s="1"/>
    </row>
    <row r="14" spans="1:6" x14ac:dyDescent="0.25">
      <c r="A14" s="9" t="s">
        <v>5</v>
      </c>
      <c r="B14" s="10"/>
      <c r="C14" s="35">
        <f>SUM(C15:C16)</f>
        <v>1.7277592125481203</v>
      </c>
      <c r="D14" s="1"/>
    </row>
    <row r="15" spans="1:6" x14ac:dyDescent="0.25">
      <c r="A15" s="9"/>
      <c r="B15" s="10" t="s">
        <v>6</v>
      </c>
      <c r="C15" s="35">
        <v>0</v>
      </c>
      <c r="D15" s="1"/>
    </row>
    <row r="16" spans="1:6" x14ac:dyDescent="0.25">
      <c r="A16" s="9"/>
      <c r="B16" s="10" t="s">
        <v>7</v>
      </c>
      <c r="C16" s="35">
        <v>1.7277592125481203</v>
      </c>
      <c r="D16" s="1"/>
    </row>
    <row r="17" spans="1:4" x14ac:dyDescent="0.25">
      <c r="A17" s="4"/>
      <c r="B17" s="6"/>
      <c r="C17" s="33"/>
      <c r="D17" s="1"/>
    </row>
    <row r="18" spans="1:4" x14ac:dyDescent="0.25">
      <c r="A18" s="9" t="s">
        <v>8</v>
      </c>
      <c r="B18" s="10"/>
      <c r="C18" s="35">
        <f>SUM(C19:C20)</f>
        <v>28.423066809467379</v>
      </c>
      <c r="D18" s="1"/>
    </row>
    <row r="19" spans="1:4" x14ac:dyDescent="0.25">
      <c r="A19" s="9"/>
      <c r="B19" s="10" t="s">
        <v>9</v>
      </c>
      <c r="C19" s="35">
        <v>10.026189042368369</v>
      </c>
      <c r="D19" s="1"/>
    </row>
    <row r="20" spans="1:4" x14ac:dyDescent="0.25">
      <c r="A20" s="9"/>
      <c r="B20" s="10" t="s">
        <v>10</v>
      </c>
      <c r="C20" s="35">
        <v>18.39687776709901</v>
      </c>
      <c r="D20" s="1"/>
    </row>
    <row r="21" spans="1:4" x14ac:dyDescent="0.25">
      <c r="A21" s="4"/>
      <c r="B21" s="6"/>
      <c r="C21" s="33"/>
      <c r="D21" s="1"/>
    </row>
    <row r="22" spans="1:4" x14ac:dyDescent="0.25">
      <c r="A22" s="9" t="s">
        <v>11</v>
      </c>
      <c r="B22" s="10"/>
      <c r="C22" s="35">
        <v>93.428740254045181</v>
      </c>
      <c r="D22" s="1"/>
    </row>
    <row r="23" spans="1:4" x14ac:dyDescent="0.25">
      <c r="A23" s="4"/>
      <c r="B23" s="6"/>
      <c r="C23" s="33"/>
      <c r="D23" s="1"/>
    </row>
    <row r="24" spans="1:4" x14ac:dyDescent="0.25">
      <c r="A24" s="9" t="s">
        <v>12</v>
      </c>
      <c r="B24" s="10"/>
      <c r="C24" s="35">
        <v>0.10564331123487999</v>
      </c>
      <c r="D24" s="1"/>
    </row>
    <row r="25" spans="1:4" x14ac:dyDescent="0.25">
      <c r="A25" s="4"/>
      <c r="B25" s="6"/>
      <c r="C25" s="33"/>
      <c r="D25" s="1"/>
    </row>
    <row r="26" spans="1:4" x14ac:dyDescent="0.25">
      <c r="A26" s="9" t="s">
        <v>13</v>
      </c>
      <c r="B26" s="10"/>
      <c r="C26" s="35">
        <v>0</v>
      </c>
      <c r="D26" s="1"/>
    </row>
    <row r="27" spans="1:4" x14ac:dyDescent="0.25">
      <c r="A27" s="4"/>
      <c r="B27" s="6"/>
      <c r="C27" s="33"/>
      <c r="D27" s="1"/>
    </row>
    <row r="28" spans="1:4" x14ac:dyDescent="0.25">
      <c r="A28" s="9" t="s">
        <v>14</v>
      </c>
      <c r="B28" s="10"/>
      <c r="C28" s="36">
        <f>C10+C14+C18+C22+C26+C24</f>
        <v>166.19208505863202</v>
      </c>
      <c r="D28" s="1"/>
    </row>
    <row r="29" spans="1:4" x14ac:dyDescent="0.25">
      <c r="A29" s="4"/>
      <c r="B29" s="6"/>
      <c r="C29" s="33"/>
      <c r="D29" s="1"/>
    </row>
    <row r="30" spans="1:4" x14ac:dyDescent="0.25">
      <c r="A30" s="9" t="s">
        <v>15</v>
      </c>
      <c r="B30" s="10"/>
      <c r="C30" s="36">
        <v>248653.22724170779</v>
      </c>
      <c r="D30" s="1"/>
    </row>
    <row r="31" spans="1:4" x14ac:dyDescent="0.25">
      <c r="A31" s="9"/>
      <c r="B31" s="10" t="s">
        <v>16</v>
      </c>
      <c r="C31" s="35">
        <v>316370</v>
      </c>
      <c r="D31" s="1"/>
    </row>
    <row r="32" spans="1:4" x14ac:dyDescent="0.25">
      <c r="A32" s="9"/>
      <c r="B32" s="10" t="s">
        <v>17</v>
      </c>
      <c r="C32" s="35">
        <v>180936.45448341555</v>
      </c>
      <c r="D32" s="1"/>
    </row>
    <row r="33" spans="1:4" x14ac:dyDescent="0.25">
      <c r="A33" s="4"/>
      <c r="B33" s="6"/>
      <c r="C33" s="33"/>
      <c r="D33" s="1"/>
    </row>
    <row r="34" spans="1:4" x14ac:dyDescent="0.25">
      <c r="A34" s="9" t="s">
        <v>18</v>
      </c>
      <c r="B34" s="10"/>
      <c r="C34" s="37">
        <f>C28/C30</f>
        <v>6.6836890436608746E-4</v>
      </c>
      <c r="D34" s="1"/>
    </row>
    <row r="35" spans="1:4" x14ac:dyDescent="0.25">
      <c r="A35" s="4"/>
      <c r="B35" s="6"/>
      <c r="C35" s="33"/>
      <c r="D35" s="1"/>
    </row>
    <row r="36" spans="1:4" x14ac:dyDescent="0.25">
      <c r="A36" s="4" t="s">
        <v>19</v>
      </c>
      <c r="B36" s="6"/>
      <c r="C36" s="33"/>
      <c r="D36" s="1"/>
    </row>
    <row r="37" spans="1:4" x14ac:dyDescent="0.25">
      <c r="A37" s="9" t="s">
        <v>20</v>
      </c>
      <c r="B37" s="10"/>
      <c r="C37" s="35">
        <v>53.374738294423032</v>
      </c>
      <c r="D37" s="1"/>
    </row>
    <row r="38" spans="1:4" x14ac:dyDescent="0.25">
      <c r="A38" s="4"/>
      <c r="B38" s="6"/>
      <c r="C38" s="33"/>
      <c r="D38" s="1"/>
    </row>
    <row r="39" spans="1:4" x14ac:dyDescent="0.25">
      <c r="A39" s="9" t="s">
        <v>21</v>
      </c>
      <c r="B39" s="10"/>
      <c r="C39" s="36">
        <f>SUM(C40:C48)</f>
        <v>244.62189064724956</v>
      </c>
      <c r="D39" s="1"/>
    </row>
    <row r="40" spans="1:4" x14ac:dyDescent="0.25">
      <c r="A40" s="9"/>
      <c r="B40" s="10" t="s">
        <v>22</v>
      </c>
      <c r="C40" s="38">
        <v>19.381876807465815</v>
      </c>
      <c r="D40" s="1"/>
    </row>
    <row r="41" spans="1:4" x14ac:dyDescent="0.25">
      <c r="A41" s="9"/>
      <c r="B41" s="10" t="s">
        <v>23</v>
      </c>
      <c r="C41" s="38">
        <v>193.83825261307106</v>
      </c>
      <c r="D41" s="1"/>
    </row>
    <row r="42" spans="1:4" x14ac:dyDescent="0.25">
      <c r="A42" s="9"/>
      <c r="B42" s="10" t="s">
        <v>24</v>
      </c>
      <c r="C42" s="35">
        <v>0</v>
      </c>
      <c r="D42" s="1"/>
    </row>
    <row r="43" spans="1:4" x14ac:dyDescent="0.25">
      <c r="A43" s="9"/>
      <c r="B43" s="10" t="s">
        <v>25</v>
      </c>
      <c r="C43" s="35">
        <v>0</v>
      </c>
      <c r="D43" s="1"/>
    </row>
    <row r="44" spans="1:4" x14ac:dyDescent="0.25">
      <c r="A44" s="9"/>
      <c r="B44" s="10" t="s">
        <v>26</v>
      </c>
      <c r="C44" s="35">
        <v>0.66850999999999972</v>
      </c>
      <c r="D44" s="1"/>
    </row>
    <row r="45" spans="1:4" x14ac:dyDescent="0.25">
      <c r="A45" s="9"/>
      <c r="B45" s="10" t="s">
        <v>27</v>
      </c>
      <c r="C45" s="35">
        <v>18.113673586032451</v>
      </c>
      <c r="D45" s="1"/>
    </row>
    <row r="46" spans="1:4" x14ac:dyDescent="0.25">
      <c r="A46" s="9"/>
      <c r="B46" s="10" t="s">
        <v>28</v>
      </c>
      <c r="C46" s="35">
        <v>0</v>
      </c>
      <c r="D46" s="1"/>
    </row>
    <row r="47" spans="1:4" x14ac:dyDescent="0.25">
      <c r="A47" s="9"/>
      <c r="B47" s="10" t="s">
        <v>29</v>
      </c>
      <c r="C47" s="35">
        <v>8.7302206058241421</v>
      </c>
      <c r="D47" s="1"/>
    </row>
    <row r="48" spans="1:4" x14ac:dyDescent="0.25">
      <c r="A48" s="9"/>
      <c r="B48" s="10" t="s">
        <v>30</v>
      </c>
      <c r="C48" s="35">
        <v>3.8893570348560971</v>
      </c>
      <c r="D48" s="1"/>
    </row>
    <row r="49" spans="1:4" x14ac:dyDescent="0.25">
      <c r="A49" s="4"/>
      <c r="B49" s="6"/>
      <c r="C49" s="33"/>
      <c r="D49" s="1"/>
    </row>
    <row r="50" spans="1:4" x14ac:dyDescent="0.25">
      <c r="A50" s="9" t="s">
        <v>31</v>
      </c>
      <c r="B50" s="10"/>
      <c r="C50" s="37">
        <f>C39/C32</f>
        <v>1.3519768105640169E-3</v>
      </c>
      <c r="D50" s="1"/>
    </row>
    <row r="51" spans="1:4" x14ac:dyDescent="0.25">
      <c r="A51" s="4"/>
      <c r="B51" s="6"/>
      <c r="C51" s="33"/>
      <c r="D51" s="1"/>
    </row>
    <row r="52" spans="1:4" x14ac:dyDescent="0.25">
      <c r="A52" s="9" t="s">
        <v>32</v>
      </c>
      <c r="B52" s="10"/>
      <c r="C52" s="37">
        <v>2.5000000000000001E-3</v>
      </c>
      <c r="D52" s="1"/>
    </row>
    <row r="53" spans="1:4" x14ac:dyDescent="0.25">
      <c r="A53" s="4"/>
      <c r="B53" s="6"/>
      <c r="C53" s="33"/>
      <c r="D53" s="1"/>
    </row>
    <row r="54" spans="1:4" x14ac:dyDescent="0.25">
      <c r="A54" s="9" t="s">
        <v>33</v>
      </c>
      <c r="B54" s="10"/>
      <c r="C54" s="39">
        <f>C52-C50</f>
        <v>1.1480231894359831E-3</v>
      </c>
      <c r="D54" s="1"/>
    </row>
    <row r="55" spans="1:4" x14ac:dyDescent="0.25">
      <c r="A55" s="4"/>
      <c r="B55" s="6"/>
      <c r="C55" s="33"/>
      <c r="D55" s="1"/>
    </row>
    <row r="56" spans="1:4" x14ac:dyDescent="0.25">
      <c r="A56" s="9" t="s">
        <v>34</v>
      </c>
      <c r="B56" s="10" t="s">
        <v>35</v>
      </c>
      <c r="C56" s="35">
        <v>0</v>
      </c>
      <c r="D56" s="1"/>
    </row>
    <row r="57" spans="1:4" x14ac:dyDescent="0.25">
      <c r="A57" s="9"/>
      <c r="B57" s="10" t="s">
        <v>36</v>
      </c>
      <c r="C57" s="37">
        <f>(C39-C56)/C32</f>
        <v>1.3519768105640169E-3</v>
      </c>
      <c r="D57" s="1"/>
    </row>
    <row r="58" spans="1:4" x14ac:dyDescent="0.25">
      <c r="A58" s="4"/>
      <c r="B58" s="6"/>
      <c r="C58" s="33"/>
      <c r="D58" s="1"/>
    </row>
    <row r="59" spans="1:4" x14ac:dyDescent="0.25">
      <c r="A59" s="4" t="s">
        <v>37</v>
      </c>
      <c r="B59" s="6"/>
      <c r="C59" s="33"/>
      <c r="D59" s="1"/>
    </row>
    <row r="60" spans="1:4" x14ac:dyDescent="0.25">
      <c r="A60" s="4"/>
      <c r="B60" s="6"/>
      <c r="C60" s="33"/>
      <c r="D60" s="1"/>
    </row>
    <row r="61" spans="1:4" x14ac:dyDescent="0.25">
      <c r="A61" s="9" t="s">
        <v>38</v>
      </c>
      <c r="B61" s="10"/>
      <c r="C61" s="36">
        <f>C28+C39-C56</f>
        <v>410.8139757058816</v>
      </c>
      <c r="D61" s="1"/>
    </row>
    <row r="62" spans="1:4" x14ac:dyDescent="0.25">
      <c r="A62" s="4"/>
      <c r="B62" s="6"/>
      <c r="C62" s="33"/>
      <c r="D62" s="1"/>
    </row>
    <row r="63" spans="1:4" x14ac:dyDescent="0.25">
      <c r="A63" s="9" t="s">
        <v>39</v>
      </c>
      <c r="B63" s="10"/>
      <c r="C63" s="37">
        <f>C61/C30</f>
        <v>1.6521562187750839E-3</v>
      </c>
      <c r="D63" s="1"/>
    </row>
    <row r="64" spans="1:4" x14ac:dyDescent="0.25">
      <c r="A64" s="4"/>
      <c r="B64" s="6"/>
      <c r="C64" s="33"/>
      <c r="D64" s="1"/>
    </row>
    <row r="65" spans="1:4" x14ac:dyDescent="0.25">
      <c r="A65" s="4" t="s">
        <v>40</v>
      </c>
      <c r="B65" s="6"/>
      <c r="C65" s="33"/>
      <c r="D65" s="1"/>
    </row>
    <row r="66" spans="1:4" x14ac:dyDescent="0.25">
      <c r="A66" s="9" t="s">
        <v>41</v>
      </c>
      <c r="B66" s="10"/>
      <c r="C66" s="37">
        <v>2.5000000000000001E-3</v>
      </c>
      <c r="D66" s="1"/>
    </row>
    <row r="67" spans="1:4" ht="14.4" thickBot="1" x14ac:dyDescent="0.3">
      <c r="A67" s="11" t="s">
        <v>42</v>
      </c>
      <c r="B67" s="12"/>
      <c r="C67" s="40">
        <f>C34+C66</f>
        <v>3.1683689043660876E-3</v>
      </c>
      <c r="D67" s="1"/>
    </row>
  </sheetData>
  <mergeCells count="1">
    <mergeCell ref="A1:B1"/>
  </mergeCells>
  <conditionalFormatting sqref="C54">
    <cfRule type="cellIs" dxfId="1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5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C7BEA-E83C-46B9-8E0E-08F53381F6E2}">
  <sheetPr>
    <pageSetUpPr fitToPage="1"/>
  </sheetPr>
  <dimension ref="A1:F67"/>
  <sheetViews>
    <sheetView rightToLeft="1" workbookViewId="0">
      <pane ySplit="7" topLeftCell="A47" activePane="bottomLeft" state="frozen"/>
      <selection activeCell="B4" sqref="B4"/>
      <selection pane="bottomLeft" activeCell="C63" sqref="C63"/>
    </sheetView>
  </sheetViews>
  <sheetFormatPr defaultRowHeight="13.8" x14ac:dyDescent="0.25"/>
  <cols>
    <col min="1" max="1" width="14.69921875" customWidth="1"/>
    <col min="2" max="2" width="110.5" bestFit="1" customWidth="1"/>
    <col min="3" max="3" width="9.19921875" style="30" bestFit="1" customWidth="1"/>
  </cols>
  <sheetData>
    <row r="1" spans="1:6" s="43" customFormat="1" x14ac:dyDescent="0.25">
      <c r="A1" s="66" t="s">
        <v>119</v>
      </c>
      <c r="B1" s="66"/>
      <c r="C1" s="63"/>
    </row>
    <row r="2" spans="1:6" s="43" customFormat="1" x14ac:dyDescent="0.25">
      <c r="A2" s="44"/>
      <c r="B2" s="57"/>
      <c r="C2" s="57"/>
    </row>
    <row r="3" spans="1:6" s="43" customFormat="1" x14ac:dyDescent="0.25">
      <c r="A3" s="47" t="s">
        <v>120</v>
      </c>
      <c r="C3" s="57"/>
    </row>
    <row r="4" spans="1:6" s="43" customFormat="1" ht="18.75" customHeight="1" x14ac:dyDescent="0.25">
      <c r="B4" s="64"/>
      <c r="C4" s="58"/>
    </row>
    <row r="5" spans="1:6" s="43" customFormat="1" ht="14.4" thickBot="1" x14ac:dyDescent="0.3">
      <c r="A5" s="55" t="s">
        <v>138</v>
      </c>
      <c r="C5" s="58"/>
    </row>
    <row r="6" spans="1:6" x14ac:dyDescent="0.25">
      <c r="A6" s="13"/>
      <c r="B6" s="2"/>
      <c r="C6" s="31"/>
      <c r="D6" s="1"/>
      <c r="F6" s="3"/>
    </row>
    <row r="7" spans="1:6" x14ac:dyDescent="0.25">
      <c r="A7" s="4"/>
      <c r="B7" s="5"/>
      <c r="C7" s="32">
        <v>45657</v>
      </c>
      <c r="D7" s="1"/>
      <c r="F7" s="3"/>
    </row>
    <row r="8" spans="1:6" x14ac:dyDescent="0.25">
      <c r="A8" s="4"/>
      <c r="B8" s="6"/>
      <c r="C8" s="33"/>
      <c r="D8" s="1"/>
    </row>
    <row r="9" spans="1:6" ht="14.25" customHeight="1" x14ac:dyDescent="0.25">
      <c r="A9" s="4" t="s">
        <v>0</v>
      </c>
      <c r="B9" s="6"/>
      <c r="C9" s="34" t="s">
        <v>1</v>
      </c>
      <c r="D9" s="1"/>
    </row>
    <row r="10" spans="1:6" x14ac:dyDescent="0.25">
      <c r="A10" s="7" t="s">
        <v>2</v>
      </c>
      <c r="B10" s="8"/>
      <c r="C10" s="35">
        <f>SUM(C11:C12)</f>
        <v>0.16728000000000001</v>
      </c>
      <c r="D10" s="1"/>
    </row>
    <row r="11" spans="1:6" x14ac:dyDescent="0.25">
      <c r="A11" s="9"/>
      <c r="B11" s="10" t="s">
        <v>3</v>
      </c>
      <c r="C11" s="35">
        <v>0</v>
      </c>
      <c r="D11" s="1"/>
    </row>
    <row r="12" spans="1:6" x14ac:dyDescent="0.25">
      <c r="A12" s="9"/>
      <c r="B12" s="10" t="s">
        <v>4</v>
      </c>
      <c r="C12" s="35">
        <v>0.16728000000000001</v>
      </c>
      <c r="D12" s="1"/>
    </row>
    <row r="13" spans="1:6" x14ac:dyDescent="0.25">
      <c r="A13" s="4"/>
      <c r="B13" s="6"/>
      <c r="C13" s="33"/>
      <c r="D13" s="1"/>
    </row>
    <row r="14" spans="1:6" x14ac:dyDescent="0.25">
      <c r="A14" s="9" t="s">
        <v>5</v>
      </c>
      <c r="B14" s="10"/>
      <c r="C14" s="35">
        <f>SUM(C15:C16)</f>
        <v>0.56966000000000006</v>
      </c>
      <c r="D14" s="1"/>
    </row>
    <row r="15" spans="1:6" x14ac:dyDescent="0.25">
      <c r="A15" s="9"/>
      <c r="B15" s="10" t="s">
        <v>6</v>
      </c>
      <c r="C15" s="35">
        <v>0</v>
      </c>
      <c r="D15" s="1"/>
    </row>
    <row r="16" spans="1:6" x14ac:dyDescent="0.25">
      <c r="A16" s="9"/>
      <c r="B16" s="10" t="s">
        <v>7</v>
      </c>
      <c r="C16" s="35">
        <v>0.56966000000000006</v>
      </c>
      <c r="D16" s="1"/>
    </row>
    <row r="17" spans="1:4" x14ac:dyDescent="0.25">
      <c r="A17" s="4"/>
      <c r="B17" s="6"/>
      <c r="C17" s="33"/>
      <c r="D17" s="1"/>
    </row>
    <row r="18" spans="1:4" x14ac:dyDescent="0.25">
      <c r="A18" s="9" t="s">
        <v>8</v>
      </c>
      <c r="B18" s="10"/>
      <c r="C18" s="35">
        <f>SUM(C19:C20)</f>
        <v>0</v>
      </c>
      <c r="D18" s="1"/>
    </row>
    <row r="19" spans="1:4" x14ac:dyDescent="0.25">
      <c r="A19" s="9"/>
      <c r="B19" s="10" t="s">
        <v>9</v>
      </c>
      <c r="C19" s="35">
        <v>0</v>
      </c>
      <c r="D19" s="1"/>
    </row>
    <row r="20" spans="1:4" x14ac:dyDescent="0.25">
      <c r="A20" s="9"/>
      <c r="B20" s="10" t="s">
        <v>10</v>
      </c>
      <c r="C20" s="35">
        <v>0</v>
      </c>
      <c r="D20" s="1"/>
    </row>
    <row r="21" spans="1:4" x14ac:dyDescent="0.25">
      <c r="A21" s="4"/>
      <c r="B21" s="6"/>
      <c r="C21" s="33"/>
      <c r="D21" s="1"/>
    </row>
    <row r="22" spans="1:4" x14ac:dyDescent="0.25">
      <c r="A22" s="9" t="s">
        <v>11</v>
      </c>
      <c r="B22" s="10"/>
      <c r="C22" s="35">
        <v>0.23963000000000007</v>
      </c>
      <c r="D22" s="1"/>
    </row>
    <row r="23" spans="1:4" x14ac:dyDescent="0.25">
      <c r="A23" s="4"/>
      <c r="B23" s="6"/>
      <c r="C23" s="33"/>
      <c r="D23" s="1"/>
    </row>
    <row r="24" spans="1:4" x14ac:dyDescent="0.25">
      <c r="A24" s="9" t="s">
        <v>12</v>
      </c>
      <c r="B24" s="10"/>
      <c r="C24" s="35">
        <v>0</v>
      </c>
      <c r="D24" s="1"/>
    </row>
    <row r="25" spans="1:4" x14ac:dyDescent="0.25">
      <c r="A25" s="4"/>
      <c r="B25" s="6"/>
      <c r="C25" s="33"/>
      <c r="D25" s="1"/>
    </row>
    <row r="26" spans="1:4" x14ac:dyDescent="0.25">
      <c r="A26" s="9" t="s">
        <v>13</v>
      </c>
      <c r="B26" s="10"/>
      <c r="C26" s="35">
        <v>0</v>
      </c>
      <c r="D26" s="1"/>
    </row>
    <row r="27" spans="1:4" x14ac:dyDescent="0.25">
      <c r="A27" s="4"/>
      <c r="B27" s="6"/>
      <c r="C27" s="33"/>
      <c r="D27" s="1"/>
    </row>
    <row r="28" spans="1:4" x14ac:dyDescent="0.25">
      <c r="A28" s="9" t="s">
        <v>14</v>
      </c>
      <c r="B28" s="10"/>
      <c r="C28" s="36">
        <f>C10+C14+C18+C22+C26+C24</f>
        <v>0.97657000000000016</v>
      </c>
      <c r="D28" s="1"/>
    </row>
    <row r="29" spans="1:4" x14ac:dyDescent="0.25">
      <c r="A29" s="4"/>
      <c r="B29" s="6"/>
      <c r="C29" s="33"/>
      <c r="D29" s="1"/>
    </row>
    <row r="30" spans="1:4" x14ac:dyDescent="0.25">
      <c r="A30" s="9" t="s">
        <v>15</v>
      </c>
      <c r="B30" s="10"/>
      <c r="C30" s="36">
        <v>1032.9114300000001</v>
      </c>
      <c r="D30" s="1"/>
    </row>
    <row r="31" spans="1:4" x14ac:dyDescent="0.25">
      <c r="A31" s="9"/>
      <c r="B31" s="10" t="s">
        <v>16</v>
      </c>
      <c r="C31" s="35">
        <v>1085</v>
      </c>
      <c r="D31" s="1"/>
    </row>
    <row r="32" spans="1:4" x14ac:dyDescent="0.25">
      <c r="A32" s="9"/>
      <c r="B32" s="10" t="s">
        <v>17</v>
      </c>
      <c r="C32" s="35">
        <v>980.82285999999999</v>
      </c>
      <c r="D32" s="1"/>
    </row>
    <row r="33" spans="1:4" x14ac:dyDescent="0.25">
      <c r="A33" s="4"/>
      <c r="B33" s="6"/>
      <c r="C33" s="33"/>
      <c r="D33" s="1"/>
    </row>
    <row r="34" spans="1:4" x14ac:dyDescent="0.25">
      <c r="A34" s="9" t="s">
        <v>18</v>
      </c>
      <c r="B34" s="10"/>
      <c r="C34" s="37">
        <f>C28/C30</f>
        <v>9.4545376460787166E-4</v>
      </c>
      <c r="D34" s="1"/>
    </row>
    <row r="35" spans="1:4" x14ac:dyDescent="0.25">
      <c r="A35" s="4"/>
      <c r="B35" s="6"/>
      <c r="C35" s="33"/>
      <c r="D35" s="1"/>
    </row>
    <row r="36" spans="1:4" x14ac:dyDescent="0.25">
      <c r="A36" s="4" t="s">
        <v>19</v>
      </c>
      <c r="B36" s="6"/>
      <c r="C36" s="33"/>
      <c r="D36" s="1"/>
    </row>
    <row r="37" spans="1:4" x14ac:dyDescent="0.25">
      <c r="A37" s="9" t="s">
        <v>20</v>
      </c>
      <c r="B37" s="10"/>
      <c r="C37" s="35">
        <v>0</v>
      </c>
      <c r="D37" s="1"/>
    </row>
    <row r="38" spans="1:4" x14ac:dyDescent="0.25">
      <c r="A38" s="4"/>
      <c r="B38" s="6"/>
      <c r="C38" s="33"/>
      <c r="D38" s="1"/>
    </row>
    <row r="39" spans="1:4" x14ac:dyDescent="0.25">
      <c r="A39" s="9" t="s">
        <v>21</v>
      </c>
      <c r="B39" s="10"/>
      <c r="C39" s="36">
        <f>SUM(C40:C48)</f>
        <v>0</v>
      </c>
      <c r="D39" s="1"/>
    </row>
    <row r="40" spans="1:4" x14ac:dyDescent="0.25">
      <c r="A40" s="9"/>
      <c r="B40" s="10" t="s">
        <v>22</v>
      </c>
      <c r="C40" s="38">
        <v>0</v>
      </c>
      <c r="D40" s="1"/>
    </row>
    <row r="41" spans="1:4" x14ac:dyDescent="0.25">
      <c r="A41" s="9"/>
      <c r="B41" s="10" t="s">
        <v>23</v>
      </c>
      <c r="C41" s="38">
        <v>0</v>
      </c>
      <c r="D41" s="1"/>
    </row>
    <row r="42" spans="1:4" x14ac:dyDescent="0.25">
      <c r="A42" s="9"/>
      <c r="B42" s="10" t="s">
        <v>24</v>
      </c>
      <c r="C42" s="35">
        <v>0</v>
      </c>
      <c r="D42" s="1"/>
    </row>
    <row r="43" spans="1:4" x14ac:dyDescent="0.25">
      <c r="A43" s="9"/>
      <c r="B43" s="10" t="s">
        <v>25</v>
      </c>
      <c r="C43" s="35">
        <v>0</v>
      </c>
      <c r="D43" s="1"/>
    </row>
    <row r="44" spans="1:4" x14ac:dyDescent="0.25">
      <c r="A44" s="9"/>
      <c r="B44" s="10" t="s">
        <v>26</v>
      </c>
      <c r="C44" s="35">
        <v>0</v>
      </c>
      <c r="D44" s="1"/>
    </row>
    <row r="45" spans="1:4" x14ac:dyDescent="0.25">
      <c r="A45" s="9"/>
      <c r="B45" s="10" t="s">
        <v>27</v>
      </c>
      <c r="C45" s="35">
        <v>0</v>
      </c>
      <c r="D45" s="1"/>
    </row>
    <row r="46" spans="1:4" x14ac:dyDescent="0.25">
      <c r="A46" s="9"/>
      <c r="B46" s="10" t="s">
        <v>28</v>
      </c>
      <c r="C46" s="35">
        <v>0</v>
      </c>
      <c r="D46" s="1"/>
    </row>
    <row r="47" spans="1:4" x14ac:dyDescent="0.25">
      <c r="A47" s="9"/>
      <c r="B47" s="10" t="s">
        <v>29</v>
      </c>
      <c r="C47" s="35">
        <v>0</v>
      </c>
      <c r="D47" s="1"/>
    </row>
    <row r="48" spans="1:4" x14ac:dyDescent="0.25">
      <c r="A48" s="9"/>
      <c r="B48" s="10" t="s">
        <v>30</v>
      </c>
      <c r="C48" s="35">
        <v>0</v>
      </c>
      <c r="D48" s="1"/>
    </row>
    <row r="49" spans="1:4" x14ac:dyDescent="0.25">
      <c r="A49" s="4"/>
      <c r="B49" s="6"/>
      <c r="C49" s="33"/>
      <c r="D49" s="1"/>
    </row>
    <row r="50" spans="1:4" x14ac:dyDescent="0.25">
      <c r="A50" s="9" t="s">
        <v>31</v>
      </c>
      <c r="B50" s="10"/>
      <c r="C50" s="37">
        <f>C39/C32</f>
        <v>0</v>
      </c>
      <c r="D50" s="1"/>
    </row>
    <row r="51" spans="1:4" x14ac:dyDescent="0.25">
      <c r="A51" s="4"/>
      <c r="B51" s="6"/>
      <c r="C51" s="33"/>
      <c r="D51" s="1"/>
    </row>
    <row r="52" spans="1:4" x14ac:dyDescent="0.25">
      <c r="A52" s="9" t="s">
        <v>32</v>
      </c>
      <c r="B52" s="10"/>
      <c r="C52" s="37">
        <v>1E-3</v>
      </c>
      <c r="D52" s="1"/>
    </row>
    <row r="53" spans="1:4" x14ac:dyDescent="0.25">
      <c r="A53" s="4"/>
      <c r="B53" s="6"/>
      <c r="C53" s="33"/>
      <c r="D53" s="1"/>
    </row>
    <row r="54" spans="1:4" x14ac:dyDescent="0.25">
      <c r="A54" s="9" t="s">
        <v>33</v>
      </c>
      <c r="B54" s="10"/>
      <c r="C54" s="39">
        <f>C52-C50</f>
        <v>1E-3</v>
      </c>
      <c r="D54" s="1"/>
    </row>
    <row r="55" spans="1:4" x14ac:dyDescent="0.25">
      <c r="A55" s="4"/>
      <c r="B55" s="6"/>
      <c r="C55" s="33"/>
      <c r="D55" s="1"/>
    </row>
    <row r="56" spans="1:4" x14ac:dyDescent="0.25">
      <c r="A56" s="9" t="s">
        <v>34</v>
      </c>
      <c r="B56" s="10" t="s">
        <v>35</v>
      </c>
      <c r="C56" s="35">
        <v>0</v>
      </c>
      <c r="D56" s="1"/>
    </row>
    <row r="57" spans="1:4" x14ac:dyDescent="0.25">
      <c r="A57" s="9"/>
      <c r="B57" s="10" t="s">
        <v>36</v>
      </c>
      <c r="C57" s="37">
        <f>(C39-C56)/C32</f>
        <v>0</v>
      </c>
      <c r="D57" s="1"/>
    </row>
    <row r="58" spans="1:4" x14ac:dyDescent="0.25">
      <c r="A58" s="4"/>
      <c r="B58" s="6"/>
      <c r="C58" s="33"/>
      <c r="D58" s="1"/>
    </row>
    <row r="59" spans="1:4" x14ac:dyDescent="0.25">
      <c r="A59" s="4" t="s">
        <v>37</v>
      </c>
      <c r="B59" s="6"/>
      <c r="C59" s="33"/>
      <c r="D59" s="1"/>
    </row>
    <row r="60" spans="1:4" x14ac:dyDescent="0.25">
      <c r="A60" s="4"/>
      <c r="B60" s="6"/>
      <c r="C60" s="33"/>
      <c r="D60" s="1"/>
    </row>
    <row r="61" spans="1:4" x14ac:dyDescent="0.25">
      <c r="A61" s="9" t="s">
        <v>38</v>
      </c>
      <c r="B61" s="10"/>
      <c r="C61" s="36">
        <f>C28+C39-C56</f>
        <v>0.97657000000000016</v>
      </c>
      <c r="D61" s="1"/>
    </row>
    <row r="62" spans="1:4" x14ac:dyDescent="0.25">
      <c r="A62" s="4"/>
      <c r="B62" s="6"/>
      <c r="C62" s="33"/>
      <c r="D62" s="1"/>
    </row>
    <row r="63" spans="1:4" x14ac:dyDescent="0.25">
      <c r="A63" s="9" t="s">
        <v>39</v>
      </c>
      <c r="B63" s="10"/>
      <c r="C63" s="37">
        <f>C61/C30</f>
        <v>9.4545376460787166E-4</v>
      </c>
      <c r="D63" s="1"/>
    </row>
    <row r="64" spans="1:4" x14ac:dyDescent="0.25">
      <c r="A64" s="4"/>
      <c r="B64" s="6"/>
      <c r="C64" s="33"/>
      <c r="D64" s="1"/>
    </row>
    <row r="65" spans="1:4" x14ac:dyDescent="0.25">
      <c r="A65" s="4" t="s">
        <v>40</v>
      </c>
      <c r="B65" s="6"/>
      <c r="C65" s="33"/>
      <c r="D65" s="1"/>
    </row>
    <row r="66" spans="1:4" x14ac:dyDescent="0.25">
      <c r="A66" s="9" t="s">
        <v>41</v>
      </c>
      <c r="B66" s="10"/>
      <c r="C66" s="37">
        <v>1E-3</v>
      </c>
      <c r="D66" s="1"/>
    </row>
    <row r="67" spans="1:4" ht="14.4" thickBot="1" x14ac:dyDescent="0.3">
      <c r="A67" s="11" t="s">
        <v>42</v>
      </c>
      <c r="B67" s="12"/>
      <c r="C67" s="40">
        <f>C34+C66</f>
        <v>1.9454537646078716E-3</v>
      </c>
      <c r="D67" s="1"/>
    </row>
  </sheetData>
  <mergeCells count="1">
    <mergeCell ref="A1:B1"/>
  </mergeCells>
  <conditionalFormatting sqref="C54">
    <cfRule type="cellIs" dxfId="0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5E8ED-6A0B-4E8E-8F4B-25AF4A8FEADF}">
  <sheetPr>
    <pageSetUpPr fitToPage="1"/>
  </sheetPr>
  <dimension ref="A1:C77"/>
  <sheetViews>
    <sheetView rightToLeft="1" workbookViewId="0">
      <pane ySplit="7" topLeftCell="A8" activePane="bottomLeft" state="frozen"/>
      <selection pane="bottomLeft" activeCell="A5" sqref="A5"/>
    </sheetView>
  </sheetViews>
  <sheetFormatPr defaultRowHeight="13.8" x14ac:dyDescent="0.25"/>
  <cols>
    <col min="1" max="1" width="61" bestFit="1" customWidth="1"/>
    <col min="2" max="2" width="8.09765625" bestFit="1" customWidth="1"/>
    <col min="3" max="3" width="10.3984375" style="30" customWidth="1"/>
  </cols>
  <sheetData>
    <row r="1" spans="1:3" s="43" customFormat="1" x14ac:dyDescent="0.25">
      <c r="A1" s="66" t="s">
        <v>119</v>
      </c>
      <c r="B1" s="66"/>
      <c r="C1" s="66"/>
    </row>
    <row r="2" spans="1:3" s="43" customFormat="1" x14ac:dyDescent="0.25">
      <c r="A2" s="55"/>
      <c r="B2" s="56"/>
      <c r="C2" s="57"/>
    </row>
    <row r="3" spans="1:3" s="43" customFormat="1" x14ac:dyDescent="0.25">
      <c r="A3" s="47" t="s">
        <v>122</v>
      </c>
      <c r="B3" s="56"/>
      <c r="C3" s="57"/>
    </row>
    <row r="4" spans="1:3" s="43" customFormat="1" x14ac:dyDescent="0.25">
      <c r="A4" s="56"/>
      <c r="B4" s="56"/>
      <c r="C4" s="58"/>
    </row>
    <row r="5" spans="1:3" s="43" customFormat="1" ht="14.4" thickBot="1" x14ac:dyDescent="0.3">
      <c r="A5" s="47" t="s">
        <v>121</v>
      </c>
      <c r="B5" s="56"/>
      <c r="C5" s="58"/>
    </row>
    <row r="6" spans="1:3" x14ac:dyDescent="0.25">
      <c r="A6" s="14"/>
      <c r="B6" s="15"/>
      <c r="C6" s="26">
        <v>45657</v>
      </c>
    </row>
    <row r="7" spans="1:3" x14ac:dyDescent="0.25">
      <c r="A7" s="16"/>
      <c r="B7" s="17"/>
      <c r="C7" s="49" t="s">
        <v>1</v>
      </c>
    </row>
    <row r="8" spans="1:3" x14ac:dyDescent="0.25">
      <c r="A8" s="16"/>
      <c r="B8" s="17"/>
      <c r="C8" s="49"/>
    </row>
    <row r="9" spans="1:3" x14ac:dyDescent="0.25">
      <c r="A9" s="16" t="s">
        <v>43</v>
      </c>
      <c r="B9" s="17"/>
      <c r="C9" s="50"/>
    </row>
    <row r="10" spans="1:3" x14ac:dyDescent="0.25">
      <c r="A10" s="16" t="s">
        <v>44</v>
      </c>
      <c r="B10" s="17"/>
      <c r="C10" s="50"/>
    </row>
    <row r="11" spans="1:3" x14ac:dyDescent="0.25">
      <c r="A11" s="18">
        <v>1</v>
      </c>
      <c r="B11" s="19" t="s">
        <v>45</v>
      </c>
      <c r="C11" s="51">
        <v>0</v>
      </c>
    </row>
    <row r="12" spans="1:3" x14ac:dyDescent="0.25">
      <c r="A12" s="18">
        <v>2</v>
      </c>
      <c r="B12" s="19" t="s">
        <v>45</v>
      </c>
      <c r="C12" s="51">
        <v>0</v>
      </c>
    </row>
    <row r="13" spans="1:3" x14ac:dyDescent="0.25">
      <c r="A13" s="18">
        <v>3</v>
      </c>
      <c r="B13" s="19" t="s">
        <v>45</v>
      </c>
      <c r="C13" s="51">
        <v>0</v>
      </c>
    </row>
    <row r="14" spans="1:3" x14ac:dyDescent="0.25">
      <c r="A14" s="16" t="s">
        <v>46</v>
      </c>
      <c r="B14" s="20"/>
      <c r="C14" s="50"/>
    </row>
    <row r="15" spans="1:3" x14ac:dyDescent="0.25">
      <c r="A15" s="18">
        <v>1</v>
      </c>
      <c r="B15" s="19" t="s">
        <v>47</v>
      </c>
      <c r="C15" s="51">
        <v>779.10236599492339</v>
      </c>
    </row>
    <row r="16" spans="1:3" x14ac:dyDescent="0.25">
      <c r="A16" s="18">
        <v>2</v>
      </c>
      <c r="B16" s="19" t="s">
        <v>48</v>
      </c>
      <c r="C16" s="51">
        <v>131.83664549843886</v>
      </c>
    </row>
    <row r="17" spans="1:3" x14ac:dyDescent="0.25">
      <c r="A17" s="18">
        <v>3</v>
      </c>
      <c r="B17" s="19" t="s">
        <v>45</v>
      </c>
      <c r="C17" s="51">
        <v>0</v>
      </c>
    </row>
    <row r="18" spans="1:3" x14ac:dyDescent="0.25">
      <c r="A18" s="18">
        <v>4</v>
      </c>
      <c r="B18" s="19" t="s">
        <v>45</v>
      </c>
      <c r="C18" s="51">
        <v>0</v>
      </c>
    </row>
    <row r="19" spans="1:3" x14ac:dyDescent="0.25">
      <c r="A19" s="18">
        <v>5</v>
      </c>
      <c r="B19" s="19" t="s">
        <v>45</v>
      </c>
      <c r="C19" s="51">
        <v>0</v>
      </c>
    </row>
    <row r="20" spans="1:3" x14ac:dyDescent="0.25">
      <c r="A20" s="18">
        <v>6</v>
      </c>
      <c r="B20" s="19" t="s">
        <v>45</v>
      </c>
      <c r="C20" s="51">
        <v>0</v>
      </c>
    </row>
    <row r="21" spans="1:3" x14ac:dyDescent="0.25">
      <c r="A21" s="18">
        <v>7</v>
      </c>
      <c r="B21" s="19" t="s">
        <v>45</v>
      </c>
      <c r="C21" s="51">
        <v>0</v>
      </c>
    </row>
    <row r="22" spans="1:3" x14ac:dyDescent="0.25">
      <c r="A22" s="18">
        <v>8</v>
      </c>
      <c r="B22" s="19" t="s">
        <v>45</v>
      </c>
      <c r="C22" s="51">
        <v>0</v>
      </c>
    </row>
    <row r="23" spans="1:3" x14ac:dyDescent="0.25">
      <c r="A23" s="21" t="s">
        <v>49</v>
      </c>
      <c r="B23" s="19"/>
      <c r="C23" s="51">
        <f>SUM(C15:C22)</f>
        <v>910.93901149336227</v>
      </c>
    </row>
    <row r="24" spans="1:3" x14ac:dyDescent="0.25">
      <c r="A24" s="22"/>
      <c r="B24" s="20"/>
      <c r="C24" s="50"/>
    </row>
    <row r="25" spans="1:3" x14ac:dyDescent="0.25">
      <c r="A25" s="16" t="s">
        <v>50</v>
      </c>
      <c r="B25" s="20"/>
      <c r="C25" s="50"/>
    </row>
    <row r="26" spans="1:3" x14ac:dyDescent="0.25">
      <c r="A26" s="16" t="s">
        <v>44</v>
      </c>
      <c r="B26" s="20"/>
      <c r="C26" s="50"/>
    </row>
    <row r="27" spans="1:3" x14ac:dyDescent="0.25">
      <c r="A27" s="18">
        <v>1</v>
      </c>
      <c r="B27" s="19" t="s">
        <v>45</v>
      </c>
      <c r="C27" s="51">
        <v>0</v>
      </c>
    </row>
    <row r="28" spans="1:3" x14ac:dyDescent="0.25">
      <c r="A28" s="18">
        <v>2</v>
      </c>
      <c r="B28" s="19" t="s">
        <v>45</v>
      </c>
      <c r="C28" s="51">
        <v>0</v>
      </c>
    </row>
    <row r="29" spans="1:3" x14ac:dyDescent="0.25">
      <c r="A29" s="18">
        <v>3</v>
      </c>
      <c r="B29" s="19" t="s">
        <v>45</v>
      </c>
      <c r="C29" s="51">
        <v>0</v>
      </c>
    </row>
    <row r="30" spans="1:3" x14ac:dyDescent="0.25">
      <c r="A30" s="16" t="s">
        <v>46</v>
      </c>
      <c r="B30" s="20"/>
      <c r="C30" s="50"/>
    </row>
    <row r="31" spans="1:3" x14ac:dyDescent="0.25">
      <c r="A31" s="18">
        <v>1</v>
      </c>
      <c r="B31" s="19" t="s">
        <v>51</v>
      </c>
      <c r="C31" s="51">
        <v>7.17739082752417</v>
      </c>
    </row>
    <row r="32" spans="1:3" x14ac:dyDescent="0.25">
      <c r="A32" s="18">
        <v>2</v>
      </c>
      <c r="B32" s="19" t="s">
        <v>52</v>
      </c>
      <c r="C32" s="51">
        <v>6.0416689705883808</v>
      </c>
    </row>
    <row r="33" spans="1:3" x14ac:dyDescent="0.25">
      <c r="A33" s="18">
        <v>3</v>
      </c>
      <c r="B33" s="19" t="s">
        <v>53</v>
      </c>
      <c r="C33" s="51">
        <v>3.0096855789842403</v>
      </c>
    </row>
    <row r="34" spans="1:3" x14ac:dyDescent="0.25">
      <c r="A34" s="18">
        <v>4</v>
      </c>
      <c r="B34" s="19" t="s">
        <v>54</v>
      </c>
      <c r="C34" s="51">
        <v>1.9998202089475998</v>
      </c>
    </row>
    <row r="35" spans="1:3" x14ac:dyDescent="0.25">
      <c r="A35" s="18">
        <v>5</v>
      </c>
      <c r="B35" s="19" t="s">
        <v>47</v>
      </c>
      <c r="C35" s="51">
        <v>1.2428266701425699</v>
      </c>
    </row>
    <row r="36" spans="1:3" x14ac:dyDescent="0.25">
      <c r="A36" s="18">
        <v>6</v>
      </c>
      <c r="B36" s="19" t="s">
        <v>45</v>
      </c>
      <c r="C36" s="51">
        <v>0</v>
      </c>
    </row>
    <row r="37" spans="1:3" x14ac:dyDescent="0.25">
      <c r="A37" s="18">
        <v>7</v>
      </c>
      <c r="B37" s="19" t="s">
        <v>45</v>
      </c>
      <c r="C37" s="51">
        <v>0</v>
      </c>
    </row>
    <row r="38" spans="1:3" x14ac:dyDescent="0.25">
      <c r="A38" s="18">
        <v>8</v>
      </c>
      <c r="B38" s="19" t="s">
        <v>45</v>
      </c>
      <c r="C38" s="51">
        <v>0</v>
      </c>
    </row>
    <row r="39" spans="1:3" x14ac:dyDescent="0.25">
      <c r="A39" s="21" t="s">
        <v>55</v>
      </c>
      <c r="B39" s="19"/>
      <c r="C39" s="52">
        <f>SUM(C31:C38)</f>
        <v>19.471392256186959</v>
      </c>
    </row>
    <row r="40" spans="1:3" x14ac:dyDescent="0.25">
      <c r="A40" s="22"/>
      <c r="B40" s="20"/>
      <c r="C40" s="50"/>
    </row>
    <row r="41" spans="1:3" x14ac:dyDescent="0.25">
      <c r="A41" s="16" t="s">
        <v>56</v>
      </c>
      <c r="B41" s="20"/>
      <c r="C41" s="50"/>
    </row>
    <row r="42" spans="1:3" x14ac:dyDescent="0.25">
      <c r="A42" s="18">
        <v>1</v>
      </c>
      <c r="B42" s="19" t="s">
        <v>57</v>
      </c>
      <c r="C42" s="51">
        <v>59.80066083394847</v>
      </c>
    </row>
    <row r="43" spans="1:3" x14ac:dyDescent="0.25">
      <c r="A43" s="18">
        <v>2</v>
      </c>
      <c r="B43" s="19" t="s">
        <v>58</v>
      </c>
      <c r="C43" s="51">
        <v>37.433667858205695</v>
      </c>
    </row>
    <row r="44" spans="1:3" x14ac:dyDescent="0.25">
      <c r="A44" s="18">
        <v>3</v>
      </c>
      <c r="B44" s="19" t="s">
        <v>59</v>
      </c>
      <c r="C44" s="51">
        <v>27.46006482825829</v>
      </c>
    </row>
    <row r="45" spans="1:3" x14ac:dyDescent="0.25">
      <c r="A45" s="18">
        <v>4</v>
      </c>
      <c r="B45" s="19" t="s">
        <v>45</v>
      </c>
      <c r="C45" s="51">
        <v>0</v>
      </c>
    </row>
    <row r="46" spans="1:3" x14ac:dyDescent="0.25">
      <c r="A46" s="18">
        <v>5</v>
      </c>
      <c r="B46" s="19" t="s">
        <v>45</v>
      </c>
      <c r="C46" s="51">
        <v>0</v>
      </c>
    </row>
    <row r="47" spans="1:3" x14ac:dyDescent="0.25">
      <c r="A47" s="18">
        <v>6</v>
      </c>
      <c r="B47" s="19" t="s">
        <v>45</v>
      </c>
      <c r="C47" s="51">
        <v>0</v>
      </c>
    </row>
    <row r="48" spans="1:3" x14ac:dyDescent="0.25">
      <c r="A48" s="18">
        <v>7</v>
      </c>
      <c r="B48" s="19" t="s">
        <v>45</v>
      </c>
      <c r="C48" s="51">
        <v>0</v>
      </c>
    </row>
    <row r="49" spans="1:3" x14ac:dyDescent="0.25">
      <c r="A49" s="21" t="s">
        <v>60</v>
      </c>
      <c r="B49" s="19"/>
      <c r="C49" s="51">
        <f>SUM(C42:C48)</f>
        <v>124.69439352041246</v>
      </c>
    </row>
    <row r="50" spans="1:3" x14ac:dyDescent="0.25">
      <c r="A50" s="22"/>
      <c r="B50" s="20"/>
      <c r="C50" s="50"/>
    </row>
    <row r="51" spans="1:3" x14ac:dyDescent="0.25">
      <c r="A51" s="16" t="s">
        <v>61</v>
      </c>
      <c r="B51" s="20"/>
      <c r="C51" s="50"/>
    </row>
    <row r="52" spans="1:3" x14ac:dyDescent="0.25">
      <c r="A52" s="18">
        <v>1</v>
      </c>
      <c r="B52" s="19" t="s">
        <v>62</v>
      </c>
      <c r="C52" s="51">
        <v>60.480861638536943</v>
      </c>
    </row>
    <row r="53" spans="1:3" x14ac:dyDescent="0.25">
      <c r="A53" s="18">
        <v>2</v>
      </c>
      <c r="B53" s="19" t="s">
        <v>58</v>
      </c>
      <c r="C53" s="51">
        <v>26.547499999999999</v>
      </c>
    </row>
    <row r="54" spans="1:3" x14ac:dyDescent="0.25">
      <c r="A54" s="18">
        <v>3</v>
      </c>
      <c r="B54" s="19" t="s">
        <v>59</v>
      </c>
      <c r="C54" s="51">
        <v>24.266388361836942</v>
      </c>
    </row>
    <row r="55" spans="1:3" x14ac:dyDescent="0.25">
      <c r="A55" s="18">
        <v>4</v>
      </c>
      <c r="B55" s="19" t="s">
        <v>63</v>
      </c>
      <c r="C55" s="51">
        <v>22.303058975493215</v>
      </c>
    </row>
    <row r="56" spans="1:3" x14ac:dyDescent="0.25">
      <c r="A56" s="18">
        <v>5</v>
      </c>
      <c r="B56" s="19" t="s">
        <v>57</v>
      </c>
      <c r="C56" s="51">
        <v>17.821009047957659</v>
      </c>
    </row>
    <row r="57" spans="1:3" x14ac:dyDescent="0.25">
      <c r="A57" s="18">
        <v>6</v>
      </c>
      <c r="B57" s="19" t="s">
        <v>64</v>
      </c>
      <c r="C57" s="51">
        <v>14.761247925891132</v>
      </c>
    </row>
    <row r="58" spans="1:3" x14ac:dyDescent="0.25">
      <c r="A58" s="18">
        <v>7</v>
      </c>
      <c r="B58" s="19" t="s">
        <v>65</v>
      </c>
      <c r="C58" s="51">
        <v>8.9227111299518498</v>
      </c>
    </row>
    <row r="59" spans="1:3" x14ac:dyDescent="0.25">
      <c r="A59" s="18">
        <v>8</v>
      </c>
      <c r="B59" s="19" t="s">
        <v>45</v>
      </c>
      <c r="C59" s="51">
        <v>0</v>
      </c>
    </row>
    <row r="60" spans="1:3" x14ac:dyDescent="0.25">
      <c r="A60" s="21" t="s">
        <v>66</v>
      </c>
      <c r="B60" s="19"/>
      <c r="C60" s="51">
        <f>SUM(C52:C59)</f>
        <v>175.10277707966776</v>
      </c>
    </row>
    <row r="61" spans="1:3" x14ac:dyDescent="0.25">
      <c r="A61" s="22"/>
      <c r="B61" s="20"/>
      <c r="C61" s="50"/>
    </row>
    <row r="62" spans="1:3" x14ac:dyDescent="0.25">
      <c r="A62" s="21" t="s">
        <v>67</v>
      </c>
      <c r="B62" s="19"/>
      <c r="C62" s="53">
        <v>1370.7861811388816</v>
      </c>
    </row>
    <row r="63" spans="1:3" x14ac:dyDescent="0.25">
      <c r="A63" s="22"/>
      <c r="B63" s="20"/>
      <c r="C63" s="50"/>
    </row>
    <row r="64" spans="1:3" x14ac:dyDescent="0.25">
      <c r="A64" s="16" t="s">
        <v>68</v>
      </c>
      <c r="B64" s="20"/>
      <c r="C64" s="50"/>
    </row>
    <row r="65" spans="1:3" x14ac:dyDescent="0.25">
      <c r="A65" s="18">
        <v>1</v>
      </c>
      <c r="B65" s="19" t="s">
        <v>69</v>
      </c>
      <c r="C65" s="51">
        <v>3.3781599999999998</v>
      </c>
    </row>
    <row r="66" spans="1:3" x14ac:dyDescent="0.25">
      <c r="A66" s="18">
        <v>2</v>
      </c>
      <c r="B66" s="19" t="s">
        <v>70</v>
      </c>
      <c r="C66" s="51">
        <v>1.5489528190278448</v>
      </c>
    </row>
    <row r="67" spans="1:3" x14ac:dyDescent="0.25">
      <c r="A67" s="18">
        <v>3</v>
      </c>
      <c r="B67" s="19" t="s">
        <v>45</v>
      </c>
      <c r="C67" s="51">
        <v>0</v>
      </c>
    </row>
    <row r="68" spans="1:3" x14ac:dyDescent="0.25">
      <c r="A68" s="18">
        <v>4</v>
      </c>
      <c r="B68" s="19" t="s">
        <v>45</v>
      </c>
      <c r="C68" s="51">
        <v>0</v>
      </c>
    </row>
    <row r="69" spans="1:3" x14ac:dyDescent="0.25">
      <c r="A69" s="21" t="s">
        <v>71</v>
      </c>
      <c r="B69" s="19"/>
      <c r="C69" s="51">
        <f>SUM(C65:C68)</f>
        <v>4.9271128190278448</v>
      </c>
    </row>
    <row r="70" spans="1:3" x14ac:dyDescent="0.25">
      <c r="A70" s="22"/>
      <c r="B70" s="20"/>
      <c r="C70" s="50"/>
    </row>
    <row r="71" spans="1:3" x14ac:dyDescent="0.25">
      <c r="A71" s="16" t="s">
        <v>72</v>
      </c>
      <c r="B71" s="20"/>
      <c r="C71" s="50"/>
    </row>
    <row r="72" spans="1:3" x14ac:dyDescent="0.25">
      <c r="A72" s="18">
        <v>1</v>
      </c>
      <c r="B72" s="19" t="s">
        <v>73</v>
      </c>
      <c r="C72" s="51">
        <v>0</v>
      </c>
    </row>
    <row r="73" spans="1:3" x14ac:dyDescent="0.25">
      <c r="A73" s="18">
        <v>2</v>
      </c>
      <c r="B73" s="19" t="s">
        <v>74</v>
      </c>
      <c r="C73" s="51">
        <v>0</v>
      </c>
    </row>
    <row r="74" spans="1:3" x14ac:dyDescent="0.25">
      <c r="A74" s="18">
        <v>3</v>
      </c>
      <c r="B74" s="19" t="s">
        <v>57</v>
      </c>
      <c r="C74" s="51">
        <v>0</v>
      </c>
    </row>
    <row r="75" spans="1:3" x14ac:dyDescent="0.25">
      <c r="A75" s="21" t="s">
        <v>75</v>
      </c>
      <c r="B75" s="19"/>
      <c r="C75" s="51">
        <f>SUM(C72:C74)</f>
        <v>0</v>
      </c>
    </row>
    <row r="76" spans="1:3" x14ac:dyDescent="0.25">
      <c r="A76" s="22"/>
      <c r="B76" s="20"/>
      <c r="C76" s="50"/>
    </row>
    <row r="77" spans="1:3" ht="14.4" thickBot="1" x14ac:dyDescent="0.3">
      <c r="A77" s="23" t="s">
        <v>76</v>
      </c>
      <c r="B77" s="24"/>
      <c r="C77" s="54">
        <f>C23+C39+C49+C60+C62+C69+C75</f>
        <v>2605.920868307539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9" fitToHeight="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EBA16-5926-4F97-AD91-81D4CEB4A661}">
  <sheetPr>
    <pageSetUpPr fitToPage="1"/>
  </sheetPr>
  <dimension ref="A1:C112"/>
  <sheetViews>
    <sheetView rightToLeft="1" workbookViewId="0">
      <pane ySplit="7" topLeftCell="A8" activePane="bottomLeft" state="frozen"/>
      <selection pane="bottomLeft" activeCell="A3" sqref="A3"/>
    </sheetView>
  </sheetViews>
  <sheetFormatPr defaultRowHeight="13.8" x14ac:dyDescent="0.25"/>
  <cols>
    <col min="1" max="1" width="83" customWidth="1"/>
    <col min="2" max="2" width="31.296875" bestFit="1" customWidth="1"/>
    <col min="3" max="3" width="9.8984375" style="30" bestFit="1" customWidth="1"/>
  </cols>
  <sheetData>
    <row r="1" spans="1:3" s="43" customFormat="1" x14ac:dyDescent="0.25">
      <c r="A1" s="66" t="s">
        <v>119</v>
      </c>
      <c r="B1" s="66"/>
      <c r="C1" s="66"/>
    </row>
    <row r="2" spans="1:3" s="43" customFormat="1" x14ac:dyDescent="0.25">
      <c r="A2" s="55"/>
      <c r="B2" s="56"/>
      <c r="C2" s="61"/>
    </row>
    <row r="3" spans="1:3" s="43" customFormat="1" x14ac:dyDescent="0.25">
      <c r="A3" s="47" t="s">
        <v>123</v>
      </c>
      <c r="B3" s="56"/>
      <c r="C3" s="61"/>
    </row>
    <row r="4" spans="1:3" s="43" customFormat="1" x14ac:dyDescent="0.25">
      <c r="A4" s="56"/>
      <c r="B4" s="56"/>
      <c r="C4" s="62"/>
    </row>
    <row r="5" spans="1:3" s="43" customFormat="1" ht="14.4" thickBot="1" x14ac:dyDescent="0.3">
      <c r="A5" s="47" t="s">
        <v>121</v>
      </c>
      <c r="B5" s="56"/>
      <c r="C5" s="62"/>
    </row>
    <row r="6" spans="1:3" x14ac:dyDescent="0.25">
      <c r="A6" s="14"/>
      <c r="B6" s="25"/>
      <c r="C6" s="26">
        <v>45657</v>
      </c>
    </row>
    <row r="7" spans="1:3" x14ac:dyDescent="0.25">
      <c r="A7" s="16"/>
      <c r="B7" s="20"/>
      <c r="C7" s="49" t="s">
        <v>1</v>
      </c>
    </row>
    <row r="8" spans="1:3" x14ac:dyDescent="0.25">
      <c r="A8" s="16"/>
      <c r="B8" s="20"/>
      <c r="C8" s="50"/>
    </row>
    <row r="9" spans="1:3" x14ac:dyDescent="0.25">
      <c r="A9" s="16" t="s">
        <v>77</v>
      </c>
      <c r="B9" s="20"/>
      <c r="C9" s="50"/>
    </row>
    <row r="10" spans="1:3" x14ac:dyDescent="0.25">
      <c r="A10" s="27">
        <v>1</v>
      </c>
      <c r="B10" s="19" t="s">
        <v>73</v>
      </c>
      <c r="C10" s="51">
        <v>41.928905241664204</v>
      </c>
    </row>
    <row r="11" spans="1:3" x14ac:dyDescent="0.25">
      <c r="A11" s="27">
        <v>2</v>
      </c>
      <c r="B11" s="19" t="s">
        <v>74</v>
      </c>
      <c r="C11" s="51">
        <v>37.81691873241472</v>
      </c>
    </row>
    <row r="12" spans="1:3" x14ac:dyDescent="0.25">
      <c r="A12" s="27">
        <v>3</v>
      </c>
      <c r="B12" s="19" t="s">
        <v>78</v>
      </c>
      <c r="C12" s="51">
        <v>36.446981059230623</v>
      </c>
    </row>
    <row r="13" spans="1:3" x14ac:dyDescent="0.25">
      <c r="A13" s="27">
        <v>4</v>
      </c>
      <c r="B13" s="19" t="s">
        <v>79</v>
      </c>
      <c r="C13" s="51">
        <v>32.35966119464883</v>
      </c>
    </row>
    <row r="14" spans="1:3" x14ac:dyDescent="0.25">
      <c r="A14" s="27">
        <v>5</v>
      </c>
      <c r="B14" s="19" t="s">
        <v>80</v>
      </c>
      <c r="C14" s="51">
        <v>0</v>
      </c>
    </row>
    <row r="15" spans="1:3" x14ac:dyDescent="0.25">
      <c r="A15" s="27">
        <v>6</v>
      </c>
      <c r="B15" s="19" t="s">
        <v>81</v>
      </c>
      <c r="C15" s="51">
        <v>0</v>
      </c>
    </row>
    <row r="16" spans="1:3" x14ac:dyDescent="0.25">
      <c r="A16" s="27">
        <v>7</v>
      </c>
      <c r="B16" s="19" t="s">
        <v>82</v>
      </c>
      <c r="C16" s="51">
        <v>0</v>
      </c>
    </row>
    <row r="17" spans="1:3" x14ac:dyDescent="0.25">
      <c r="A17" s="27">
        <v>8</v>
      </c>
      <c r="B17" s="19" t="s">
        <v>83</v>
      </c>
      <c r="C17" s="51">
        <v>0</v>
      </c>
    </row>
    <row r="18" spans="1:3" x14ac:dyDescent="0.25">
      <c r="A18" s="27">
        <v>9</v>
      </c>
      <c r="B18" s="19" t="s">
        <v>57</v>
      </c>
      <c r="C18" s="51">
        <v>172.7976882866395</v>
      </c>
    </row>
    <row r="19" spans="1:3" x14ac:dyDescent="0.25">
      <c r="A19" s="21" t="s">
        <v>84</v>
      </c>
      <c r="B19" s="19"/>
      <c r="C19" s="52">
        <v>321.35015451459788</v>
      </c>
    </row>
    <row r="20" spans="1:3" x14ac:dyDescent="0.25">
      <c r="A20" s="21"/>
      <c r="B20" s="19"/>
      <c r="C20" s="59"/>
    </row>
    <row r="21" spans="1:3" x14ac:dyDescent="0.25">
      <c r="A21" s="21" t="s">
        <v>85</v>
      </c>
      <c r="B21" s="19"/>
      <c r="C21" s="59"/>
    </row>
    <row r="22" spans="1:3" x14ac:dyDescent="0.25">
      <c r="A22" s="27">
        <v>1</v>
      </c>
      <c r="B22" s="19" t="s">
        <v>73</v>
      </c>
      <c r="C22" s="51">
        <v>0</v>
      </c>
    </row>
    <row r="23" spans="1:3" x14ac:dyDescent="0.25">
      <c r="A23" s="27">
        <v>2</v>
      </c>
      <c r="B23" s="19" t="s">
        <v>74</v>
      </c>
      <c r="C23" s="51">
        <v>0</v>
      </c>
    </row>
    <row r="24" spans="1:3" x14ac:dyDescent="0.25">
      <c r="A24" s="27">
        <v>3</v>
      </c>
      <c r="B24" s="19" t="s">
        <v>78</v>
      </c>
      <c r="C24" s="51">
        <v>0</v>
      </c>
    </row>
    <row r="25" spans="1:3" x14ac:dyDescent="0.25">
      <c r="A25" s="27">
        <v>4</v>
      </c>
      <c r="B25" s="19" t="s">
        <v>79</v>
      </c>
      <c r="C25" s="51">
        <v>0</v>
      </c>
    </row>
    <row r="26" spans="1:3" x14ac:dyDescent="0.25">
      <c r="A26" s="27">
        <v>5</v>
      </c>
      <c r="B26" s="19" t="s">
        <v>80</v>
      </c>
      <c r="C26" s="51">
        <v>0</v>
      </c>
    </row>
    <row r="27" spans="1:3" x14ac:dyDescent="0.25">
      <c r="A27" s="27">
        <v>6</v>
      </c>
      <c r="B27" s="19" t="s">
        <v>81</v>
      </c>
      <c r="C27" s="51">
        <v>0</v>
      </c>
    </row>
    <row r="28" spans="1:3" x14ac:dyDescent="0.25">
      <c r="A28" s="27">
        <v>7</v>
      </c>
      <c r="B28" s="19" t="s">
        <v>82</v>
      </c>
      <c r="C28" s="51">
        <v>0</v>
      </c>
    </row>
    <row r="29" spans="1:3" x14ac:dyDescent="0.25">
      <c r="A29" s="27">
        <v>8</v>
      </c>
      <c r="B29" s="19" t="s">
        <v>83</v>
      </c>
      <c r="C29" s="51">
        <v>0</v>
      </c>
    </row>
    <row r="30" spans="1:3" x14ac:dyDescent="0.25">
      <c r="A30" s="27">
        <v>9</v>
      </c>
      <c r="B30" s="19" t="s">
        <v>57</v>
      </c>
      <c r="C30" s="51">
        <v>3239.4135033209554</v>
      </c>
    </row>
    <row r="31" spans="1:3" x14ac:dyDescent="0.25">
      <c r="A31" s="21" t="s">
        <v>86</v>
      </c>
      <c r="B31" s="19"/>
      <c r="C31" s="52">
        <v>3239.4135033209554</v>
      </c>
    </row>
    <row r="32" spans="1:3" x14ac:dyDescent="0.25">
      <c r="A32" s="21"/>
      <c r="B32" s="19"/>
      <c r="C32" s="59"/>
    </row>
    <row r="33" spans="1:3" x14ac:dyDescent="0.25">
      <c r="A33" s="21" t="s">
        <v>87</v>
      </c>
      <c r="B33" s="19"/>
      <c r="C33" s="59"/>
    </row>
    <row r="34" spans="1:3" x14ac:dyDescent="0.25">
      <c r="A34" s="27">
        <v>1</v>
      </c>
      <c r="B34" s="19" t="s">
        <v>73</v>
      </c>
      <c r="C34" s="51">
        <v>0</v>
      </c>
    </row>
    <row r="35" spans="1:3" x14ac:dyDescent="0.25">
      <c r="A35" s="27">
        <v>2</v>
      </c>
      <c r="B35" s="19" t="s">
        <v>74</v>
      </c>
      <c r="C35" s="51">
        <v>0</v>
      </c>
    </row>
    <row r="36" spans="1:3" x14ac:dyDescent="0.25">
      <c r="A36" s="27">
        <v>3</v>
      </c>
      <c r="B36" s="19" t="s">
        <v>57</v>
      </c>
      <c r="C36" s="51">
        <v>0</v>
      </c>
    </row>
    <row r="37" spans="1:3" x14ac:dyDescent="0.25">
      <c r="A37" s="21" t="s">
        <v>88</v>
      </c>
      <c r="B37" s="19"/>
      <c r="C37" s="51">
        <v>0</v>
      </c>
    </row>
    <row r="38" spans="1:3" x14ac:dyDescent="0.25">
      <c r="A38" s="21"/>
      <c r="B38" s="19"/>
      <c r="C38" s="59"/>
    </row>
    <row r="39" spans="1:3" x14ac:dyDescent="0.25">
      <c r="A39" s="21" t="s">
        <v>89</v>
      </c>
      <c r="B39" s="19"/>
      <c r="C39" s="59"/>
    </row>
    <row r="40" spans="1:3" x14ac:dyDescent="0.25">
      <c r="A40" s="27">
        <v>1</v>
      </c>
      <c r="B40" s="19" t="s">
        <v>73</v>
      </c>
      <c r="C40" s="51">
        <v>0</v>
      </c>
    </row>
    <row r="41" spans="1:3" x14ac:dyDescent="0.25">
      <c r="A41" s="27">
        <v>2</v>
      </c>
      <c r="B41" s="19" t="s">
        <v>74</v>
      </c>
      <c r="C41" s="51">
        <v>0</v>
      </c>
    </row>
    <row r="42" spans="1:3" x14ac:dyDescent="0.25">
      <c r="A42" s="27">
        <v>3</v>
      </c>
      <c r="B42" s="19" t="s">
        <v>57</v>
      </c>
      <c r="C42" s="51">
        <v>0</v>
      </c>
    </row>
    <row r="43" spans="1:3" x14ac:dyDescent="0.25">
      <c r="A43" s="21" t="s">
        <v>90</v>
      </c>
      <c r="B43" s="19"/>
      <c r="C43" s="51">
        <v>0</v>
      </c>
    </row>
    <row r="44" spans="1:3" x14ac:dyDescent="0.25">
      <c r="A44" s="21"/>
      <c r="B44" s="19"/>
      <c r="C44" s="59"/>
    </row>
    <row r="45" spans="1:3" x14ac:dyDescent="0.25">
      <c r="A45" s="21" t="s">
        <v>91</v>
      </c>
      <c r="B45" s="19"/>
      <c r="C45" s="59"/>
    </row>
    <row r="46" spans="1:3" x14ac:dyDescent="0.25">
      <c r="A46" s="27">
        <v>1</v>
      </c>
      <c r="B46" s="19" t="s">
        <v>92</v>
      </c>
      <c r="C46" s="51">
        <v>15.694370000000003</v>
      </c>
    </row>
    <row r="47" spans="1:3" x14ac:dyDescent="0.25">
      <c r="A47" s="27">
        <v>2</v>
      </c>
      <c r="B47" s="19" t="s">
        <v>93</v>
      </c>
      <c r="C47" s="51">
        <v>11.439209999999997</v>
      </c>
    </row>
    <row r="48" spans="1:3" x14ac:dyDescent="0.25">
      <c r="A48" s="27">
        <v>3</v>
      </c>
      <c r="B48" s="19" t="s">
        <v>94</v>
      </c>
      <c r="C48" s="51">
        <v>9.2541999999999991</v>
      </c>
    </row>
    <row r="49" spans="1:3" x14ac:dyDescent="0.25">
      <c r="A49" s="27">
        <v>4</v>
      </c>
      <c r="B49" s="19" t="s">
        <v>45</v>
      </c>
      <c r="C49" s="51">
        <v>0</v>
      </c>
    </row>
    <row r="50" spans="1:3" x14ac:dyDescent="0.25">
      <c r="A50" s="27">
        <v>5</v>
      </c>
      <c r="B50" s="19" t="s">
        <v>45</v>
      </c>
      <c r="C50" s="51">
        <v>0</v>
      </c>
    </row>
    <row r="51" spans="1:3" x14ac:dyDescent="0.25">
      <c r="A51" s="27">
        <v>6</v>
      </c>
      <c r="B51" s="19" t="s">
        <v>45</v>
      </c>
      <c r="C51" s="51">
        <v>0</v>
      </c>
    </row>
    <row r="52" spans="1:3" x14ac:dyDescent="0.25">
      <c r="A52" s="27">
        <v>7</v>
      </c>
      <c r="B52" s="19" t="s">
        <v>45</v>
      </c>
      <c r="C52" s="51">
        <v>0</v>
      </c>
    </row>
    <row r="53" spans="1:3" x14ac:dyDescent="0.25">
      <c r="A53" s="27">
        <v>8</v>
      </c>
      <c r="B53" s="19" t="s">
        <v>45</v>
      </c>
      <c r="C53" s="51">
        <v>0</v>
      </c>
    </row>
    <row r="54" spans="1:3" x14ac:dyDescent="0.25">
      <c r="A54" s="27">
        <v>9</v>
      </c>
      <c r="B54" s="19" t="s">
        <v>57</v>
      </c>
      <c r="C54" s="51">
        <v>0</v>
      </c>
    </row>
    <row r="55" spans="1:3" x14ac:dyDescent="0.25">
      <c r="A55" s="21" t="s">
        <v>95</v>
      </c>
      <c r="B55" s="19"/>
      <c r="C55" s="51">
        <v>36.387779999999999</v>
      </c>
    </row>
    <row r="56" spans="1:3" x14ac:dyDescent="0.25">
      <c r="A56" s="21"/>
      <c r="B56" s="19"/>
      <c r="C56" s="59"/>
    </row>
    <row r="57" spans="1:3" x14ac:dyDescent="0.25">
      <c r="A57" s="21" t="s">
        <v>96</v>
      </c>
      <c r="B57" s="19"/>
      <c r="C57" s="59"/>
    </row>
    <row r="58" spans="1:3" x14ac:dyDescent="0.25">
      <c r="A58" s="27">
        <v>1</v>
      </c>
      <c r="B58" s="19" t="s">
        <v>97</v>
      </c>
      <c r="C58" s="51">
        <v>157.22441055189574</v>
      </c>
    </row>
    <row r="59" spans="1:3" x14ac:dyDescent="0.25">
      <c r="A59" s="27">
        <v>2</v>
      </c>
      <c r="B59" s="19" t="s">
        <v>98</v>
      </c>
      <c r="C59" s="51">
        <v>89.884588082305342</v>
      </c>
    </row>
    <row r="60" spans="1:3" x14ac:dyDescent="0.25">
      <c r="A60" s="27">
        <v>3</v>
      </c>
      <c r="B60" s="19" t="s">
        <v>99</v>
      </c>
      <c r="C60" s="51">
        <v>78.721668508148667</v>
      </c>
    </row>
    <row r="61" spans="1:3" x14ac:dyDescent="0.25">
      <c r="A61" s="27">
        <v>4</v>
      </c>
      <c r="B61" s="19" t="s">
        <v>45</v>
      </c>
      <c r="C61" s="51">
        <v>0</v>
      </c>
    </row>
    <row r="62" spans="1:3" x14ac:dyDescent="0.25">
      <c r="A62" s="27">
        <v>5</v>
      </c>
      <c r="B62" s="19" t="s">
        <v>45</v>
      </c>
      <c r="C62" s="51">
        <v>0</v>
      </c>
    </row>
    <row r="63" spans="1:3" x14ac:dyDescent="0.25">
      <c r="A63" s="27">
        <v>6</v>
      </c>
      <c r="B63" s="19" t="s">
        <v>45</v>
      </c>
      <c r="C63" s="51">
        <v>0</v>
      </c>
    </row>
    <row r="64" spans="1:3" x14ac:dyDescent="0.25">
      <c r="A64" s="27">
        <v>7</v>
      </c>
      <c r="B64" s="19" t="s">
        <v>45</v>
      </c>
      <c r="C64" s="51">
        <v>0</v>
      </c>
    </row>
    <row r="65" spans="1:3" x14ac:dyDescent="0.25">
      <c r="A65" s="27">
        <v>8</v>
      </c>
      <c r="B65" s="19" t="s">
        <v>45</v>
      </c>
      <c r="C65" s="51">
        <v>0</v>
      </c>
    </row>
    <row r="66" spans="1:3" x14ac:dyDescent="0.25">
      <c r="A66" s="27">
        <v>9</v>
      </c>
      <c r="B66" s="19" t="s">
        <v>57</v>
      </c>
      <c r="C66" s="51">
        <v>399.26091403171654</v>
      </c>
    </row>
    <row r="67" spans="1:3" x14ac:dyDescent="0.25">
      <c r="A67" s="21" t="s">
        <v>100</v>
      </c>
      <c r="B67" s="19"/>
      <c r="C67" s="51">
        <v>725.09158117406628</v>
      </c>
    </row>
    <row r="68" spans="1:3" x14ac:dyDescent="0.25">
      <c r="A68" s="21"/>
      <c r="B68" s="19"/>
      <c r="C68" s="59"/>
    </row>
    <row r="69" spans="1:3" x14ac:dyDescent="0.25">
      <c r="A69" s="21" t="s">
        <v>101</v>
      </c>
      <c r="B69" s="19"/>
      <c r="C69" s="59"/>
    </row>
    <row r="70" spans="1:3" x14ac:dyDescent="0.25">
      <c r="A70" s="21" t="s">
        <v>102</v>
      </c>
      <c r="B70" s="19"/>
      <c r="C70" s="59"/>
    </row>
    <row r="71" spans="1:3" x14ac:dyDescent="0.25">
      <c r="A71" s="27">
        <v>1</v>
      </c>
      <c r="B71" s="19" t="s">
        <v>45</v>
      </c>
      <c r="C71" s="51">
        <v>0</v>
      </c>
    </row>
    <row r="72" spans="1:3" x14ac:dyDescent="0.25">
      <c r="A72" s="27">
        <v>2</v>
      </c>
      <c r="B72" s="19" t="s">
        <v>45</v>
      </c>
      <c r="C72" s="51">
        <v>0</v>
      </c>
    </row>
    <row r="73" spans="1:3" x14ac:dyDescent="0.25">
      <c r="A73" s="27">
        <v>3</v>
      </c>
      <c r="B73" s="19" t="s">
        <v>45</v>
      </c>
      <c r="C73" s="51">
        <v>0</v>
      </c>
    </row>
    <row r="74" spans="1:3" x14ac:dyDescent="0.25">
      <c r="A74" s="27">
        <v>4</v>
      </c>
      <c r="B74" s="19" t="s">
        <v>45</v>
      </c>
      <c r="C74" s="51">
        <v>0</v>
      </c>
    </row>
    <row r="75" spans="1:3" x14ac:dyDescent="0.25">
      <c r="A75" s="27">
        <v>5</v>
      </c>
      <c r="B75" s="19" t="s">
        <v>57</v>
      </c>
      <c r="C75" s="51">
        <v>0</v>
      </c>
    </row>
    <row r="76" spans="1:3" x14ac:dyDescent="0.25">
      <c r="A76" s="21" t="s">
        <v>103</v>
      </c>
      <c r="B76" s="19"/>
      <c r="C76" s="51">
        <v>0</v>
      </c>
    </row>
    <row r="77" spans="1:3" x14ac:dyDescent="0.25">
      <c r="A77" s="21"/>
      <c r="B77" s="19"/>
      <c r="C77" s="59"/>
    </row>
    <row r="78" spans="1:3" x14ac:dyDescent="0.25">
      <c r="A78" s="21" t="s">
        <v>104</v>
      </c>
      <c r="B78" s="19"/>
      <c r="C78" s="59"/>
    </row>
    <row r="79" spans="1:3" x14ac:dyDescent="0.25">
      <c r="A79" s="27">
        <v>1</v>
      </c>
      <c r="B79" s="19" t="s">
        <v>105</v>
      </c>
      <c r="C79" s="51">
        <v>27.743519025526702</v>
      </c>
    </row>
    <row r="80" spans="1:3" x14ac:dyDescent="0.25">
      <c r="A80" s="27">
        <v>2</v>
      </c>
      <c r="B80" s="19" t="s">
        <v>106</v>
      </c>
      <c r="C80" s="51">
        <v>27.705607432821253</v>
      </c>
    </row>
    <row r="81" spans="1:3" x14ac:dyDescent="0.25">
      <c r="A81" s="27">
        <v>3</v>
      </c>
      <c r="B81" s="19" t="s">
        <v>107</v>
      </c>
      <c r="C81" s="51">
        <v>26.123320684148819</v>
      </c>
    </row>
    <row r="82" spans="1:3" x14ac:dyDescent="0.25">
      <c r="A82" s="27">
        <v>4</v>
      </c>
      <c r="B82" s="19" t="s">
        <v>108</v>
      </c>
      <c r="C82" s="51">
        <v>19.832839623707855</v>
      </c>
    </row>
    <row r="83" spans="1:3" x14ac:dyDescent="0.25">
      <c r="A83" s="27">
        <v>5</v>
      </c>
      <c r="B83" s="19" t="s">
        <v>109</v>
      </c>
      <c r="C83" s="51">
        <v>18.182278007487543</v>
      </c>
    </row>
    <row r="84" spans="1:3" x14ac:dyDescent="0.25">
      <c r="A84" s="27">
        <v>6</v>
      </c>
      <c r="B84" s="19" t="s">
        <v>110</v>
      </c>
      <c r="C84" s="51">
        <v>10.765104445650842</v>
      </c>
    </row>
    <row r="85" spans="1:3" x14ac:dyDescent="0.25">
      <c r="A85" s="27">
        <v>7</v>
      </c>
      <c r="B85" s="19" t="s">
        <v>111</v>
      </c>
      <c r="C85" s="51">
        <v>10.396899369713751</v>
      </c>
    </row>
    <row r="86" spans="1:3" x14ac:dyDescent="0.25">
      <c r="A86" s="27">
        <v>8</v>
      </c>
      <c r="B86" s="19" t="s">
        <v>98</v>
      </c>
      <c r="C86" s="51">
        <v>9.835986874183769</v>
      </c>
    </row>
    <row r="87" spans="1:3" x14ac:dyDescent="0.25">
      <c r="A87" s="27">
        <v>9</v>
      </c>
      <c r="B87" s="19" t="s">
        <v>57</v>
      </c>
      <c r="C87" s="51">
        <v>2.2587568588783284</v>
      </c>
    </row>
    <row r="88" spans="1:3" x14ac:dyDescent="0.25">
      <c r="A88" s="21" t="s">
        <v>112</v>
      </c>
      <c r="B88" s="19"/>
      <c r="C88" s="51">
        <v>152.84431232211887</v>
      </c>
    </row>
    <row r="89" spans="1:3" x14ac:dyDescent="0.25">
      <c r="A89" s="21"/>
      <c r="B89" s="19"/>
      <c r="C89" s="59"/>
    </row>
    <row r="90" spans="1:3" x14ac:dyDescent="0.25">
      <c r="A90" s="21" t="s">
        <v>113</v>
      </c>
      <c r="B90" s="19"/>
      <c r="C90" s="59"/>
    </row>
    <row r="91" spans="1:3" x14ac:dyDescent="0.25">
      <c r="A91" s="27">
        <v>1</v>
      </c>
      <c r="B91" s="19" t="s">
        <v>73</v>
      </c>
      <c r="C91" s="51">
        <v>23.753031777193197</v>
      </c>
    </row>
    <row r="92" spans="1:3" x14ac:dyDescent="0.25">
      <c r="A92" s="27">
        <v>2</v>
      </c>
      <c r="B92" s="19" t="s">
        <v>74</v>
      </c>
      <c r="C92" s="51">
        <v>17.457117580325146</v>
      </c>
    </row>
    <row r="93" spans="1:3" x14ac:dyDescent="0.25">
      <c r="A93" s="27">
        <v>3</v>
      </c>
      <c r="B93" s="19" t="s">
        <v>78</v>
      </c>
      <c r="C93" s="51">
        <v>16.457118427693764</v>
      </c>
    </row>
    <row r="94" spans="1:3" x14ac:dyDescent="0.25">
      <c r="A94" s="27">
        <v>4</v>
      </c>
      <c r="B94" s="19" t="s">
        <v>79</v>
      </c>
      <c r="C94" s="51">
        <v>12.69357285725661</v>
      </c>
    </row>
    <row r="95" spans="1:3" x14ac:dyDescent="0.25">
      <c r="A95" s="27">
        <v>5</v>
      </c>
      <c r="B95" s="19" t="s">
        <v>80</v>
      </c>
      <c r="C95" s="51">
        <v>8.86035339360871</v>
      </c>
    </row>
    <row r="96" spans="1:3" x14ac:dyDescent="0.25">
      <c r="A96" s="27">
        <v>6</v>
      </c>
      <c r="B96" s="19" t="s">
        <v>81</v>
      </c>
      <c r="C96" s="51">
        <v>6.0830682552547461</v>
      </c>
    </row>
    <row r="97" spans="1:3" x14ac:dyDescent="0.25">
      <c r="A97" s="27">
        <v>7</v>
      </c>
      <c r="B97" s="19" t="s">
        <v>82</v>
      </c>
      <c r="C97" s="51">
        <v>0</v>
      </c>
    </row>
    <row r="98" spans="1:3" x14ac:dyDescent="0.25">
      <c r="A98" s="27">
        <v>8</v>
      </c>
      <c r="B98" s="19" t="s">
        <v>83</v>
      </c>
      <c r="C98" s="51">
        <v>0</v>
      </c>
    </row>
    <row r="99" spans="1:3" x14ac:dyDescent="0.25">
      <c r="A99" s="27">
        <v>9</v>
      </c>
      <c r="B99" s="19" t="s">
        <v>57</v>
      </c>
      <c r="C99" s="51">
        <v>0</v>
      </c>
    </row>
    <row r="100" spans="1:3" x14ac:dyDescent="0.25">
      <c r="A100" s="21" t="s">
        <v>114</v>
      </c>
      <c r="B100" s="19"/>
      <c r="C100" s="51">
        <v>85.304262291332165</v>
      </c>
    </row>
    <row r="101" spans="1:3" x14ac:dyDescent="0.25">
      <c r="A101" s="21"/>
      <c r="B101" s="19"/>
      <c r="C101" s="59"/>
    </row>
    <row r="102" spans="1:3" x14ac:dyDescent="0.25">
      <c r="A102" s="21" t="s">
        <v>115</v>
      </c>
      <c r="B102" s="19"/>
      <c r="C102" s="52">
        <v>4560.3915936230696</v>
      </c>
    </row>
    <row r="103" spans="1:3" x14ac:dyDescent="0.25">
      <c r="A103" s="21"/>
      <c r="B103" s="19"/>
      <c r="C103" s="59"/>
    </row>
    <row r="104" spans="1:3" x14ac:dyDescent="0.25">
      <c r="A104" s="21" t="s">
        <v>116</v>
      </c>
      <c r="B104" s="19"/>
      <c r="C104" s="59"/>
    </row>
    <row r="105" spans="1:3" x14ac:dyDescent="0.25">
      <c r="A105" s="27">
        <v>1</v>
      </c>
      <c r="B105" s="19" t="s">
        <v>73</v>
      </c>
      <c r="C105" s="51">
        <v>320.41129572891185</v>
      </c>
    </row>
    <row r="106" spans="1:3" x14ac:dyDescent="0.25">
      <c r="A106" s="27">
        <v>2</v>
      </c>
      <c r="B106" s="19" t="s">
        <v>74</v>
      </c>
      <c r="C106" s="51">
        <v>114.3594043223742</v>
      </c>
    </row>
    <row r="107" spans="1:3" x14ac:dyDescent="0.25">
      <c r="A107" s="27">
        <v>3</v>
      </c>
      <c r="B107" s="19" t="s">
        <v>78</v>
      </c>
      <c r="C107" s="51">
        <v>99.60014012517631</v>
      </c>
    </row>
    <row r="108" spans="1:3" x14ac:dyDescent="0.25">
      <c r="A108" s="27">
        <v>4</v>
      </c>
      <c r="B108" s="19" t="s">
        <v>79</v>
      </c>
      <c r="C108" s="51">
        <v>0</v>
      </c>
    </row>
    <row r="109" spans="1:3" x14ac:dyDescent="0.25">
      <c r="A109" s="27">
        <v>5</v>
      </c>
      <c r="B109" s="19" t="s">
        <v>57</v>
      </c>
      <c r="C109" s="51">
        <v>410.47495533450444</v>
      </c>
    </row>
    <row r="110" spans="1:3" x14ac:dyDescent="0.25">
      <c r="A110" s="21" t="s">
        <v>117</v>
      </c>
      <c r="B110" s="19"/>
      <c r="C110" s="52">
        <v>944.84579551096681</v>
      </c>
    </row>
    <row r="111" spans="1:3" x14ac:dyDescent="0.25">
      <c r="A111" s="21"/>
      <c r="B111" s="19"/>
      <c r="C111" s="59"/>
    </row>
    <row r="112" spans="1:3" ht="14.4" thickBot="1" x14ac:dyDescent="0.3">
      <c r="A112" s="28" t="s">
        <v>118</v>
      </c>
      <c r="B112" s="29"/>
      <c r="C112" s="60">
        <v>3265628.0129810232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6" fitToHeight="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485DF-9AC6-4547-999C-04FFA564103C}">
  <sheetPr>
    <pageSetUpPr fitToPage="1"/>
  </sheetPr>
  <dimension ref="A1:F67"/>
  <sheetViews>
    <sheetView rightToLeft="1" workbookViewId="0">
      <pane ySplit="7" topLeftCell="A56" activePane="bottomLeft" state="frozen"/>
      <selection pane="bottomLeft" activeCell="C63" sqref="C63"/>
    </sheetView>
  </sheetViews>
  <sheetFormatPr defaultRowHeight="13.8" x14ac:dyDescent="0.25"/>
  <cols>
    <col min="1" max="1" width="14.69921875" customWidth="1"/>
    <col min="2" max="2" width="110.5" bestFit="1" customWidth="1"/>
    <col min="3" max="3" width="9.19921875" style="30" bestFit="1" customWidth="1"/>
  </cols>
  <sheetData>
    <row r="1" spans="1:6" s="43" customFormat="1" x14ac:dyDescent="0.25">
      <c r="A1" s="66" t="s">
        <v>119</v>
      </c>
      <c r="B1" s="66"/>
      <c r="C1" s="63"/>
    </row>
    <row r="2" spans="1:6" s="43" customFormat="1" x14ac:dyDescent="0.25">
      <c r="A2" s="44"/>
      <c r="B2" s="57"/>
      <c r="C2" s="57"/>
    </row>
    <row r="3" spans="1:6" s="43" customFormat="1" x14ac:dyDescent="0.25">
      <c r="A3" s="47" t="s">
        <v>120</v>
      </c>
      <c r="C3" s="57"/>
    </row>
    <row r="4" spans="1:6" s="43" customFormat="1" ht="18.75" customHeight="1" x14ac:dyDescent="0.25">
      <c r="B4" s="64"/>
      <c r="C4" s="58"/>
    </row>
    <row r="5" spans="1:6" s="43" customFormat="1" ht="14.4" thickBot="1" x14ac:dyDescent="0.3">
      <c r="A5" s="55" t="s">
        <v>124</v>
      </c>
      <c r="C5" s="58"/>
    </row>
    <row r="6" spans="1:6" x14ac:dyDescent="0.25">
      <c r="A6" s="13"/>
      <c r="B6" s="2"/>
      <c r="C6" s="31"/>
      <c r="D6" s="1"/>
      <c r="F6" s="3"/>
    </row>
    <row r="7" spans="1:6" x14ac:dyDescent="0.25">
      <c r="A7" s="4"/>
      <c r="B7" s="5"/>
      <c r="C7" s="32">
        <v>45657</v>
      </c>
      <c r="D7" s="1"/>
      <c r="F7" s="3"/>
    </row>
    <row r="8" spans="1:6" x14ac:dyDescent="0.25">
      <c r="A8" s="4"/>
      <c r="B8" s="6"/>
      <c r="C8" s="33"/>
      <c r="D8" s="1"/>
    </row>
    <row r="9" spans="1:6" ht="14.25" customHeight="1" x14ac:dyDescent="0.25">
      <c r="A9" s="4" t="s">
        <v>0</v>
      </c>
      <c r="B9" s="6"/>
      <c r="C9" s="34" t="s">
        <v>1</v>
      </c>
      <c r="D9" s="1"/>
    </row>
    <row r="10" spans="1:6" x14ac:dyDescent="0.25">
      <c r="A10" s="7" t="s">
        <v>2</v>
      </c>
      <c r="B10" s="8"/>
      <c r="C10" s="35">
        <f>SUM(C11:C12)</f>
        <v>153.41520896414153</v>
      </c>
      <c r="D10" s="1"/>
    </row>
    <row r="11" spans="1:6" x14ac:dyDescent="0.25">
      <c r="A11" s="9"/>
      <c r="B11" s="10" t="s">
        <v>3</v>
      </c>
      <c r="C11" s="35">
        <v>0</v>
      </c>
      <c r="D11" s="1"/>
    </row>
    <row r="12" spans="1:6" x14ac:dyDescent="0.25">
      <c r="A12" s="9"/>
      <c r="B12" s="10" t="s">
        <v>4</v>
      </c>
      <c r="C12" s="35">
        <v>153.41520896414153</v>
      </c>
      <c r="D12" s="1"/>
    </row>
    <row r="13" spans="1:6" x14ac:dyDescent="0.25">
      <c r="A13" s="4"/>
      <c r="B13" s="6"/>
      <c r="C13" s="33"/>
      <c r="D13" s="1"/>
    </row>
    <row r="14" spans="1:6" x14ac:dyDescent="0.25">
      <c r="A14" s="9" t="s">
        <v>5</v>
      </c>
      <c r="B14" s="10"/>
      <c r="C14" s="35">
        <f>SUM(C15:C16)</f>
        <v>4.8391586073314787</v>
      </c>
      <c r="D14" s="1"/>
    </row>
    <row r="15" spans="1:6" x14ac:dyDescent="0.25">
      <c r="A15" s="9"/>
      <c r="B15" s="10" t="s">
        <v>6</v>
      </c>
      <c r="C15" s="35">
        <v>0</v>
      </c>
      <c r="D15" s="1"/>
    </row>
    <row r="16" spans="1:6" x14ac:dyDescent="0.25">
      <c r="A16" s="9"/>
      <c r="B16" s="10" t="s">
        <v>7</v>
      </c>
      <c r="C16" s="35">
        <v>4.8391586073314787</v>
      </c>
      <c r="D16" s="1"/>
    </row>
    <row r="17" spans="1:4" x14ac:dyDescent="0.25">
      <c r="A17" s="4"/>
      <c r="B17" s="6"/>
      <c r="C17" s="33"/>
      <c r="D17" s="1"/>
    </row>
    <row r="18" spans="1:4" x14ac:dyDescent="0.25">
      <c r="A18" s="9" t="s">
        <v>8</v>
      </c>
      <c r="B18" s="10"/>
      <c r="C18" s="35">
        <f>SUM(C19:C20)</f>
        <v>34.456441037173668</v>
      </c>
      <c r="D18" s="1"/>
    </row>
    <row r="19" spans="1:4" x14ac:dyDescent="0.25">
      <c r="A19" s="9"/>
      <c r="B19" s="10" t="s">
        <v>9</v>
      </c>
      <c r="C19" s="35">
        <v>34.456441037173668</v>
      </c>
      <c r="D19" s="1"/>
    </row>
    <row r="20" spans="1:4" x14ac:dyDescent="0.25">
      <c r="A20" s="9"/>
      <c r="B20" s="10" t="s">
        <v>10</v>
      </c>
      <c r="C20" s="35">
        <v>0</v>
      </c>
      <c r="D20" s="1"/>
    </row>
    <row r="21" spans="1:4" x14ac:dyDescent="0.25">
      <c r="A21" s="4"/>
      <c r="B21" s="6"/>
      <c r="C21" s="33"/>
      <c r="D21" s="1"/>
    </row>
    <row r="22" spans="1:4" x14ac:dyDescent="0.25">
      <c r="A22" s="9" t="s">
        <v>11</v>
      </c>
      <c r="B22" s="10"/>
      <c r="C22" s="35">
        <v>151.78777051314586</v>
      </c>
      <c r="D22" s="1"/>
    </row>
    <row r="23" spans="1:4" x14ac:dyDescent="0.25">
      <c r="A23" s="4"/>
      <c r="B23" s="6"/>
      <c r="C23" s="33"/>
      <c r="D23" s="1"/>
    </row>
    <row r="24" spans="1:4" x14ac:dyDescent="0.25">
      <c r="A24" s="9" t="s">
        <v>12</v>
      </c>
      <c r="B24" s="10"/>
      <c r="C24" s="35">
        <v>2.6883734708536648</v>
      </c>
      <c r="D24" s="1"/>
    </row>
    <row r="25" spans="1:4" x14ac:dyDescent="0.25">
      <c r="A25" s="4"/>
      <c r="B25" s="6"/>
      <c r="C25" s="33"/>
      <c r="D25" s="1"/>
    </row>
    <row r="26" spans="1:4" x14ac:dyDescent="0.25">
      <c r="A26" s="9" t="s">
        <v>13</v>
      </c>
      <c r="B26" s="10"/>
      <c r="C26" s="35">
        <v>0</v>
      </c>
      <c r="D26" s="1"/>
    </row>
    <row r="27" spans="1:4" x14ac:dyDescent="0.25">
      <c r="A27" s="4"/>
      <c r="B27" s="6"/>
      <c r="C27" s="33"/>
      <c r="D27" s="1"/>
    </row>
    <row r="28" spans="1:4" x14ac:dyDescent="0.25">
      <c r="A28" s="9" t="s">
        <v>14</v>
      </c>
      <c r="B28" s="10"/>
      <c r="C28" s="36">
        <f>C10+C14+C18+C22+C26+C24</f>
        <v>347.18695259264621</v>
      </c>
      <c r="D28" s="1"/>
    </row>
    <row r="29" spans="1:4" x14ac:dyDescent="0.25">
      <c r="A29" s="4"/>
      <c r="B29" s="6"/>
      <c r="C29" s="33"/>
      <c r="D29" s="1"/>
    </row>
    <row r="30" spans="1:4" x14ac:dyDescent="0.25">
      <c r="A30" s="9" t="s">
        <v>15</v>
      </c>
      <c r="B30" s="10"/>
      <c r="C30" s="36">
        <v>972248.5</v>
      </c>
      <c r="D30" s="1"/>
    </row>
    <row r="31" spans="1:4" x14ac:dyDescent="0.25">
      <c r="A31" s="9"/>
      <c r="B31" s="10" t="s">
        <v>16</v>
      </c>
      <c r="C31" s="35">
        <v>1019087</v>
      </c>
      <c r="D31" s="1"/>
    </row>
    <row r="32" spans="1:4" x14ac:dyDescent="0.25">
      <c r="A32" s="9"/>
      <c r="B32" s="10" t="s">
        <v>17</v>
      </c>
      <c r="C32" s="35">
        <v>925410</v>
      </c>
      <c r="D32" s="1"/>
    </row>
    <row r="33" spans="1:4" x14ac:dyDescent="0.25">
      <c r="A33" s="4"/>
      <c r="B33" s="6"/>
      <c r="C33" s="33"/>
      <c r="D33" s="1"/>
    </row>
    <row r="34" spans="1:4" x14ac:dyDescent="0.25">
      <c r="A34" s="9" t="s">
        <v>18</v>
      </c>
      <c r="B34" s="10"/>
      <c r="C34" s="37">
        <f>C28/C30</f>
        <v>3.5709692798975389E-4</v>
      </c>
      <c r="D34" s="1"/>
    </row>
    <row r="35" spans="1:4" x14ac:dyDescent="0.25">
      <c r="A35" s="4"/>
      <c r="B35" s="6"/>
      <c r="C35" s="33"/>
      <c r="D35" s="1"/>
    </row>
    <row r="36" spans="1:4" x14ac:dyDescent="0.25">
      <c r="A36" s="4" t="s">
        <v>19</v>
      </c>
      <c r="B36" s="6"/>
      <c r="C36" s="33"/>
      <c r="D36" s="1"/>
    </row>
    <row r="37" spans="1:4" x14ac:dyDescent="0.25">
      <c r="A37" s="9" t="s">
        <v>20</v>
      </c>
      <c r="B37" s="10"/>
      <c r="C37" s="35">
        <v>395.03501577542119</v>
      </c>
      <c r="D37" s="1"/>
    </row>
    <row r="38" spans="1:4" x14ac:dyDescent="0.25">
      <c r="A38" s="4"/>
      <c r="B38" s="6"/>
      <c r="C38" s="33"/>
      <c r="D38" s="1"/>
    </row>
    <row r="39" spans="1:4" x14ac:dyDescent="0.25">
      <c r="A39" s="9" t="s">
        <v>21</v>
      </c>
      <c r="B39" s="10"/>
      <c r="C39" s="36">
        <f>SUM(C40:C48)</f>
        <v>1790.4941808572316</v>
      </c>
      <c r="D39" s="1"/>
    </row>
    <row r="40" spans="1:4" x14ac:dyDescent="0.25">
      <c r="A40" s="9"/>
      <c r="B40" s="10" t="s">
        <v>22</v>
      </c>
      <c r="C40" s="38">
        <v>126.02645810960581</v>
      </c>
      <c r="D40" s="1"/>
    </row>
    <row r="41" spans="1:4" x14ac:dyDescent="0.25">
      <c r="A41" s="9"/>
      <c r="B41" s="10" t="s">
        <v>23</v>
      </c>
      <c r="C41" s="38">
        <v>1441.0277012558563</v>
      </c>
      <c r="D41" s="1"/>
    </row>
    <row r="42" spans="1:4" x14ac:dyDescent="0.25">
      <c r="A42" s="9"/>
      <c r="B42" s="10" t="s">
        <v>24</v>
      </c>
      <c r="C42" s="35">
        <v>0</v>
      </c>
      <c r="D42" s="1"/>
    </row>
    <row r="43" spans="1:4" x14ac:dyDescent="0.25">
      <c r="A43" s="9"/>
      <c r="B43" s="10" t="s">
        <v>25</v>
      </c>
      <c r="C43" s="35">
        <v>0</v>
      </c>
      <c r="D43" s="1"/>
    </row>
    <row r="44" spans="1:4" x14ac:dyDescent="0.25">
      <c r="A44" s="9"/>
      <c r="B44" s="10" t="s">
        <v>26</v>
      </c>
      <c r="C44" s="35">
        <v>14.378580000000003</v>
      </c>
      <c r="D44" s="1"/>
    </row>
    <row r="45" spans="1:4" x14ac:dyDescent="0.25">
      <c r="A45" s="9"/>
      <c r="B45" s="10" t="s">
        <v>27</v>
      </c>
      <c r="C45" s="35">
        <v>126.50010341143805</v>
      </c>
      <c r="D45" s="1"/>
    </row>
    <row r="46" spans="1:4" x14ac:dyDescent="0.25">
      <c r="A46" s="9"/>
      <c r="B46" s="10" t="s">
        <v>28</v>
      </c>
      <c r="C46" s="35">
        <v>0</v>
      </c>
      <c r="D46" s="1"/>
    </row>
    <row r="47" spans="1:4" x14ac:dyDescent="0.25">
      <c r="A47" s="9"/>
      <c r="B47" s="10" t="s">
        <v>29</v>
      </c>
      <c r="C47" s="35">
        <v>39.439462460315575</v>
      </c>
      <c r="D47" s="1"/>
    </row>
    <row r="48" spans="1:4" x14ac:dyDescent="0.25">
      <c r="A48" s="9"/>
      <c r="B48" s="10" t="s">
        <v>30</v>
      </c>
      <c r="C48" s="35">
        <v>43.121875620016091</v>
      </c>
      <c r="D48" s="1"/>
    </row>
    <row r="49" spans="1:4" x14ac:dyDescent="0.25">
      <c r="A49" s="4"/>
      <c r="B49" s="6"/>
      <c r="C49" s="33"/>
      <c r="D49" s="1"/>
    </row>
    <row r="50" spans="1:4" x14ac:dyDescent="0.25">
      <c r="A50" s="9" t="s">
        <v>31</v>
      </c>
      <c r="B50" s="10"/>
      <c r="C50" s="37">
        <f>C39/C32</f>
        <v>1.934811792456567E-3</v>
      </c>
      <c r="D50" s="1"/>
    </row>
    <row r="51" spans="1:4" x14ac:dyDescent="0.25">
      <c r="A51" s="4"/>
      <c r="B51" s="6"/>
      <c r="C51" s="33"/>
      <c r="D51" s="1"/>
    </row>
    <row r="52" spans="1:4" x14ac:dyDescent="0.25">
      <c r="A52" s="9" t="s">
        <v>32</v>
      </c>
      <c r="B52" s="10"/>
      <c r="C52" s="37">
        <v>2.5000000000000001E-3</v>
      </c>
      <c r="D52" s="1"/>
    </row>
    <row r="53" spans="1:4" x14ac:dyDescent="0.25">
      <c r="A53" s="4"/>
      <c r="B53" s="6"/>
      <c r="C53" s="33"/>
      <c r="D53" s="1"/>
    </row>
    <row r="54" spans="1:4" x14ac:dyDescent="0.25">
      <c r="A54" s="9" t="s">
        <v>33</v>
      </c>
      <c r="B54" s="10"/>
      <c r="C54" s="39">
        <f>C52-C50</f>
        <v>5.6518820754343307E-4</v>
      </c>
      <c r="D54" s="1"/>
    </row>
    <row r="55" spans="1:4" x14ac:dyDescent="0.25">
      <c r="A55" s="4"/>
      <c r="B55" s="6"/>
      <c r="C55" s="33"/>
      <c r="D55" s="1"/>
    </row>
    <row r="56" spans="1:4" x14ac:dyDescent="0.25">
      <c r="A56" s="9" t="s">
        <v>34</v>
      </c>
      <c r="B56" s="10" t="s">
        <v>35</v>
      </c>
      <c r="C56" s="35">
        <v>0</v>
      </c>
      <c r="D56" s="1"/>
    </row>
    <row r="57" spans="1:4" x14ac:dyDescent="0.25">
      <c r="A57" s="9"/>
      <c r="B57" s="10" t="s">
        <v>36</v>
      </c>
      <c r="C57" s="37">
        <f>(C39-C56)/C32</f>
        <v>1.934811792456567E-3</v>
      </c>
      <c r="D57" s="1"/>
    </row>
    <row r="58" spans="1:4" x14ac:dyDescent="0.25">
      <c r="A58" s="4"/>
      <c r="B58" s="6"/>
      <c r="C58" s="33"/>
      <c r="D58" s="1"/>
    </row>
    <row r="59" spans="1:4" x14ac:dyDescent="0.25">
      <c r="A59" s="4" t="s">
        <v>37</v>
      </c>
      <c r="B59" s="6"/>
      <c r="C59" s="33"/>
      <c r="D59" s="1"/>
    </row>
    <row r="60" spans="1:4" x14ac:dyDescent="0.25">
      <c r="A60" s="4"/>
      <c r="B60" s="6"/>
      <c r="C60" s="33"/>
      <c r="D60" s="1"/>
    </row>
    <row r="61" spans="1:4" x14ac:dyDescent="0.25">
      <c r="A61" s="9" t="s">
        <v>38</v>
      </c>
      <c r="B61" s="10"/>
      <c r="C61" s="36">
        <f>C28+C39-C56</f>
        <v>2137.681133449878</v>
      </c>
      <c r="D61" s="1"/>
    </row>
    <row r="62" spans="1:4" x14ac:dyDescent="0.25">
      <c r="A62" s="4"/>
      <c r="B62" s="6"/>
      <c r="C62" s="33"/>
      <c r="D62" s="1"/>
    </row>
    <row r="63" spans="1:4" x14ac:dyDescent="0.25">
      <c r="A63" s="9" t="s">
        <v>39</v>
      </c>
      <c r="B63" s="10"/>
      <c r="C63" s="37">
        <f>C61/C30</f>
        <v>2.1986983095884211E-3</v>
      </c>
      <c r="D63" s="1"/>
    </row>
    <row r="64" spans="1:4" x14ac:dyDescent="0.25">
      <c r="A64" s="4"/>
      <c r="B64" s="6"/>
      <c r="C64" s="33"/>
      <c r="D64" s="1"/>
    </row>
    <row r="65" spans="1:4" x14ac:dyDescent="0.25">
      <c r="A65" s="4" t="s">
        <v>40</v>
      </c>
      <c r="B65" s="6"/>
      <c r="C65" s="33"/>
      <c r="D65" s="1"/>
    </row>
    <row r="66" spans="1:4" x14ac:dyDescent="0.25">
      <c r="A66" s="9" t="s">
        <v>41</v>
      </c>
      <c r="B66" s="10"/>
      <c r="C66" s="37">
        <v>2.5000000000000001E-3</v>
      </c>
      <c r="D66" s="1"/>
    </row>
    <row r="67" spans="1:4" ht="14.4" thickBot="1" x14ac:dyDescent="0.3">
      <c r="A67" s="11" t="s">
        <v>42</v>
      </c>
      <c r="B67" s="12"/>
      <c r="C67" s="40">
        <f>C34+C66</f>
        <v>2.857096927989754E-3</v>
      </c>
      <c r="D67" s="1"/>
    </row>
  </sheetData>
  <mergeCells count="1">
    <mergeCell ref="A1:B1"/>
  </mergeCells>
  <conditionalFormatting sqref="C54">
    <cfRule type="cellIs" dxfId="14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695A0-C7A8-4A55-88AF-85D8E5A9442A}">
  <sheetPr>
    <pageSetUpPr fitToPage="1"/>
  </sheetPr>
  <dimension ref="A1:F67"/>
  <sheetViews>
    <sheetView rightToLeft="1" workbookViewId="0">
      <pane ySplit="7" topLeftCell="A50" activePane="bottomLeft" state="frozen"/>
      <selection activeCell="B4" sqref="B4"/>
      <selection pane="bottomLeft" activeCell="C63" sqref="C63"/>
    </sheetView>
  </sheetViews>
  <sheetFormatPr defaultRowHeight="13.8" x14ac:dyDescent="0.25"/>
  <cols>
    <col min="1" max="1" width="14.69921875" customWidth="1"/>
    <col min="2" max="2" width="110.5" bestFit="1" customWidth="1"/>
    <col min="3" max="3" width="9.19921875" style="30" bestFit="1" customWidth="1"/>
  </cols>
  <sheetData>
    <row r="1" spans="1:6" s="43" customFormat="1" x14ac:dyDescent="0.25">
      <c r="A1" s="66" t="s">
        <v>119</v>
      </c>
      <c r="B1" s="66"/>
      <c r="C1" s="63"/>
    </row>
    <row r="2" spans="1:6" s="43" customFormat="1" x14ac:dyDescent="0.25">
      <c r="A2" s="44"/>
      <c r="B2" s="57"/>
      <c r="C2" s="57"/>
    </row>
    <row r="3" spans="1:6" s="43" customFormat="1" x14ac:dyDescent="0.25">
      <c r="A3" s="47" t="s">
        <v>120</v>
      </c>
      <c r="C3" s="57"/>
    </row>
    <row r="4" spans="1:6" s="43" customFormat="1" ht="18.75" customHeight="1" x14ac:dyDescent="0.25">
      <c r="B4" s="64"/>
      <c r="C4" s="58"/>
    </row>
    <row r="5" spans="1:6" s="43" customFormat="1" ht="14.4" thickBot="1" x14ac:dyDescent="0.3">
      <c r="A5" s="55" t="s">
        <v>125</v>
      </c>
      <c r="C5" s="58"/>
    </row>
    <row r="6" spans="1:6" x14ac:dyDescent="0.25">
      <c r="A6" s="13"/>
      <c r="B6" s="2"/>
      <c r="C6" s="31"/>
      <c r="D6" s="1"/>
      <c r="F6" s="3"/>
    </row>
    <row r="7" spans="1:6" x14ac:dyDescent="0.25">
      <c r="A7" s="4"/>
      <c r="B7" s="5"/>
      <c r="C7" s="32">
        <v>45657</v>
      </c>
      <c r="D7" s="1"/>
      <c r="F7" s="3"/>
    </row>
    <row r="8" spans="1:6" x14ac:dyDescent="0.25">
      <c r="A8" s="4"/>
      <c r="B8" s="6"/>
      <c r="C8" s="33"/>
      <c r="D8" s="1"/>
    </row>
    <row r="9" spans="1:6" ht="14.25" customHeight="1" x14ac:dyDescent="0.25">
      <c r="A9" s="4" t="s">
        <v>0</v>
      </c>
      <c r="B9" s="6"/>
      <c r="C9" s="34" t="s">
        <v>1</v>
      </c>
      <c r="D9" s="1"/>
    </row>
    <row r="10" spans="1:6" x14ac:dyDescent="0.25">
      <c r="A10" s="7" t="s">
        <v>2</v>
      </c>
      <c r="B10" s="8"/>
      <c r="C10" s="35">
        <f>SUM(C11:C12)</f>
        <v>6.0016499999999988</v>
      </c>
      <c r="D10" s="1"/>
    </row>
    <row r="11" spans="1:6" x14ac:dyDescent="0.25">
      <c r="A11" s="9"/>
      <c r="B11" s="10" t="s">
        <v>3</v>
      </c>
      <c r="C11" s="35">
        <v>0</v>
      </c>
      <c r="D11" s="1"/>
    </row>
    <row r="12" spans="1:6" x14ac:dyDescent="0.25">
      <c r="A12" s="9"/>
      <c r="B12" s="10" t="s">
        <v>4</v>
      </c>
      <c r="C12" s="35">
        <v>6.0016499999999988</v>
      </c>
      <c r="D12" s="1"/>
    </row>
    <row r="13" spans="1:6" x14ac:dyDescent="0.25">
      <c r="A13" s="4"/>
      <c r="B13" s="6"/>
      <c r="C13" s="33"/>
      <c r="D13" s="1"/>
    </row>
    <row r="14" spans="1:6" x14ac:dyDescent="0.25">
      <c r="A14" s="9" t="s">
        <v>5</v>
      </c>
      <c r="B14" s="10"/>
      <c r="C14" s="35">
        <f>SUM(C15:C16)</f>
        <v>0.18462000000000001</v>
      </c>
      <c r="D14" s="1"/>
    </row>
    <row r="15" spans="1:6" x14ac:dyDescent="0.25">
      <c r="A15" s="9"/>
      <c r="B15" s="10" t="s">
        <v>6</v>
      </c>
      <c r="C15" s="35">
        <v>0</v>
      </c>
      <c r="D15" s="1"/>
    </row>
    <row r="16" spans="1:6" x14ac:dyDescent="0.25">
      <c r="A16" s="9"/>
      <c r="B16" s="10" t="s">
        <v>7</v>
      </c>
      <c r="C16" s="35">
        <v>0.18462000000000001</v>
      </c>
      <c r="D16" s="1"/>
    </row>
    <row r="17" spans="1:4" x14ac:dyDescent="0.25">
      <c r="A17" s="4"/>
      <c r="B17" s="6"/>
      <c r="C17" s="33"/>
      <c r="D17" s="1"/>
    </row>
    <row r="18" spans="1:4" x14ac:dyDescent="0.25">
      <c r="A18" s="9" t="s">
        <v>8</v>
      </c>
      <c r="B18" s="10"/>
      <c r="C18" s="35">
        <f>SUM(C19:C20)</f>
        <v>0</v>
      </c>
      <c r="D18" s="1"/>
    </row>
    <row r="19" spans="1:4" x14ac:dyDescent="0.25">
      <c r="A19" s="9"/>
      <c r="B19" s="10" t="s">
        <v>9</v>
      </c>
      <c r="C19" s="35">
        <v>0</v>
      </c>
      <c r="D19" s="1"/>
    </row>
    <row r="20" spans="1:4" x14ac:dyDescent="0.25">
      <c r="A20" s="9"/>
      <c r="B20" s="10" t="s">
        <v>10</v>
      </c>
      <c r="C20" s="35">
        <v>0</v>
      </c>
      <c r="D20" s="1"/>
    </row>
    <row r="21" spans="1:4" x14ac:dyDescent="0.25">
      <c r="A21" s="4"/>
      <c r="B21" s="6"/>
      <c r="C21" s="33"/>
      <c r="D21" s="1"/>
    </row>
    <row r="22" spans="1:4" x14ac:dyDescent="0.25">
      <c r="A22" s="9" t="s">
        <v>11</v>
      </c>
      <c r="B22" s="10"/>
      <c r="C22" s="35">
        <v>6.1257100000000024</v>
      </c>
      <c r="D22" s="1"/>
    </row>
    <row r="23" spans="1:4" x14ac:dyDescent="0.25">
      <c r="A23" s="4"/>
      <c r="B23" s="6"/>
      <c r="C23" s="33"/>
      <c r="D23" s="1"/>
    </row>
    <row r="24" spans="1:4" x14ac:dyDescent="0.25">
      <c r="A24" s="9" t="s">
        <v>12</v>
      </c>
      <c r="B24" s="10"/>
      <c r="C24" s="35">
        <v>0</v>
      </c>
      <c r="D24" s="1"/>
    </row>
    <row r="25" spans="1:4" x14ac:dyDescent="0.25">
      <c r="A25" s="4"/>
      <c r="B25" s="6"/>
      <c r="C25" s="33"/>
      <c r="D25" s="1"/>
    </row>
    <row r="26" spans="1:4" x14ac:dyDescent="0.25">
      <c r="A26" s="9" t="s">
        <v>13</v>
      </c>
      <c r="B26" s="10"/>
      <c r="C26" s="35">
        <v>0</v>
      </c>
      <c r="D26" s="1"/>
    </row>
    <row r="27" spans="1:4" x14ac:dyDescent="0.25">
      <c r="A27" s="4"/>
      <c r="B27" s="6"/>
      <c r="C27" s="33"/>
      <c r="D27" s="1"/>
    </row>
    <row r="28" spans="1:4" x14ac:dyDescent="0.25">
      <c r="A28" s="9" t="s">
        <v>14</v>
      </c>
      <c r="B28" s="10"/>
      <c r="C28" s="36">
        <f>C10+C14+C18+C22+C26+C24</f>
        <v>12.311980000000002</v>
      </c>
      <c r="D28" s="1"/>
    </row>
    <row r="29" spans="1:4" x14ac:dyDescent="0.25">
      <c r="A29" s="4"/>
      <c r="B29" s="6"/>
      <c r="C29" s="33"/>
      <c r="D29" s="1"/>
    </row>
    <row r="30" spans="1:4" x14ac:dyDescent="0.25">
      <c r="A30" s="9" t="s">
        <v>15</v>
      </c>
      <c r="B30" s="10"/>
      <c r="C30" s="36">
        <v>24289.536070000002</v>
      </c>
      <c r="D30" s="1"/>
    </row>
    <row r="31" spans="1:4" x14ac:dyDescent="0.25">
      <c r="A31" s="9"/>
      <c r="B31" s="10" t="s">
        <v>16</v>
      </c>
      <c r="C31" s="35">
        <v>29232</v>
      </c>
      <c r="D31" s="1"/>
    </row>
    <row r="32" spans="1:4" x14ac:dyDescent="0.25">
      <c r="A32" s="9"/>
      <c r="B32" s="10" t="s">
        <v>17</v>
      </c>
      <c r="C32" s="35">
        <v>19347.07214</v>
      </c>
      <c r="D32" s="1"/>
    </row>
    <row r="33" spans="1:4" x14ac:dyDescent="0.25">
      <c r="A33" s="4"/>
      <c r="B33" s="6"/>
      <c r="C33" s="33"/>
      <c r="D33" s="1"/>
    </row>
    <row r="34" spans="1:4" x14ac:dyDescent="0.25">
      <c r="A34" s="9" t="s">
        <v>18</v>
      </c>
      <c r="B34" s="10"/>
      <c r="C34" s="37">
        <f>C28/C30</f>
        <v>5.0688411522221391E-4</v>
      </c>
      <c r="D34" s="1"/>
    </row>
    <row r="35" spans="1:4" x14ac:dyDescent="0.25">
      <c r="A35" s="4"/>
      <c r="B35" s="6"/>
      <c r="C35" s="33"/>
      <c r="D35" s="1"/>
    </row>
    <row r="36" spans="1:4" x14ac:dyDescent="0.25">
      <c r="A36" s="4" t="s">
        <v>19</v>
      </c>
      <c r="B36" s="6"/>
      <c r="C36" s="33"/>
      <c r="D36" s="1"/>
    </row>
    <row r="37" spans="1:4" x14ac:dyDescent="0.25">
      <c r="A37" s="9" t="s">
        <v>20</v>
      </c>
      <c r="B37" s="10"/>
      <c r="C37" s="35">
        <v>0</v>
      </c>
      <c r="D37" s="1"/>
    </row>
    <row r="38" spans="1:4" x14ac:dyDescent="0.25">
      <c r="A38" s="4"/>
      <c r="B38" s="6"/>
      <c r="C38" s="33"/>
      <c r="D38" s="1"/>
    </row>
    <row r="39" spans="1:4" x14ac:dyDescent="0.25">
      <c r="A39" s="9" t="s">
        <v>21</v>
      </c>
      <c r="B39" s="10"/>
      <c r="C39" s="36">
        <f>SUM(C40:C48)</f>
        <v>10.0236</v>
      </c>
      <c r="D39" s="1"/>
    </row>
    <row r="40" spans="1:4" x14ac:dyDescent="0.25">
      <c r="A40" s="9"/>
      <c r="B40" s="10" t="s">
        <v>22</v>
      </c>
      <c r="C40" s="38">
        <v>0</v>
      </c>
      <c r="D40" s="1"/>
    </row>
    <row r="41" spans="1:4" x14ac:dyDescent="0.25">
      <c r="A41" s="9"/>
      <c r="B41" s="10" t="s">
        <v>23</v>
      </c>
      <c r="C41" s="38">
        <v>0</v>
      </c>
      <c r="D41" s="1"/>
    </row>
    <row r="42" spans="1:4" x14ac:dyDescent="0.25">
      <c r="A42" s="9"/>
      <c r="B42" s="10" t="s">
        <v>24</v>
      </c>
      <c r="C42" s="35">
        <v>0</v>
      </c>
      <c r="D42" s="1"/>
    </row>
    <row r="43" spans="1:4" x14ac:dyDescent="0.25">
      <c r="A43" s="9"/>
      <c r="B43" s="10" t="s">
        <v>25</v>
      </c>
      <c r="C43" s="35">
        <v>0</v>
      </c>
      <c r="D43" s="1"/>
    </row>
    <row r="44" spans="1:4" x14ac:dyDescent="0.25">
      <c r="A44" s="9"/>
      <c r="B44" s="10" t="s">
        <v>26</v>
      </c>
      <c r="C44" s="35">
        <v>0</v>
      </c>
      <c r="D44" s="1"/>
    </row>
    <row r="45" spans="1:4" x14ac:dyDescent="0.25">
      <c r="A45" s="9"/>
      <c r="B45" s="10" t="s">
        <v>27</v>
      </c>
      <c r="C45" s="35">
        <v>10.0236</v>
      </c>
      <c r="D45" s="1"/>
    </row>
    <row r="46" spans="1:4" x14ac:dyDescent="0.25">
      <c r="A46" s="9"/>
      <c r="B46" s="10" t="s">
        <v>28</v>
      </c>
      <c r="C46" s="35">
        <v>0</v>
      </c>
      <c r="D46" s="1"/>
    </row>
    <row r="47" spans="1:4" x14ac:dyDescent="0.25">
      <c r="A47" s="9"/>
      <c r="B47" s="10" t="s">
        <v>29</v>
      </c>
      <c r="C47" s="35">
        <v>0</v>
      </c>
      <c r="D47" s="1"/>
    </row>
    <row r="48" spans="1:4" x14ac:dyDescent="0.25">
      <c r="A48" s="9"/>
      <c r="B48" s="10" t="s">
        <v>30</v>
      </c>
      <c r="C48" s="35">
        <v>0</v>
      </c>
      <c r="D48" s="1"/>
    </row>
    <row r="49" spans="1:4" x14ac:dyDescent="0.25">
      <c r="A49" s="4"/>
      <c r="B49" s="6"/>
      <c r="C49" s="33"/>
      <c r="D49" s="1"/>
    </row>
    <row r="50" spans="1:4" x14ac:dyDescent="0.25">
      <c r="A50" s="9" t="s">
        <v>31</v>
      </c>
      <c r="B50" s="10"/>
      <c r="C50" s="37">
        <v>5.1809389697143079E-4</v>
      </c>
      <c r="D50" s="1"/>
    </row>
    <row r="51" spans="1:4" x14ac:dyDescent="0.25">
      <c r="A51" s="4"/>
      <c r="B51" s="6"/>
      <c r="C51" s="33"/>
      <c r="D51" s="1"/>
    </row>
    <row r="52" spans="1:4" x14ac:dyDescent="0.25">
      <c r="A52" s="9" t="s">
        <v>32</v>
      </c>
      <c r="B52" s="10"/>
      <c r="C52" s="37">
        <v>1E-3</v>
      </c>
      <c r="D52" s="1"/>
    </row>
    <row r="53" spans="1:4" x14ac:dyDescent="0.25">
      <c r="A53" s="4"/>
      <c r="B53" s="6"/>
      <c r="C53" s="33"/>
      <c r="D53" s="1"/>
    </row>
    <row r="54" spans="1:4" x14ac:dyDescent="0.25">
      <c r="A54" s="9" t="s">
        <v>33</v>
      </c>
      <c r="B54" s="10"/>
      <c r="C54" s="39">
        <f>C52-C50</f>
        <v>4.8190610302856923E-4</v>
      </c>
      <c r="D54" s="1"/>
    </row>
    <row r="55" spans="1:4" x14ac:dyDescent="0.25">
      <c r="A55" s="4"/>
      <c r="B55" s="6"/>
      <c r="C55" s="33"/>
      <c r="D55" s="1"/>
    </row>
    <row r="56" spans="1:4" x14ac:dyDescent="0.25">
      <c r="A56" s="9" t="s">
        <v>34</v>
      </c>
      <c r="B56" s="10" t="s">
        <v>35</v>
      </c>
      <c r="C56" s="35">
        <v>0</v>
      </c>
      <c r="D56" s="1"/>
    </row>
    <row r="57" spans="1:4" x14ac:dyDescent="0.25">
      <c r="A57" s="9"/>
      <c r="B57" s="10" t="s">
        <v>36</v>
      </c>
      <c r="C57" s="37">
        <f>(C39-C56)/C32</f>
        <v>5.1809389697143079E-4</v>
      </c>
      <c r="D57" s="1"/>
    </row>
    <row r="58" spans="1:4" x14ac:dyDescent="0.25">
      <c r="A58" s="4"/>
      <c r="B58" s="6"/>
      <c r="C58" s="33"/>
      <c r="D58" s="1"/>
    </row>
    <row r="59" spans="1:4" x14ac:dyDescent="0.25">
      <c r="A59" s="4" t="s">
        <v>37</v>
      </c>
      <c r="B59" s="6"/>
      <c r="C59" s="33"/>
      <c r="D59" s="1"/>
    </row>
    <row r="60" spans="1:4" x14ac:dyDescent="0.25">
      <c r="A60" s="4"/>
      <c r="B60" s="6"/>
      <c r="C60" s="33"/>
      <c r="D60" s="1"/>
    </row>
    <row r="61" spans="1:4" x14ac:dyDescent="0.25">
      <c r="A61" s="9" t="s">
        <v>38</v>
      </c>
      <c r="B61" s="10"/>
      <c r="C61" s="36">
        <f>C28+C39-C56</f>
        <v>22.33558</v>
      </c>
      <c r="D61" s="1"/>
    </row>
    <row r="62" spans="1:4" x14ac:dyDescent="0.25">
      <c r="A62" s="4"/>
      <c r="B62" s="6"/>
      <c r="C62" s="33"/>
      <c r="D62" s="1"/>
    </row>
    <row r="63" spans="1:4" x14ac:dyDescent="0.25">
      <c r="A63" s="9" t="s">
        <v>39</v>
      </c>
      <c r="B63" s="10"/>
      <c r="C63" s="37">
        <f>C61/C30</f>
        <v>9.1955564468712385E-4</v>
      </c>
      <c r="D63" s="1"/>
    </row>
    <row r="64" spans="1:4" x14ac:dyDescent="0.25">
      <c r="A64" s="4"/>
      <c r="B64" s="6"/>
      <c r="C64" s="33"/>
      <c r="D64" s="1"/>
    </row>
    <row r="65" spans="1:4" x14ac:dyDescent="0.25">
      <c r="A65" s="4" t="s">
        <v>40</v>
      </c>
      <c r="B65" s="6"/>
      <c r="C65" s="33"/>
      <c r="D65" s="1"/>
    </row>
    <row r="66" spans="1:4" x14ac:dyDescent="0.25">
      <c r="A66" s="9" t="s">
        <v>41</v>
      </c>
      <c r="B66" s="10"/>
      <c r="C66" s="37">
        <v>1E-3</v>
      </c>
      <c r="D66" s="1"/>
    </row>
    <row r="67" spans="1:4" ht="14.4" thickBot="1" x14ac:dyDescent="0.3">
      <c r="A67" s="11" t="s">
        <v>42</v>
      </c>
      <c r="B67" s="12"/>
      <c r="C67" s="40">
        <f>C34+C66</f>
        <v>1.5068841152222139E-3</v>
      </c>
      <c r="D67" s="1"/>
    </row>
  </sheetData>
  <mergeCells count="1">
    <mergeCell ref="A1:B1"/>
  </mergeCells>
  <conditionalFormatting sqref="C54">
    <cfRule type="cellIs" dxfId="13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7AFF2-8B49-4827-91C9-BA366385B3D0}">
  <sheetPr>
    <pageSetUpPr fitToPage="1"/>
  </sheetPr>
  <dimension ref="A1:F67"/>
  <sheetViews>
    <sheetView rightToLeft="1" workbookViewId="0">
      <pane ySplit="7" topLeftCell="A50" activePane="bottomLeft" state="frozen"/>
      <selection activeCell="B4" sqref="B4"/>
      <selection pane="bottomLeft" activeCell="C63" sqref="C63"/>
    </sheetView>
  </sheetViews>
  <sheetFormatPr defaultRowHeight="13.8" x14ac:dyDescent="0.25"/>
  <cols>
    <col min="1" max="1" width="14.69921875" customWidth="1"/>
    <col min="2" max="2" width="110.5" bestFit="1" customWidth="1"/>
    <col min="3" max="3" width="9.19921875" style="30" bestFit="1" customWidth="1"/>
  </cols>
  <sheetData>
    <row r="1" spans="1:6" s="43" customFormat="1" x14ac:dyDescent="0.25">
      <c r="A1" s="66" t="s">
        <v>119</v>
      </c>
      <c r="B1" s="66"/>
      <c r="C1" s="63"/>
    </row>
    <row r="2" spans="1:6" s="43" customFormat="1" x14ac:dyDescent="0.25">
      <c r="A2" s="44"/>
      <c r="B2" s="57"/>
      <c r="C2" s="57"/>
    </row>
    <row r="3" spans="1:6" s="43" customFormat="1" x14ac:dyDescent="0.25">
      <c r="A3" s="47" t="s">
        <v>120</v>
      </c>
      <c r="C3" s="57"/>
    </row>
    <row r="4" spans="1:6" s="43" customFormat="1" ht="18.75" customHeight="1" x14ac:dyDescent="0.25">
      <c r="B4" s="64"/>
      <c r="C4" s="58"/>
    </row>
    <row r="5" spans="1:6" s="43" customFormat="1" ht="14.4" thickBot="1" x14ac:dyDescent="0.3">
      <c r="A5" s="55" t="s">
        <v>126</v>
      </c>
      <c r="C5" s="58"/>
    </row>
    <row r="6" spans="1:6" x14ac:dyDescent="0.25">
      <c r="A6" s="13"/>
      <c r="B6" s="2"/>
      <c r="C6" s="31"/>
      <c r="D6" s="1"/>
      <c r="F6" s="3"/>
    </row>
    <row r="7" spans="1:6" x14ac:dyDescent="0.25">
      <c r="A7" s="4"/>
      <c r="B7" s="5"/>
      <c r="C7" s="32">
        <v>45657</v>
      </c>
      <c r="D7" s="1"/>
      <c r="F7" s="3"/>
    </row>
    <row r="8" spans="1:6" x14ac:dyDescent="0.25">
      <c r="A8" s="4"/>
      <c r="B8" s="6"/>
      <c r="C8" s="33"/>
      <c r="D8" s="1"/>
    </row>
    <row r="9" spans="1:6" ht="14.25" customHeight="1" x14ac:dyDescent="0.25">
      <c r="A9" s="4" t="s">
        <v>0</v>
      </c>
      <c r="B9" s="6"/>
      <c r="C9" s="34" t="s">
        <v>1</v>
      </c>
      <c r="D9" s="1"/>
    </row>
    <row r="10" spans="1:6" x14ac:dyDescent="0.25">
      <c r="A10" s="7" t="s">
        <v>2</v>
      </c>
      <c r="B10" s="8"/>
      <c r="C10" s="35">
        <f>SUM(C11:C12)</f>
        <v>85.608330915474639</v>
      </c>
      <c r="D10" s="1"/>
    </row>
    <row r="11" spans="1:6" x14ac:dyDescent="0.25">
      <c r="A11" s="9"/>
      <c r="B11" s="10" t="s">
        <v>3</v>
      </c>
      <c r="C11" s="35">
        <v>0</v>
      </c>
      <c r="D11" s="1"/>
    </row>
    <row r="12" spans="1:6" x14ac:dyDescent="0.25">
      <c r="A12" s="9"/>
      <c r="B12" s="10" t="s">
        <v>4</v>
      </c>
      <c r="C12" s="35">
        <v>85.608330915474639</v>
      </c>
      <c r="D12" s="1"/>
    </row>
    <row r="13" spans="1:6" x14ac:dyDescent="0.25">
      <c r="A13" s="4"/>
      <c r="B13" s="6"/>
      <c r="C13" s="33"/>
      <c r="D13" s="1"/>
    </row>
    <row r="14" spans="1:6" x14ac:dyDescent="0.25">
      <c r="A14" s="9" t="s">
        <v>5</v>
      </c>
      <c r="B14" s="10"/>
      <c r="C14" s="35">
        <f>SUM(C15:C16)</f>
        <v>0.93321506159053991</v>
      </c>
      <c r="D14" s="1"/>
    </row>
    <row r="15" spans="1:6" x14ac:dyDescent="0.25">
      <c r="A15" s="9"/>
      <c r="B15" s="10" t="s">
        <v>6</v>
      </c>
      <c r="C15" s="35">
        <v>0</v>
      </c>
      <c r="D15" s="1"/>
    </row>
    <row r="16" spans="1:6" x14ac:dyDescent="0.25">
      <c r="A16" s="9"/>
      <c r="B16" s="10" t="s">
        <v>7</v>
      </c>
      <c r="C16" s="35">
        <v>0.93321506159053991</v>
      </c>
      <c r="D16" s="1"/>
    </row>
    <row r="17" spans="1:4" x14ac:dyDescent="0.25">
      <c r="A17" s="4"/>
      <c r="B17" s="6"/>
      <c r="C17" s="33"/>
      <c r="D17" s="1"/>
    </row>
    <row r="18" spans="1:4" x14ac:dyDescent="0.25">
      <c r="A18" s="9" t="s">
        <v>8</v>
      </c>
      <c r="B18" s="10"/>
      <c r="C18" s="35">
        <f>SUM(C19:C20)</f>
        <v>0.28418421651437986</v>
      </c>
      <c r="D18" s="1"/>
    </row>
    <row r="19" spans="1:4" x14ac:dyDescent="0.25">
      <c r="A19" s="9"/>
      <c r="B19" s="10" t="s">
        <v>9</v>
      </c>
      <c r="C19" s="35">
        <v>0.28418421651437986</v>
      </c>
      <c r="D19" s="1"/>
    </row>
    <row r="20" spans="1:4" x14ac:dyDescent="0.25">
      <c r="A20" s="9"/>
      <c r="B20" s="10" t="s">
        <v>10</v>
      </c>
      <c r="C20" s="35">
        <v>0</v>
      </c>
      <c r="D20" s="1"/>
    </row>
    <row r="21" spans="1:4" x14ac:dyDescent="0.25">
      <c r="A21" s="4"/>
      <c r="B21" s="6"/>
      <c r="C21" s="33"/>
      <c r="D21" s="1"/>
    </row>
    <row r="22" spans="1:4" x14ac:dyDescent="0.25">
      <c r="A22" s="9" t="s">
        <v>11</v>
      </c>
      <c r="B22" s="10"/>
      <c r="C22" s="35">
        <v>114.29043838764306</v>
      </c>
      <c r="D22" s="1"/>
    </row>
    <row r="23" spans="1:4" x14ac:dyDescent="0.25">
      <c r="A23" s="4"/>
      <c r="B23" s="6"/>
      <c r="C23" s="33"/>
      <c r="D23" s="1"/>
    </row>
    <row r="24" spans="1:4" x14ac:dyDescent="0.25">
      <c r="A24" s="9" t="s">
        <v>12</v>
      </c>
      <c r="B24" s="10"/>
      <c r="C24" s="35">
        <v>0.42468912532516001</v>
      </c>
      <c r="D24" s="1"/>
    </row>
    <row r="25" spans="1:4" x14ac:dyDescent="0.25">
      <c r="A25" s="4"/>
      <c r="B25" s="6"/>
      <c r="C25" s="33"/>
      <c r="D25" s="1"/>
    </row>
    <row r="26" spans="1:4" x14ac:dyDescent="0.25">
      <c r="A26" s="9" t="s">
        <v>13</v>
      </c>
      <c r="B26" s="10"/>
      <c r="C26" s="35">
        <v>0</v>
      </c>
      <c r="D26" s="1"/>
    </row>
    <row r="27" spans="1:4" x14ac:dyDescent="0.25">
      <c r="A27" s="4"/>
      <c r="B27" s="6"/>
      <c r="C27" s="33"/>
      <c r="D27" s="1"/>
    </row>
    <row r="28" spans="1:4" x14ac:dyDescent="0.25">
      <c r="A28" s="9" t="s">
        <v>14</v>
      </c>
      <c r="B28" s="10"/>
      <c r="C28" s="36">
        <f>C10+C14+C18+C22+C26+C24</f>
        <v>201.54085770654777</v>
      </c>
      <c r="D28" s="1"/>
    </row>
    <row r="29" spans="1:4" x14ac:dyDescent="0.25">
      <c r="A29" s="4"/>
      <c r="B29" s="6"/>
      <c r="C29" s="33"/>
      <c r="D29" s="1"/>
    </row>
    <row r="30" spans="1:4" x14ac:dyDescent="0.25">
      <c r="A30" s="9" t="s">
        <v>15</v>
      </c>
      <c r="B30" s="10"/>
      <c r="C30" s="36">
        <v>329996.63584357622</v>
      </c>
      <c r="D30" s="1"/>
    </row>
    <row r="31" spans="1:4" x14ac:dyDescent="0.25">
      <c r="A31" s="9"/>
      <c r="B31" s="10" t="s">
        <v>16</v>
      </c>
      <c r="C31" s="35">
        <v>450948</v>
      </c>
      <c r="D31" s="1"/>
    </row>
    <row r="32" spans="1:4" x14ac:dyDescent="0.25">
      <c r="A32" s="9"/>
      <c r="B32" s="10" t="s">
        <v>17</v>
      </c>
      <c r="C32" s="35">
        <v>209045.27168715248</v>
      </c>
      <c r="D32" s="1"/>
    </row>
    <row r="33" spans="1:4" x14ac:dyDescent="0.25">
      <c r="A33" s="4"/>
      <c r="B33" s="6"/>
      <c r="C33" s="33"/>
      <c r="D33" s="1"/>
    </row>
    <row r="34" spans="1:4" x14ac:dyDescent="0.25">
      <c r="A34" s="9" t="s">
        <v>18</v>
      </c>
      <c r="B34" s="10"/>
      <c r="C34" s="37">
        <f>C28/C30</f>
        <v>6.1073609793428749E-4</v>
      </c>
      <c r="D34" s="1"/>
    </row>
    <row r="35" spans="1:4" x14ac:dyDescent="0.25">
      <c r="A35" s="4"/>
      <c r="B35" s="6"/>
      <c r="C35" s="33"/>
      <c r="D35" s="1"/>
    </row>
    <row r="36" spans="1:4" x14ac:dyDescent="0.25">
      <c r="A36" s="4" t="s">
        <v>19</v>
      </c>
      <c r="B36" s="6"/>
      <c r="C36" s="33"/>
      <c r="D36" s="1"/>
    </row>
    <row r="37" spans="1:4" x14ac:dyDescent="0.25">
      <c r="A37" s="9" t="s">
        <v>20</v>
      </c>
      <c r="B37" s="10"/>
      <c r="C37" s="35">
        <v>16.905357570834504</v>
      </c>
      <c r="D37" s="1"/>
    </row>
    <row r="38" spans="1:4" x14ac:dyDescent="0.25">
      <c r="A38" s="4"/>
      <c r="B38" s="6"/>
      <c r="C38" s="33"/>
      <c r="D38" s="1"/>
    </row>
    <row r="39" spans="1:4" x14ac:dyDescent="0.25">
      <c r="A39" s="9" t="s">
        <v>21</v>
      </c>
      <c r="B39" s="10"/>
      <c r="C39" s="36">
        <f>SUM(C40:C48)</f>
        <v>138.19684776533555</v>
      </c>
      <c r="D39" s="1"/>
    </row>
    <row r="40" spans="1:4" x14ac:dyDescent="0.25">
      <c r="A40" s="9"/>
      <c r="B40" s="10" t="s">
        <v>22</v>
      </c>
      <c r="C40" s="38">
        <v>6.973770809721362</v>
      </c>
      <c r="D40" s="1"/>
    </row>
    <row r="41" spans="1:4" x14ac:dyDescent="0.25">
      <c r="A41" s="9"/>
      <c r="B41" s="10" t="s">
        <v>23</v>
      </c>
      <c r="C41" s="38">
        <v>11.675941138845896</v>
      </c>
      <c r="D41" s="1"/>
    </row>
    <row r="42" spans="1:4" x14ac:dyDescent="0.25">
      <c r="A42" s="9"/>
      <c r="B42" s="10" t="s">
        <v>24</v>
      </c>
      <c r="C42" s="35">
        <v>0</v>
      </c>
      <c r="D42" s="1"/>
    </row>
    <row r="43" spans="1:4" x14ac:dyDescent="0.25">
      <c r="A43" s="9"/>
      <c r="B43" s="10" t="s">
        <v>25</v>
      </c>
      <c r="C43" s="35">
        <v>0</v>
      </c>
      <c r="D43" s="1"/>
    </row>
    <row r="44" spans="1:4" x14ac:dyDescent="0.25">
      <c r="A44" s="9"/>
      <c r="B44" s="10" t="s">
        <v>26</v>
      </c>
      <c r="C44" s="35">
        <v>2.5321600000000011</v>
      </c>
      <c r="D44" s="1"/>
    </row>
    <row r="45" spans="1:4" x14ac:dyDescent="0.25">
      <c r="A45" s="9"/>
      <c r="B45" s="10" t="s">
        <v>27</v>
      </c>
      <c r="C45" s="35">
        <v>99.079601023520979</v>
      </c>
      <c r="D45" s="1"/>
    </row>
    <row r="46" spans="1:4" x14ac:dyDescent="0.25">
      <c r="A46" s="9"/>
      <c r="B46" s="10" t="s">
        <v>28</v>
      </c>
      <c r="C46" s="35">
        <v>0</v>
      </c>
      <c r="D46" s="1"/>
    </row>
    <row r="47" spans="1:4" x14ac:dyDescent="0.25">
      <c r="A47" s="9"/>
      <c r="B47" s="10" t="s">
        <v>29</v>
      </c>
      <c r="C47" s="35">
        <v>16.160986024551992</v>
      </c>
      <c r="D47" s="1"/>
    </row>
    <row r="48" spans="1:4" x14ac:dyDescent="0.25">
      <c r="A48" s="9"/>
      <c r="B48" s="10" t="s">
        <v>30</v>
      </c>
      <c r="C48" s="35">
        <v>1.7743887686952966</v>
      </c>
      <c r="D48" s="1"/>
    </row>
    <row r="49" spans="1:4" x14ac:dyDescent="0.25">
      <c r="A49" s="4"/>
      <c r="B49" s="6"/>
      <c r="C49" s="33"/>
      <c r="D49" s="1"/>
    </row>
    <row r="50" spans="1:4" x14ac:dyDescent="0.25">
      <c r="A50" s="9" t="s">
        <v>31</v>
      </c>
      <c r="B50" s="10"/>
      <c r="C50" s="37">
        <f>C39/C32</f>
        <v>6.6108573827086887E-4</v>
      </c>
      <c r="D50" s="1"/>
    </row>
    <row r="51" spans="1:4" x14ac:dyDescent="0.25">
      <c r="A51" s="4"/>
      <c r="B51" s="6"/>
      <c r="C51" s="33"/>
      <c r="D51" s="1"/>
    </row>
    <row r="52" spans="1:4" x14ac:dyDescent="0.25">
      <c r="A52" s="9" t="s">
        <v>32</v>
      </c>
      <c r="B52" s="10"/>
      <c r="C52" s="37">
        <v>1E-3</v>
      </c>
      <c r="D52" s="1"/>
    </row>
    <row r="53" spans="1:4" x14ac:dyDescent="0.25">
      <c r="A53" s="4"/>
      <c r="B53" s="6"/>
      <c r="C53" s="33"/>
      <c r="D53" s="1"/>
    </row>
    <row r="54" spans="1:4" x14ac:dyDescent="0.25">
      <c r="A54" s="9" t="s">
        <v>33</v>
      </c>
      <c r="B54" s="10"/>
      <c r="C54" s="39">
        <f>C52-C50</f>
        <v>3.3891426172913115E-4</v>
      </c>
      <c r="D54" s="1"/>
    </row>
    <row r="55" spans="1:4" x14ac:dyDescent="0.25">
      <c r="A55" s="4"/>
      <c r="B55" s="6"/>
      <c r="C55" s="33"/>
      <c r="D55" s="1"/>
    </row>
    <row r="56" spans="1:4" x14ac:dyDescent="0.25">
      <c r="A56" s="9" t="s">
        <v>34</v>
      </c>
      <c r="B56" s="10" t="s">
        <v>35</v>
      </c>
      <c r="C56" s="35">
        <v>0</v>
      </c>
      <c r="D56" s="1"/>
    </row>
    <row r="57" spans="1:4" x14ac:dyDescent="0.25">
      <c r="A57" s="9"/>
      <c r="B57" s="10" t="s">
        <v>36</v>
      </c>
      <c r="C57" s="37">
        <f>(C39-C56)/C32</f>
        <v>6.6108573827086887E-4</v>
      </c>
      <c r="D57" s="1"/>
    </row>
    <row r="58" spans="1:4" x14ac:dyDescent="0.25">
      <c r="A58" s="4"/>
      <c r="B58" s="6"/>
      <c r="C58" s="33"/>
      <c r="D58" s="1"/>
    </row>
    <row r="59" spans="1:4" x14ac:dyDescent="0.25">
      <c r="A59" s="4" t="s">
        <v>37</v>
      </c>
      <c r="B59" s="6"/>
      <c r="C59" s="33"/>
      <c r="D59" s="1"/>
    </row>
    <row r="60" spans="1:4" x14ac:dyDescent="0.25">
      <c r="A60" s="4"/>
      <c r="B60" s="6"/>
      <c r="C60" s="33"/>
      <c r="D60" s="1"/>
    </row>
    <row r="61" spans="1:4" x14ac:dyDescent="0.25">
      <c r="A61" s="9" t="s">
        <v>38</v>
      </c>
      <c r="B61" s="10"/>
      <c r="C61" s="36">
        <f>C28+C39-C56</f>
        <v>339.73770547188332</v>
      </c>
      <c r="D61" s="1"/>
    </row>
    <row r="62" spans="1:4" x14ac:dyDescent="0.25">
      <c r="A62" s="4"/>
      <c r="B62" s="6"/>
      <c r="C62" s="33"/>
      <c r="D62" s="1"/>
    </row>
    <row r="63" spans="1:4" x14ac:dyDescent="0.25">
      <c r="A63" s="9" t="s">
        <v>39</v>
      </c>
      <c r="B63" s="10"/>
      <c r="C63" s="37">
        <f>C61/C30</f>
        <v>1.0295186937388189E-3</v>
      </c>
      <c r="D63" s="1"/>
    </row>
    <row r="64" spans="1:4" x14ac:dyDescent="0.25">
      <c r="A64" s="4"/>
      <c r="B64" s="6"/>
      <c r="C64" s="33"/>
      <c r="D64" s="1"/>
    </row>
    <row r="65" spans="1:4" x14ac:dyDescent="0.25">
      <c r="A65" s="4" t="s">
        <v>40</v>
      </c>
      <c r="B65" s="6"/>
      <c r="C65" s="33"/>
      <c r="D65" s="1"/>
    </row>
    <row r="66" spans="1:4" x14ac:dyDescent="0.25">
      <c r="A66" s="9" t="s">
        <v>41</v>
      </c>
      <c r="B66" s="10"/>
      <c r="C66" s="37">
        <v>1E-3</v>
      </c>
      <c r="D66" s="1"/>
    </row>
    <row r="67" spans="1:4" ht="14.4" thickBot="1" x14ac:dyDescent="0.3">
      <c r="A67" s="11" t="s">
        <v>42</v>
      </c>
      <c r="B67" s="12"/>
      <c r="C67" s="40">
        <f>C34+C66</f>
        <v>1.6107360979342876E-3</v>
      </c>
      <c r="D67" s="1"/>
    </row>
  </sheetData>
  <mergeCells count="1">
    <mergeCell ref="A1:B1"/>
  </mergeCells>
  <conditionalFormatting sqref="C54">
    <cfRule type="cellIs" dxfId="12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17DA1-5C9F-40D8-AF9F-4C688EA686B7}">
  <sheetPr>
    <pageSetUpPr fitToPage="1"/>
  </sheetPr>
  <dimension ref="A1:F67"/>
  <sheetViews>
    <sheetView rightToLeft="1" workbookViewId="0">
      <pane ySplit="7" topLeftCell="A50" activePane="bottomLeft" state="frozen"/>
      <selection activeCell="B4" sqref="B4"/>
      <selection pane="bottomLeft" activeCell="C63" sqref="C63"/>
    </sheetView>
  </sheetViews>
  <sheetFormatPr defaultRowHeight="13.8" x14ac:dyDescent="0.25"/>
  <cols>
    <col min="1" max="1" width="14.69921875" customWidth="1"/>
    <col min="2" max="2" width="110.5" bestFit="1" customWidth="1"/>
    <col min="3" max="3" width="9.19921875" style="30" bestFit="1" customWidth="1"/>
  </cols>
  <sheetData>
    <row r="1" spans="1:6" s="43" customFormat="1" x14ac:dyDescent="0.25">
      <c r="A1" s="66" t="s">
        <v>119</v>
      </c>
      <c r="B1" s="66"/>
      <c r="C1" s="63"/>
    </row>
    <row r="2" spans="1:6" s="43" customFormat="1" x14ac:dyDescent="0.25">
      <c r="A2" s="44"/>
      <c r="B2" s="57"/>
      <c r="C2" s="57"/>
    </row>
    <row r="3" spans="1:6" s="43" customFormat="1" x14ac:dyDescent="0.25">
      <c r="A3" s="47" t="s">
        <v>120</v>
      </c>
      <c r="C3" s="57"/>
    </row>
    <row r="4" spans="1:6" s="43" customFormat="1" ht="18.75" customHeight="1" x14ac:dyDescent="0.25">
      <c r="B4" s="64"/>
      <c r="C4" s="58"/>
    </row>
    <row r="5" spans="1:6" s="43" customFormat="1" ht="14.4" thickBot="1" x14ac:dyDescent="0.3">
      <c r="A5" s="55" t="s">
        <v>127</v>
      </c>
      <c r="C5" s="58"/>
    </row>
    <row r="6" spans="1:6" x14ac:dyDescent="0.25">
      <c r="A6" s="13"/>
      <c r="B6" s="2"/>
      <c r="C6" s="31"/>
      <c r="D6" s="1"/>
      <c r="F6" s="3"/>
    </row>
    <row r="7" spans="1:6" x14ac:dyDescent="0.25">
      <c r="A7" s="4"/>
      <c r="B7" s="5"/>
      <c r="C7" s="32">
        <v>45657</v>
      </c>
      <c r="D7" s="1"/>
      <c r="F7" s="3"/>
    </row>
    <row r="8" spans="1:6" x14ac:dyDescent="0.25">
      <c r="A8" s="4"/>
      <c r="B8" s="6"/>
      <c r="C8" s="33"/>
      <c r="D8" s="1"/>
    </row>
    <row r="9" spans="1:6" ht="14.25" customHeight="1" x14ac:dyDescent="0.25">
      <c r="A9" s="4" t="s">
        <v>0</v>
      </c>
      <c r="B9" s="6"/>
      <c r="C9" s="34" t="s">
        <v>1</v>
      </c>
      <c r="D9" s="1"/>
    </row>
    <row r="10" spans="1:6" x14ac:dyDescent="0.25">
      <c r="A10" s="7" t="s">
        <v>2</v>
      </c>
      <c r="B10" s="8"/>
      <c r="C10" s="35">
        <f>SUM(C11:C12)</f>
        <v>1.19435880177023</v>
      </c>
      <c r="D10" s="1"/>
    </row>
    <row r="11" spans="1:6" x14ac:dyDescent="0.25">
      <c r="A11" s="9"/>
      <c r="B11" s="10" t="s">
        <v>3</v>
      </c>
      <c r="C11" s="35">
        <v>0</v>
      </c>
      <c r="D11" s="1"/>
    </row>
    <row r="12" spans="1:6" x14ac:dyDescent="0.25">
      <c r="A12" s="9"/>
      <c r="B12" s="10" t="s">
        <v>4</v>
      </c>
      <c r="C12" s="35">
        <v>1.19435880177023</v>
      </c>
      <c r="D12" s="1"/>
    </row>
    <row r="13" spans="1:6" x14ac:dyDescent="0.25">
      <c r="A13" s="4"/>
      <c r="B13" s="6"/>
      <c r="C13" s="33"/>
      <c r="D13" s="1"/>
    </row>
    <row r="14" spans="1:6" x14ac:dyDescent="0.25">
      <c r="A14" s="9" t="s">
        <v>5</v>
      </c>
      <c r="B14" s="10"/>
      <c r="C14" s="35">
        <f>SUM(C15:C16)</f>
        <v>0.10023286414106999</v>
      </c>
      <c r="D14" s="1"/>
    </row>
    <row r="15" spans="1:6" x14ac:dyDescent="0.25">
      <c r="A15" s="9"/>
      <c r="B15" s="10" t="s">
        <v>6</v>
      </c>
      <c r="C15" s="35">
        <v>0</v>
      </c>
      <c r="D15" s="1"/>
    </row>
    <row r="16" spans="1:6" x14ac:dyDescent="0.25">
      <c r="A16" s="9"/>
      <c r="B16" s="10" t="s">
        <v>7</v>
      </c>
      <c r="C16" s="35">
        <v>0.10023286414106999</v>
      </c>
      <c r="D16" s="1"/>
    </row>
    <row r="17" spans="1:4" x14ac:dyDescent="0.25">
      <c r="A17" s="4"/>
      <c r="B17" s="6"/>
      <c r="C17" s="33"/>
      <c r="D17" s="1"/>
    </row>
    <row r="18" spans="1:4" x14ac:dyDescent="0.25">
      <c r="A18" s="9" t="s">
        <v>8</v>
      </c>
      <c r="B18" s="10"/>
      <c r="C18" s="35">
        <f>SUM(C19:C20)</f>
        <v>0</v>
      </c>
      <c r="D18" s="1"/>
    </row>
    <row r="19" spans="1:4" x14ac:dyDescent="0.25">
      <c r="A19" s="9"/>
      <c r="B19" s="10" t="s">
        <v>9</v>
      </c>
      <c r="C19" s="35">
        <v>0</v>
      </c>
      <c r="D19" s="1"/>
    </row>
    <row r="20" spans="1:4" x14ac:dyDescent="0.25">
      <c r="A20" s="9"/>
      <c r="B20" s="10" t="s">
        <v>10</v>
      </c>
      <c r="C20" s="35">
        <v>0</v>
      </c>
      <c r="D20" s="1"/>
    </row>
    <row r="21" spans="1:4" x14ac:dyDescent="0.25">
      <c r="A21" s="4"/>
      <c r="B21" s="6"/>
      <c r="C21" s="33"/>
      <c r="D21" s="1"/>
    </row>
    <row r="22" spans="1:4" x14ac:dyDescent="0.25">
      <c r="A22" s="9" t="s">
        <v>11</v>
      </c>
      <c r="B22" s="10"/>
      <c r="C22" s="35">
        <v>0</v>
      </c>
      <c r="D22" s="1"/>
    </row>
    <row r="23" spans="1:4" x14ac:dyDescent="0.25">
      <c r="A23" s="4"/>
      <c r="B23" s="6"/>
      <c r="C23" s="33"/>
      <c r="D23" s="1"/>
    </row>
    <row r="24" spans="1:4" x14ac:dyDescent="0.25">
      <c r="A24" s="9" t="s">
        <v>12</v>
      </c>
      <c r="B24" s="10"/>
      <c r="C24" s="35">
        <v>0</v>
      </c>
      <c r="D24" s="1"/>
    </row>
    <row r="25" spans="1:4" x14ac:dyDescent="0.25">
      <c r="A25" s="4"/>
      <c r="B25" s="6"/>
      <c r="C25" s="33"/>
      <c r="D25" s="1"/>
    </row>
    <row r="26" spans="1:4" x14ac:dyDescent="0.25">
      <c r="A26" s="9" t="s">
        <v>13</v>
      </c>
      <c r="B26" s="10"/>
      <c r="C26" s="35">
        <v>0</v>
      </c>
      <c r="D26" s="1"/>
    </row>
    <row r="27" spans="1:4" x14ac:dyDescent="0.25">
      <c r="A27" s="4"/>
      <c r="B27" s="6"/>
      <c r="C27" s="33"/>
      <c r="D27" s="1"/>
    </row>
    <row r="28" spans="1:4" x14ac:dyDescent="0.25">
      <c r="A28" s="9" t="s">
        <v>14</v>
      </c>
      <c r="B28" s="10"/>
      <c r="C28" s="36">
        <f>C10+C14+C18+C22+C26+C24</f>
        <v>1.2945916659112999</v>
      </c>
      <c r="D28" s="1"/>
    </row>
    <row r="29" spans="1:4" x14ac:dyDescent="0.25">
      <c r="A29" s="4"/>
      <c r="B29" s="6"/>
      <c r="C29" s="33"/>
      <c r="D29" s="1"/>
    </row>
    <row r="30" spans="1:4" x14ac:dyDescent="0.25">
      <c r="A30" s="9" t="s">
        <v>15</v>
      </c>
      <c r="B30" s="10"/>
      <c r="C30" s="36">
        <v>10197.5</v>
      </c>
      <c r="D30" s="1"/>
    </row>
    <row r="31" spans="1:4" x14ac:dyDescent="0.25">
      <c r="A31" s="9"/>
      <c r="B31" s="10" t="s">
        <v>16</v>
      </c>
      <c r="C31" s="35">
        <v>11744</v>
      </c>
      <c r="D31" s="1"/>
    </row>
    <row r="32" spans="1:4" x14ac:dyDescent="0.25">
      <c r="A32" s="9"/>
      <c r="B32" s="10" t="s">
        <v>17</v>
      </c>
      <c r="C32" s="35">
        <v>8651</v>
      </c>
      <c r="D32" s="1"/>
    </row>
    <row r="33" spans="1:4" x14ac:dyDescent="0.25">
      <c r="A33" s="4"/>
      <c r="B33" s="6"/>
      <c r="C33" s="33"/>
      <c r="D33" s="1"/>
    </row>
    <row r="34" spans="1:4" x14ac:dyDescent="0.25">
      <c r="A34" s="9" t="s">
        <v>18</v>
      </c>
      <c r="B34" s="10"/>
      <c r="C34" s="37">
        <f>C28/C30</f>
        <v>1.2695186721366022E-4</v>
      </c>
      <c r="D34" s="1"/>
    </row>
    <row r="35" spans="1:4" x14ac:dyDescent="0.25">
      <c r="A35" s="4"/>
      <c r="B35" s="6"/>
      <c r="C35" s="33"/>
      <c r="D35" s="1"/>
    </row>
    <row r="36" spans="1:4" x14ac:dyDescent="0.25">
      <c r="A36" s="4" t="s">
        <v>19</v>
      </c>
      <c r="B36" s="6"/>
      <c r="C36" s="33"/>
      <c r="D36" s="1"/>
    </row>
    <row r="37" spans="1:4" x14ac:dyDescent="0.25">
      <c r="A37" s="9" t="s">
        <v>20</v>
      </c>
      <c r="B37" s="10"/>
      <c r="C37" s="35">
        <v>0</v>
      </c>
      <c r="D37" s="1"/>
    </row>
    <row r="38" spans="1:4" x14ac:dyDescent="0.25">
      <c r="A38" s="4"/>
      <c r="B38" s="6"/>
      <c r="C38" s="33"/>
      <c r="D38" s="1"/>
    </row>
    <row r="39" spans="1:4" x14ac:dyDescent="0.25">
      <c r="A39" s="9" t="s">
        <v>21</v>
      </c>
      <c r="B39" s="10"/>
      <c r="C39" s="36">
        <f>SUM(C40:C48)</f>
        <v>0</v>
      </c>
      <c r="D39" s="1"/>
    </row>
    <row r="40" spans="1:4" x14ac:dyDescent="0.25">
      <c r="A40" s="9"/>
      <c r="B40" s="10" t="s">
        <v>22</v>
      </c>
      <c r="C40" s="38">
        <v>0</v>
      </c>
      <c r="D40" s="1"/>
    </row>
    <row r="41" spans="1:4" x14ac:dyDescent="0.25">
      <c r="A41" s="9"/>
      <c r="B41" s="10" t="s">
        <v>23</v>
      </c>
      <c r="C41" s="38">
        <v>0</v>
      </c>
      <c r="D41" s="1"/>
    </row>
    <row r="42" spans="1:4" x14ac:dyDescent="0.25">
      <c r="A42" s="9"/>
      <c r="B42" s="10" t="s">
        <v>24</v>
      </c>
      <c r="C42" s="35">
        <v>0</v>
      </c>
      <c r="D42" s="1"/>
    </row>
    <row r="43" spans="1:4" x14ac:dyDescent="0.25">
      <c r="A43" s="9"/>
      <c r="B43" s="10" t="s">
        <v>25</v>
      </c>
      <c r="C43" s="35">
        <v>0</v>
      </c>
      <c r="D43" s="1"/>
    </row>
    <row r="44" spans="1:4" x14ac:dyDescent="0.25">
      <c r="A44" s="9"/>
      <c r="B44" s="10" t="s">
        <v>26</v>
      </c>
      <c r="C44" s="35">
        <v>0</v>
      </c>
      <c r="D44" s="1"/>
    </row>
    <row r="45" spans="1:4" x14ac:dyDescent="0.25">
      <c r="A45" s="9"/>
      <c r="B45" s="10" t="s">
        <v>27</v>
      </c>
      <c r="C45" s="35">
        <v>0</v>
      </c>
      <c r="D45" s="1"/>
    </row>
    <row r="46" spans="1:4" x14ac:dyDescent="0.25">
      <c r="A46" s="9"/>
      <c r="B46" s="10" t="s">
        <v>28</v>
      </c>
      <c r="C46" s="35">
        <v>0</v>
      </c>
      <c r="D46" s="1"/>
    </row>
    <row r="47" spans="1:4" x14ac:dyDescent="0.25">
      <c r="A47" s="9"/>
      <c r="B47" s="10" t="s">
        <v>29</v>
      </c>
      <c r="C47" s="35">
        <v>0</v>
      </c>
      <c r="D47" s="1"/>
    </row>
    <row r="48" spans="1:4" x14ac:dyDescent="0.25">
      <c r="A48" s="9"/>
      <c r="B48" s="10" t="s">
        <v>30</v>
      </c>
      <c r="C48" s="35">
        <v>0</v>
      </c>
      <c r="D48" s="1"/>
    </row>
    <row r="49" spans="1:4" x14ac:dyDescent="0.25">
      <c r="A49" s="4"/>
      <c r="B49" s="6"/>
      <c r="C49" s="33"/>
      <c r="D49" s="1"/>
    </row>
    <row r="50" spans="1:4" x14ac:dyDescent="0.25">
      <c r="A50" s="9" t="s">
        <v>31</v>
      </c>
      <c r="B50" s="10"/>
      <c r="C50" s="37">
        <f>C39/C32</f>
        <v>0</v>
      </c>
      <c r="D50" s="1"/>
    </row>
    <row r="51" spans="1:4" x14ac:dyDescent="0.25">
      <c r="A51" s="4"/>
      <c r="B51" s="6"/>
      <c r="C51" s="33"/>
      <c r="D51" s="1"/>
    </row>
    <row r="52" spans="1:4" x14ac:dyDescent="0.25">
      <c r="A52" s="9" t="s">
        <v>32</v>
      </c>
      <c r="B52" s="10"/>
      <c r="C52" s="37">
        <v>2.0000000000000001E-4</v>
      </c>
      <c r="D52" s="1"/>
    </row>
    <row r="53" spans="1:4" x14ac:dyDescent="0.25">
      <c r="A53" s="4"/>
      <c r="B53" s="6"/>
      <c r="C53" s="33"/>
      <c r="D53" s="1"/>
    </row>
    <row r="54" spans="1:4" x14ac:dyDescent="0.25">
      <c r="A54" s="9" t="s">
        <v>33</v>
      </c>
      <c r="B54" s="10"/>
      <c r="C54" s="39">
        <f>C52-C50</f>
        <v>2.0000000000000001E-4</v>
      </c>
      <c r="D54" s="1"/>
    </row>
    <row r="55" spans="1:4" x14ac:dyDescent="0.25">
      <c r="A55" s="4"/>
      <c r="B55" s="6"/>
      <c r="C55" s="33"/>
      <c r="D55" s="1"/>
    </row>
    <row r="56" spans="1:4" x14ac:dyDescent="0.25">
      <c r="A56" s="9" t="s">
        <v>34</v>
      </c>
      <c r="B56" s="10" t="s">
        <v>35</v>
      </c>
      <c r="C56" s="35">
        <v>0</v>
      </c>
      <c r="D56" s="1"/>
    </row>
    <row r="57" spans="1:4" x14ac:dyDescent="0.25">
      <c r="A57" s="9"/>
      <c r="B57" s="10" t="s">
        <v>36</v>
      </c>
      <c r="C57" s="37">
        <f>(C39-C56)/C32</f>
        <v>0</v>
      </c>
      <c r="D57" s="1"/>
    </row>
    <row r="58" spans="1:4" x14ac:dyDescent="0.25">
      <c r="A58" s="4"/>
      <c r="B58" s="6"/>
      <c r="C58" s="33"/>
      <c r="D58" s="1"/>
    </row>
    <row r="59" spans="1:4" x14ac:dyDescent="0.25">
      <c r="A59" s="4" t="s">
        <v>37</v>
      </c>
      <c r="B59" s="6"/>
      <c r="C59" s="33"/>
      <c r="D59" s="1"/>
    </row>
    <row r="60" spans="1:4" x14ac:dyDescent="0.25">
      <c r="A60" s="4"/>
      <c r="B60" s="6"/>
      <c r="C60" s="33"/>
      <c r="D60" s="1"/>
    </row>
    <row r="61" spans="1:4" x14ac:dyDescent="0.25">
      <c r="A61" s="9" t="s">
        <v>38</v>
      </c>
      <c r="B61" s="10"/>
      <c r="C61" s="36">
        <f>C28+C39-C56</f>
        <v>1.2945916659112999</v>
      </c>
      <c r="D61" s="1"/>
    </row>
    <row r="62" spans="1:4" x14ac:dyDescent="0.25">
      <c r="A62" s="4"/>
      <c r="B62" s="6"/>
      <c r="C62" s="33"/>
      <c r="D62" s="1"/>
    </row>
    <row r="63" spans="1:4" x14ac:dyDescent="0.25">
      <c r="A63" s="9" t="s">
        <v>39</v>
      </c>
      <c r="B63" s="10"/>
      <c r="C63" s="37">
        <f>C61/C30</f>
        <v>1.2695186721366022E-4</v>
      </c>
      <c r="D63" s="1"/>
    </row>
    <row r="64" spans="1:4" x14ac:dyDescent="0.25">
      <c r="A64" s="4"/>
      <c r="B64" s="6"/>
      <c r="C64" s="33"/>
      <c r="D64" s="1"/>
    </row>
    <row r="65" spans="1:4" x14ac:dyDescent="0.25">
      <c r="A65" s="4" t="s">
        <v>40</v>
      </c>
      <c r="B65" s="6"/>
      <c r="C65" s="33"/>
      <c r="D65" s="1"/>
    </row>
    <row r="66" spans="1:4" x14ac:dyDescent="0.25">
      <c r="A66" s="9" t="s">
        <v>41</v>
      </c>
      <c r="B66" s="10"/>
      <c r="C66" s="37">
        <v>2.0000000000000001E-4</v>
      </c>
      <c r="D66" s="1"/>
    </row>
    <row r="67" spans="1:4" ht="14.4" thickBot="1" x14ac:dyDescent="0.3">
      <c r="A67" s="11" t="s">
        <v>42</v>
      </c>
      <c r="B67" s="12"/>
      <c r="C67" s="40">
        <f>C34+C66</f>
        <v>3.2695186721366022E-4</v>
      </c>
      <c r="D67" s="1"/>
    </row>
  </sheetData>
  <mergeCells count="1">
    <mergeCell ref="A1:B1"/>
  </mergeCells>
  <conditionalFormatting sqref="C54">
    <cfRule type="cellIs" dxfId="11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331A-3CED-4F2C-BEEE-EB9961FC3DC7}">
  <sheetPr>
    <pageSetUpPr fitToPage="1"/>
  </sheetPr>
  <dimension ref="A1:F67"/>
  <sheetViews>
    <sheetView rightToLeft="1" workbookViewId="0">
      <pane ySplit="7" topLeftCell="A53" activePane="bottomLeft" state="frozen"/>
      <selection activeCell="B4" sqref="B4"/>
      <selection pane="bottomLeft" activeCell="C63" sqref="C63"/>
    </sheetView>
  </sheetViews>
  <sheetFormatPr defaultRowHeight="13.8" x14ac:dyDescent="0.25"/>
  <cols>
    <col min="1" max="1" width="14.69921875" customWidth="1"/>
    <col min="2" max="2" width="110.5" bestFit="1" customWidth="1"/>
    <col min="3" max="3" width="9.19921875" style="30" bestFit="1" customWidth="1"/>
  </cols>
  <sheetData>
    <row r="1" spans="1:6" s="43" customFormat="1" x14ac:dyDescent="0.25">
      <c r="A1" s="66" t="s">
        <v>119</v>
      </c>
      <c r="B1" s="66"/>
      <c r="C1" s="63"/>
    </row>
    <row r="2" spans="1:6" s="43" customFormat="1" x14ac:dyDescent="0.25">
      <c r="A2" s="44"/>
      <c r="B2" s="57"/>
      <c r="C2" s="57"/>
    </row>
    <row r="3" spans="1:6" s="43" customFormat="1" x14ac:dyDescent="0.25">
      <c r="A3" s="47" t="s">
        <v>120</v>
      </c>
      <c r="C3" s="57"/>
    </row>
    <row r="4" spans="1:6" s="43" customFormat="1" ht="18.75" customHeight="1" x14ac:dyDescent="0.25">
      <c r="B4" s="64"/>
      <c r="C4" s="58"/>
    </row>
    <row r="5" spans="1:6" s="43" customFormat="1" ht="14.4" thickBot="1" x14ac:dyDescent="0.3">
      <c r="A5" s="55" t="s">
        <v>128</v>
      </c>
      <c r="C5" s="58"/>
    </row>
    <row r="6" spans="1:6" x14ac:dyDescent="0.25">
      <c r="A6" s="13"/>
      <c r="B6" s="2"/>
      <c r="C6" s="31"/>
      <c r="D6" s="1"/>
      <c r="F6" s="3"/>
    </row>
    <row r="7" spans="1:6" x14ac:dyDescent="0.25">
      <c r="A7" s="4"/>
      <c r="B7" s="5"/>
      <c r="C7" s="32">
        <v>45657</v>
      </c>
      <c r="D7" s="1"/>
      <c r="F7" s="3"/>
    </row>
    <row r="8" spans="1:6" x14ac:dyDescent="0.25">
      <c r="A8" s="4"/>
      <c r="B8" s="6"/>
      <c r="C8" s="33"/>
      <c r="D8" s="1"/>
    </row>
    <row r="9" spans="1:6" ht="14.25" customHeight="1" x14ac:dyDescent="0.25">
      <c r="A9" s="4" t="s">
        <v>0</v>
      </c>
      <c r="B9" s="6"/>
      <c r="C9" s="34" t="s">
        <v>1</v>
      </c>
      <c r="D9" s="1"/>
    </row>
    <row r="10" spans="1:6" x14ac:dyDescent="0.25">
      <c r="A10" s="7" t="s">
        <v>2</v>
      </c>
      <c r="B10" s="8"/>
      <c r="C10" s="35">
        <f>SUM(C11:C12)</f>
        <v>1.1854679502263901</v>
      </c>
      <c r="D10" s="1"/>
    </row>
    <row r="11" spans="1:6" x14ac:dyDescent="0.25">
      <c r="A11" s="9"/>
      <c r="B11" s="10" t="s">
        <v>3</v>
      </c>
      <c r="C11" s="35">
        <v>0</v>
      </c>
      <c r="D11" s="1"/>
    </row>
    <row r="12" spans="1:6" x14ac:dyDescent="0.25">
      <c r="A12" s="9"/>
      <c r="B12" s="10" t="s">
        <v>4</v>
      </c>
      <c r="C12" s="35">
        <v>1.1854679502263901</v>
      </c>
      <c r="D12" s="1"/>
    </row>
    <row r="13" spans="1:6" x14ac:dyDescent="0.25">
      <c r="A13" s="4"/>
      <c r="B13" s="6"/>
      <c r="C13" s="33"/>
      <c r="D13" s="1"/>
    </row>
    <row r="14" spans="1:6" x14ac:dyDescent="0.25">
      <c r="A14" s="9" t="s">
        <v>5</v>
      </c>
      <c r="B14" s="10"/>
      <c r="C14" s="35">
        <f>SUM(C15:C16)</f>
        <v>0.39074317403101999</v>
      </c>
      <c r="D14" s="1"/>
    </row>
    <row r="15" spans="1:6" x14ac:dyDescent="0.25">
      <c r="A15" s="9"/>
      <c r="B15" s="10" t="s">
        <v>6</v>
      </c>
      <c r="C15" s="35">
        <v>0</v>
      </c>
      <c r="D15" s="1"/>
    </row>
    <row r="16" spans="1:6" x14ac:dyDescent="0.25">
      <c r="A16" s="9"/>
      <c r="B16" s="10" t="s">
        <v>7</v>
      </c>
      <c r="C16" s="35">
        <v>0.39074317403101999</v>
      </c>
      <c r="D16" s="1"/>
    </row>
    <row r="17" spans="1:4" x14ac:dyDescent="0.25">
      <c r="A17" s="4"/>
      <c r="B17" s="6"/>
      <c r="C17" s="33"/>
      <c r="D17" s="1"/>
    </row>
    <row r="18" spans="1:4" x14ac:dyDescent="0.25">
      <c r="A18" s="9" t="s">
        <v>8</v>
      </c>
      <c r="B18" s="10"/>
      <c r="C18" s="35">
        <f>SUM(C19:C20)</f>
        <v>0.35315331086306373</v>
      </c>
      <c r="D18" s="1"/>
    </row>
    <row r="19" spans="1:4" x14ac:dyDescent="0.25">
      <c r="A19" s="9"/>
      <c r="B19" s="10" t="s">
        <v>9</v>
      </c>
      <c r="C19" s="35">
        <v>0.35315331086306373</v>
      </c>
      <c r="D19" s="1"/>
    </row>
    <row r="20" spans="1:4" x14ac:dyDescent="0.25">
      <c r="A20" s="9"/>
      <c r="B20" s="10" t="s">
        <v>10</v>
      </c>
      <c r="C20" s="35">
        <v>0</v>
      </c>
      <c r="D20" s="1"/>
    </row>
    <row r="21" spans="1:4" x14ac:dyDescent="0.25">
      <c r="A21" s="4"/>
      <c r="B21" s="6"/>
      <c r="C21" s="33"/>
      <c r="D21" s="1"/>
    </row>
    <row r="22" spans="1:4" x14ac:dyDescent="0.25">
      <c r="A22" s="9" t="s">
        <v>11</v>
      </c>
      <c r="B22" s="10"/>
      <c r="C22" s="35">
        <v>0.41603998222350991</v>
      </c>
      <c r="D22" s="1"/>
    </row>
    <row r="23" spans="1:4" x14ac:dyDescent="0.25">
      <c r="A23" s="4"/>
      <c r="B23" s="6"/>
      <c r="C23" s="33"/>
      <c r="D23" s="1"/>
    </row>
    <row r="24" spans="1:4" x14ac:dyDescent="0.25">
      <c r="A24" s="9" t="s">
        <v>12</v>
      </c>
      <c r="B24" s="10"/>
      <c r="C24" s="35">
        <v>0</v>
      </c>
      <c r="D24" s="1"/>
    </row>
    <row r="25" spans="1:4" x14ac:dyDescent="0.25">
      <c r="A25" s="4"/>
      <c r="B25" s="6"/>
      <c r="C25" s="33"/>
      <c r="D25" s="1"/>
    </row>
    <row r="26" spans="1:4" x14ac:dyDescent="0.25">
      <c r="A26" s="9" t="s">
        <v>13</v>
      </c>
      <c r="B26" s="10"/>
      <c r="C26" s="35">
        <v>0</v>
      </c>
      <c r="D26" s="1"/>
    </row>
    <row r="27" spans="1:4" x14ac:dyDescent="0.25">
      <c r="A27" s="4"/>
      <c r="B27" s="6"/>
      <c r="C27" s="33"/>
      <c r="D27" s="1"/>
    </row>
    <row r="28" spans="1:4" x14ac:dyDescent="0.25">
      <c r="A28" s="9" t="s">
        <v>14</v>
      </c>
      <c r="B28" s="10"/>
      <c r="C28" s="36">
        <f>C10+C14+C18+C22+C26+C24</f>
        <v>2.3454044173439836</v>
      </c>
      <c r="D28" s="1"/>
    </row>
    <row r="29" spans="1:4" x14ac:dyDescent="0.25">
      <c r="A29" s="4"/>
      <c r="B29" s="6"/>
      <c r="C29" s="33"/>
      <c r="D29" s="1"/>
    </row>
    <row r="30" spans="1:4" x14ac:dyDescent="0.25">
      <c r="A30" s="9" t="s">
        <v>15</v>
      </c>
      <c r="B30" s="10"/>
      <c r="C30" s="36">
        <v>8577.4172974689536</v>
      </c>
      <c r="D30" s="1"/>
    </row>
    <row r="31" spans="1:4" x14ac:dyDescent="0.25">
      <c r="A31" s="9"/>
      <c r="B31" s="10" t="s">
        <v>16</v>
      </c>
      <c r="C31" s="35">
        <v>11694</v>
      </c>
      <c r="D31" s="1"/>
    </row>
    <row r="32" spans="1:4" x14ac:dyDescent="0.25">
      <c r="A32" s="9"/>
      <c r="B32" s="10" t="s">
        <v>17</v>
      </c>
      <c r="C32" s="35">
        <v>5460.8345949379063</v>
      </c>
      <c r="D32" s="1"/>
    </row>
    <row r="33" spans="1:4" x14ac:dyDescent="0.25">
      <c r="A33" s="4"/>
      <c r="B33" s="6"/>
      <c r="C33" s="33"/>
      <c r="D33" s="1"/>
    </row>
    <row r="34" spans="1:4" x14ac:dyDescent="0.25">
      <c r="A34" s="9" t="s">
        <v>18</v>
      </c>
      <c r="B34" s="10"/>
      <c r="C34" s="37">
        <f>C28/C30</f>
        <v>2.7343946738327303E-4</v>
      </c>
      <c r="D34" s="1"/>
    </row>
    <row r="35" spans="1:4" x14ac:dyDescent="0.25">
      <c r="A35" s="4"/>
      <c r="B35" s="6"/>
      <c r="C35" s="33"/>
      <c r="D35" s="1"/>
    </row>
    <row r="36" spans="1:4" x14ac:dyDescent="0.25">
      <c r="A36" s="4" t="s">
        <v>19</v>
      </c>
      <c r="B36" s="6"/>
      <c r="C36" s="33"/>
      <c r="D36" s="1"/>
    </row>
    <row r="37" spans="1:4" x14ac:dyDescent="0.25">
      <c r="A37" s="9" t="s">
        <v>20</v>
      </c>
      <c r="B37" s="10"/>
      <c r="C37" s="35">
        <v>0</v>
      </c>
      <c r="D37" s="1"/>
    </row>
    <row r="38" spans="1:4" x14ac:dyDescent="0.25">
      <c r="A38" s="4"/>
      <c r="B38" s="6"/>
      <c r="C38" s="33"/>
      <c r="D38" s="1"/>
    </row>
    <row r="39" spans="1:4" x14ac:dyDescent="0.25">
      <c r="A39" s="9" t="s">
        <v>21</v>
      </c>
      <c r="B39" s="10"/>
      <c r="C39" s="36">
        <f>SUM(C40:C48)</f>
        <v>0.37967129824363832</v>
      </c>
      <c r="D39" s="1"/>
    </row>
    <row r="40" spans="1:4" x14ac:dyDescent="0.25">
      <c r="A40" s="9"/>
      <c r="B40" s="10" t="s">
        <v>22</v>
      </c>
      <c r="C40" s="38">
        <v>0</v>
      </c>
      <c r="D40" s="1"/>
    </row>
    <row r="41" spans="1:4" x14ac:dyDescent="0.25">
      <c r="A41" s="9"/>
      <c r="B41" s="10" t="s">
        <v>23</v>
      </c>
      <c r="C41" s="38">
        <v>0</v>
      </c>
      <c r="D41" s="1"/>
    </row>
    <row r="42" spans="1:4" x14ac:dyDescent="0.25">
      <c r="A42" s="9"/>
      <c r="B42" s="10" t="s">
        <v>24</v>
      </c>
      <c r="C42" s="35">
        <v>0</v>
      </c>
      <c r="D42" s="1"/>
    </row>
    <row r="43" spans="1:4" x14ac:dyDescent="0.25">
      <c r="A43" s="9"/>
      <c r="B43" s="10" t="s">
        <v>25</v>
      </c>
      <c r="C43" s="35">
        <v>0</v>
      </c>
      <c r="D43" s="1"/>
    </row>
    <row r="44" spans="1:4" x14ac:dyDescent="0.25">
      <c r="A44" s="9"/>
      <c r="B44" s="10" t="s">
        <v>26</v>
      </c>
      <c r="C44" s="35">
        <v>0</v>
      </c>
      <c r="D44" s="1"/>
    </row>
    <row r="45" spans="1:4" x14ac:dyDescent="0.25">
      <c r="A45" s="9"/>
      <c r="B45" s="10" t="s">
        <v>27</v>
      </c>
      <c r="C45" s="35">
        <v>6.2362860130029993E-2</v>
      </c>
      <c r="D45" s="1"/>
    </row>
    <row r="46" spans="1:4" x14ac:dyDescent="0.25">
      <c r="A46" s="9"/>
      <c r="B46" s="10" t="s">
        <v>28</v>
      </c>
      <c r="C46" s="35">
        <v>0</v>
      </c>
      <c r="D46" s="1"/>
    </row>
    <row r="47" spans="1:4" x14ac:dyDescent="0.25">
      <c r="A47" s="9"/>
      <c r="B47" s="10" t="s">
        <v>29</v>
      </c>
      <c r="C47" s="35">
        <v>0.31730843811360832</v>
      </c>
      <c r="D47" s="1"/>
    </row>
    <row r="48" spans="1:4" x14ac:dyDescent="0.25">
      <c r="A48" s="9"/>
      <c r="B48" s="10" t="s">
        <v>30</v>
      </c>
      <c r="C48" s="35">
        <v>0</v>
      </c>
      <c r="D48" s="1"/>
    </row>
    <row r="49" spans="1:4" x14ac:dyDescent="0.25">
      <c r="A49" s="4"/>
      <c r="B49" s="6"/>
      <c r="C49" s="33"/>
      <c r="D49" s="1"/>
    </row>
    <row r="50" spans="1:4" x14ac:dyDescent="0.25">
      <c r="A50" s="9" t="s">
        <v>31</v>
      </c>
      <c r="B50" s="10"/>
      <c r="C50" s="37">
        <f>C39/C32</f>
        <v>6.9526240292204901E-5</v>
      </c>
      <c r="D50" s="1"/>
    </row>
    <row r="51" spans="1:4" x14ac:dyDescent="0.25">
      <c r="A51" s="4"/>
      <c r="B51" s="6"/>
      <c r="C51" s="33"/>
      <c r="D51" s="1"/>
    </row>
    <row r="52" spans="1:4" x14ac:dyDescent="0.25">
      <c r="A52" s="9" t="s">
        <v>32</v>
      </c>
      <c r="B52" s="10"/>
      <c r="C52" s="37">
        <v>1E-3</v>
      </c>
      <c r="D52" s="1"/>
    </row>
    <row r="53" spans="1:4" x14ac:dyDescent="0.25">
      <c r="A53" s="4"/>
      <c r="B53" s="6"/>
      <c r="C53" s="33"/>
      <c r="D53" s="1"/>
    </row>
    <row r="54" spans="1:4" x14ac:dyDescent="0.25">
      <c r="A54" s="9" t="s">
        <v>33</v>
      </c>
      <c r="B54" s="10"/>
      <c r="C54" s="39">
        <f>C52-C50</f>
        <v>9.3047375970779517E-4</v>
      </c>
      <c r="D54" s="1"/>
    </row>
    <row r="55" spans="1:4" x14ac:dyDescent="0.25">
      <c r="A55" s="4"/>
      <c r="B55" s="6"/>
      <c r="C55" s="33"/>
      <c r="D55" s="1"/>
    </row>
    <row r="56" spans="1:4" x14ac:dyDescent="0.25">
      <c r="A56" s="9" t="s">
        <v>34</v>
      </c>
      <c r="B56" s="10" t="s">
        <v>35</v>
      </c>
      <c r="C56" s="35">
        <v>0</v>
      </c>
      <c r="D56" s="1"/>
    </row>
    <row r="57" spans="1:4" x14ac:dyDescent="0.25">
      <c r="A57" s="9"/>
      <c r="B57" s="10" t="s">
        <v>36</v>
      </c>
      <c r="C57" s="37">
        <f>(C39-C56)/C32</f>
        <v>6.9526240292204901E-5</v>
      </c>
      <c r="D57" s="1"/>
    </row>
    <row r="58" spans="1:4" x14ac:dyDescent="0.25">
      <c r="A58" s="4"/>
      <c r="B58" s="6"/>
      <c r="C58" s="33"/>
      <c r="D58" s="1"/>
    </row>
    <row r="59" spans="1:4" x14ac:dyDescent="0.25">
      <c r="A59" s="4" t="s">
        <v>37</v>
      </c>
      <c r="B59" s="6"/>
      <c r="C59" s="33"/>
      <c r="D59" s="1"/>
    </row>
    <row r="60" spans="1:4" x14ac:dyDescent="0.25">
      <c r="A60" s="4"/>
      <c r="B60" s="6"/>
      <c r="C60" s="33"/>
      <c r="D60" s="1"/>
    </row>
    <row r="61" spans="1:4" x14ac:dyDescent="0.25">
      <c r="A61" s="9" t="s">
        <v>38</v>
      </c>
      <c r="B61" s="10"/>
      <c r="C61" s="36">
        <f>C28+C39-C56</f>
        <v>2.725075715587622</v>
      </c>
      <c r="D61" s="1"/>
    </row>
    <row r="62" spans="1:4" x14ac:dyDescent="0.25">
      <c r="A62" s="4"/>
      <c r="B62" s="6"/>
      <c r="C62" s="33"/>
      <c r="D62" s="1"/>
    </row>
    <row r="63" spans="1:4" x14ac:dyDescent="0.25">
      <c r="A63" s="9" t="s">
        <v>39</v>
      </c>
      <c r="B63" s="10"/>
      <c r="C63" s="37">
        <f>C61/C30</f>
        <v>3.1770352555794907E-4</v>
      </c>
      <c r="D63" s="1"/>
    </row>
    <row r="64" spans="1:4" x14ac:dyDescent="0.25">
      <c r="A64" s="4"/>
      <c r="B64" s="6"/>
      <c r="C64" s="33"/>
      <c r="D64" s="1"/>
    </row>
    <row r="65" spans="1:4" x14ac:dyDescent="0.25">
      <c r="A65" s="4" t="s">
        <v>40</v>
      </c>
      <c r="B65" s="6"/>
      <c r="C65" s="33"/>
      <c r="D65" s="1"/>
    </row>
    <row r="66" spans="1:4" x14ac:dyDescent="0.25">
      <c r="A66" s="9" t="s">
        <v>41</v>
      </c>
      <c r="B66" s="10"/>
      <c r="C66" s="37">
        <v>1E-3</v>
      </c>
      <c r="D66" s="1"/>
    </row>
    <row r="67" spans="1:4" ht="14.4" thickBot="1" x14ac:dyDescent="0.3">
      <c r="A67" s="11" t="s">
        <v>42</v>
      </c>
      <c r="B67" s="12"/>
      <c r="C67" s="40">
        <f>C34+C66</f>
        <v>1.2734394673832731E-3</v>
      </c>
      <c r="D67" s="1"/>
    </row>
  </sheetData>
  <mergeCells count="1">
    <mergeCell ref="A1:B1"/>
  </mergeCells>
  <conditionalFormatting sqref="C54">
    <cfRule type="cellIs" dxfId="10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92A76-72ED-4EA5-BC63-209F24F41902}">
  <sheetPr>
    <pageSetUpPr fitToPage="1"/>
  </sheetPr>
  <dimension ref="A1:F67"/>
  <sheetViews>
    <sheetView rightToLeft="1" workbookViewId="0">
      <pane ySplit="7" topLeftCell="A38" activePane="bottomLeft" state="frozen"/>
      <selection activeCell="B4" sqref="B4"/>
      <selection pane="bottomLeft" activeCell="C57" sqref="C57"/>
    </sheetView>
  </sheetViews>
  <sheetFormatPr defaultRowHeight="13.8" x14ac:dyDescent="0.25"/>
  <cols>
    <col min="1" max="1" width="14.69921875" customWidth="1"/>
    <col min="2" max="2" width="110.5" bestFit="1" customWidth="1"/>
    <col min="3" max="3" width="9.19921875" style="30" bestFit="1" customWidth="1"/>
  </cols>
  <sheetData>
    <row r="1" spans="1:6" s="43" customFormat="1" x14ac:dyDescent="0.25">
      <c r="A1" s="66" t="s">
        <v>119</v>
      </c>
      <c r="B1" s="66"/>
      <c r="C1" s="63"/>
    </row>
    <row r="2" spans="1:6" s="43" customFormat="1" x14ac:dyDescent="0.25">
      <c r="A2" s="44"/>
      <c r="B2" s="57"/>
      <c r="C2" s="57"/>
    </row>
    <row r="3" spans="1:6" s="43" customFormat="1" x14ac:dyDescent="0.25">
      <c r="A3" s="47" t="s">
        <v>120</v>
      </c>
      <c r="C3" s="57"/>
    </row>
    <row r="4" spans="1:6" s="43" customFormat="1" ht="18.75" customHeight="1" x14ac:dyDescent="0.25">
      <c r="B4" s="64"/>
      <c r="C4" s="58"/>
    </row>
    <row r="5" spans="1:6" s="43" customFormat="1" ht="14.4" thickBot="1" x14ac:dyDescent="0.3">
      <c r="A5" s="55" t="s">
        <v>129</v>
      </c>
      <c r="C5" s="58"/>
    </row>
    <row r="6" spans="1:6" x14ac:dyDescent="0.25">
      <c r="A6" s="13"/>
      <c r="B6" s="2"/>
      <c r="C6" s="31"/>
      <c r="D6" s="1"/>
      <c r="F6" s="3"/>
    </row>
    <row r="7" spans="1:6" x14ac:dyDescent="0.25">
      <c r="A7" s="4"/>
      <c r="B7" s="5"/>
      <c r="C7" s="32">
        <v>45657</v>
      </c>
      <c r="D7" s="1"/>
      <c r="F7" s="3"/>
    </row>
    <row r="8" spans="1:6" x14ac:dyDescent="0.25">
      <c r="A8" s="4"/>
      <c r="B8" s="6"/>
      <c r="C8" s="33"/>
      <c r="D8" s="1"/>
    </row>
    <row r="9" spans="1:6" ht="14.25" customHeight="1" x14ac:dyDescent="0.25">
      <c r="A9" s="4" t="s">
        <v>0</v>
      </c>
      <c r="B9" s="6"/>
      <c r="C9" s="34" t="s">
        <v>1</v>
      </c>
      <c r="D9" s="1"/>
    </row>
    <row r="10" spans="1:6" x14ac:dyDescent="0.25">
      <c r="A10" s="7" t="s">
        <v>2</v>
      </c>
      <c r="B10" s="8"/>
      <c r="C10" s="35">
        <f>SUM(C11:C12)</f>
        <v>230.92933450069611</v>
      </c>
      <c r="D10" s="1"/>
    </row>
    <row r="11" spans="1:6" x14ac:dyDescent="0.25">
      <c r="A11" s="9"/>
      <c r="B11" s="10" t="s">
        <v>3</v>
      </c>
      <c r="C11" s="35">
        <v>0</v>
      </c>
      <c r="D11" s="1"/>
    </row>
    <row r="12" spans="1:6" x14ac:dyDescent="0.25">
      <c r="A12" s="9"/>
      <c r="B12" s="10" t="s">
        <v>4</v>
      </c>
      <c r="C12" s="35">
        <v>230.92933450069611</v>
      </c>
      <c r="D12" s="1"/>
    </row>
    <row r="13" spans="1:6" x14ac:dyDescent="0.25">
      <c r="A13" s="4"/>
      <c r="B13" s="6"/>
      <c r="C13" s="33"/>
      <c r="D13" s="1"/>
    </row>
    <row r="14" spans="1:6" x14ac:dyDescent="0.25">
      <c r="A14" s="9" t="s">
        <v>5</v>
      </c>
      <c r="B14" s="10"/>
      <c r="C14" s="35">
        <f>SUM(C15:C16)</f>
        <v>0.10770700118695001</v>
      </c>
      <c r="D14" s="1"/>
    </row>
    <row r="15" spans="1:6" x14ac:dyDescent="0.25">
      <c r="A15" s="9"/>
      <c r="B15" s="10" t="s">
        <v>6</v>
      </c>
      <c r="C15" s="35">
        <v>0</v>
      </c>
      <c r="D15" s="1"/>
    </row>
    <row r="16" spans="1:6" x14ac:dyDescent="0.25">
      <c r="A16" s="9"/>
      <c r="B16" s="10" t="s">
        <v>7</v>
      </c>
      <c r="C16" s="35">
        <v>0.10770700118695001</v>
      </c>
      <c r="D16" s="1"/>
    </row>
    <row r="17" spans="1:4" x14ac:dyDescent="0.25">
      <c r="A17" s="4"/>
      <c r="B17" s="6"/>
      <c r="C17" s="33"/>
      <c r="D17" s="1"/>
    </row>
    <row r="18" spans="1:4" x14ac:dyDescent="0.25">
      <c r="A18" s="9" t="s">
        <v>8</v>
      </c>
      <c r="B18" s="10"/>
      <c r="C18" s="35">
        <f>SUM(C19:C20)</f>
        <v>0</v>
      </c>
      <c r="D18" s="1"/>
    </row>
    <row r="19" spans="1:4" x14ac:dyDescent="0.25">
      <c r="A19" s="9"/>
      <c r="B19" s="10" t="s">
        <v>9</v>
      </c>
      <c r="C19" s="35">
        <v>0</v>
      </c>
      <c r="D19" s="1"/>
    </row>
    <row r="20" spans="1:4" x14ac:dyDescent="0.25">
      <c r="A20" s="9"/>
      <c r="B20" s="10" t="s">
        <v>10</v>
      </c>
      <c r="C20" s="35">
        <v>0</v>
      </c>
      <c r="D20" s="1"/>
    </row>
    <row r="21" spans="1:4" x14ac:dyDescent="0.25">
      <c r="A21" s="4"/>
      <c r="B21" s="6"/>
      <c r="C21" s="33"/>
      <c r="D21" s="1"/>
    </row>
    <row r="22" spans="1:4" x14ac:dyDescent="0.25">
      <c r="A22" s="9" t="s">
        <v>11</v>
      </c>
      <c r="B22" s="10"/>
      <c r="C22" s="35">
        <v>0</v>
      </c>
      <c r="D22" s="1"/>
    </row>
    <row r="23" spans="1:4" x14ac:dyDescent="0.25">
      <c r="A23" s="4"/>
      <c r="B23" s="6"/>
      <c r="C23" s="33"/>
      <c r="D23" s="1"/>
    </row>
    <row r="24" spans="1:4" x14ac:dyDescent="0.25">
      <c r="A24" s="9" t="s">
        <v>12</v>
      </c>
      <c r="B24" s="10"/>
      <c r="C24" s="35">
        <v>0</v>
      </c>
      <c r="D24" s="1"/>
    </row>
    <row r="25" spans="1:4" x14ac:dyDescent="0.25">
      <c r="A25" s="4"/>
      <c r="B25" s="6"/>
      <c r="C25" s="33"/>
      <c r="D25" s="1"/>
    </row>
    <row r="26" spans="1:4" x14ac:dyDescent="0.25">
      <c r="A26" s="9" t="s">
        <v>13</v>
      </c>
      <c r="B26" s="10"/>
      <c r="C26" s="35">
        <v>0</v>
      </c>
      <c r="D26" s="1"/>
    </row>
    <row r="27" spans="1:4" x14ac:dyDescent="0.25">
      <c r="A27" s="4"/>
      <c r="B27" s="6"/>
      <c r="C27" s="33"/>
      <c r="D27" s="1"/>
    </row>
    <row r="28" spans="1:4" x14ac:dyDescent="0.25">
      <c r="A28" s="9" t="s">
        <v>14</v>
      </c>
      <c r="B28" s="10"/>
      <c r="C28" s="36">
        <f>C10+C14+C18+C22+C26+C24</f>
        <v>231.03704150188307</v>
      </c>
      <c r="D28" s="1"/>
    </row>
    <row r="29" spans="1:4" x14ac:dyDescent="0.25">
      <c r="A29" s="4"/>
      <c r="B29" s="6"/>
      <c r="C29" s="33"/>
      <c r="D29" s="1"/>
    </row>
    <row r="30" spans="1:4" x14ac:dyDescent="0.25">
      <c r="A30" s="9" t="s">
        <v>15</v>
      </c>
      <c r="B30" s="10"/>
      <c r="C30" s="36">
        <v>794564.62786684092</v>
      </c>
      <c r="D30" s="1"/>
    </row>
    <row r="31" spans="1:4" x14ac:dyDescent="0.25">
      <c r="A31" s="9"/>
      <c r="B31" s="10" t="s">
        <v>16</v>
      </c>
      <c r="C31" s="35">
        <v>1244341</v>
      </c>
      <c r="D31" s="1"/>
    </row>
    <row r="32" spans="1:4" x14ac:dyDescent="0.25">
      <c r="A32" s="9"/>
      <c r="B32" s="10" t="s">
        <v>17</v>
      </c>
      <c r="C32" s="35">
        <v>344788.25573368173</v>
      </c>
      <c r="D32" s="1"/>
    </row>
    <row r="33" spans="1:4" x14ac:dyDescent="0.25">
      <c r="A33" s="4"/>
      <c r="B33" s="6"/>
      <c r="C33" s="33"/>
      <c r="D33" s="1"/>
    </row>
    <row r="34" spans="1:4" x14ac:dyDescent="0.25">
      <c r="A34" s="9" t="s">
        <v>18</v>
      </c>
      <c r="B34" s="10"/>
      <c r="C34" s="37">
        <f>C28/C30</f>
        <v>2.9077186851640468E-4</v>
      </c>
      <c r="D34" s="1"/>
    </row>
    <row r="35" spans="1:4" x14ac:dyDescent="0.25">
      <c r="A35" s="4"/>
      <c r="B35" s="6"/>
      <c r="C35" s="33"/>
      <c r="D35" s="1"/>
    </row>
    <row r="36" spans="1:4" x14ac:dyDescent="0.25">
      <c r="A36" s="4" t="s">
        <v>19</v>
      </c>
      <c r="B36" s="6"/>
      <c r="C36" s="33"/>
      <c r="D36" s="1"/>
    </row>
    <row r="37" spans="1:4" x14ac:dyDescent="0.25">
      <c r="A37" s="9" t="s">
        <v>20</v>
      </c>
      <c r="B37" s="10"/>
      <c r="C37" s="35">
        <v>0</v>
      </c>
      <c r="D37" s="1"/>
    </row>
    <row r="38" spans="1:4" x14ac:dyDescent="0.25">
      <c r="A38" s="4"/>
      <c r="B38" s="6"/>
      <c r="C38" s="33"/>
      <c r="D38" s="1"/>
    </row>
    <row r="39" spans="1:4" x14ac:dyDescent="0.25">
      <c r="A39" s="9" t="s">
        <v>21</v>
      </c>
      <c r="B39" s="10"/>
      <c r="C39" s="36">
        <f>SUM(C40:C48)</f>
        <v>142.28372474368712</v>
      </c>
      <c r="D39" s="1"/>
    </row>
    <row r="40" spans="1:4" x14ac:dyDescent="0.25">
      <c r="A40" s="9"/>
      <c r="B40" s="10" t="s">
        <v>22</v>
      </c>
      <c r="C40" s="38">
        <v>0</v>
      </c>
      <c r="D40" s="1"/>
    </row>
    <row r="41" spans="1:4" x14ac:dyDescent="0.25">
      <c r="A41" s="9"/>
      <c r="B41" s="10" t="s">
        <v>23</v>
      </c>
      <c r="C41" s="38">
        <v>0</v>
      </c>
      <c r="D41" s="1"/>
    </row>
    <row r="42" spans="1:4" x14ac:dyDescent="0.25">
      <c r="A42" s="9"/>
      <c r="B42" s="10" t="s">
        <v>24</v>
      </c>
      <c r="C42" s="35">
        <v>0</v>
      </c>
      <c r="D42" s="1"/>
    </row>
    <row r="43" spans="1:4" x14ac:dyDescent="0.25">
      <c r="A43" s="9"/>
      <c r="B43" s="10" t="s">
        <v>25</v>
      </c>
      <c r="C43" s="35">
        <v>0</v>
      </c>
      <c r="D43" s="1"/>
    </row>
    <row r="44" spans="1:4" x14ac:dyDescent="0.25">
      <c r="A44" s="9"/>
      <c r="B44" s="10" t="s">
        <v>26</v>
      </c>
      <c r="C44" s="35">
        <v>0</v>
      </c>
      <c r="D44" s="1"/>
    </row>
    <row r="45" spans="1:4" x14ac:dyDescent="0.25">
      <c r="A45" s="9"/>
      <c r="B45" s="10" t="s">
        <v>27</v>
      </c>
      <c r="C45" s="35">
        <v>141.2786324667702</v>
      </c>
      <c r="D45" s="1"/>
    </row>
    <row r="46" spans="1:4" x14ac:dyDescent="0.25">
      <c r="A46" s="9"/>
      <c r="B46" s="10" t="s">
        <v>28</v>
      </c>
      <c r="C46" s="35">
        <v>0</v>
      </c>
      <c r="D46" s="1"/>
    </row>
    <row r="47" spans="1:4" x14ac:dyDescent="0.25">
      <c r="A47" s="9"/>
      <c r="B47" s="10" t="s">
        <v>29</v>
      </c>
      <c r="C47" s="35">
        <v>1.0050922769168982</v>
      </c>
      <c r="D47" s="1"/>
    </row>
    <row r="48" spans="1:4" x14ac:dyDescent="0.25">
      <c r="A48" s="9"/>
      <c r="B48" s="10" t="s">
        <v>30</v>
      </c>
      <c r="C48" s="35">
        <v>0</v>
      </c>
      <c r="D48" s="1"/>
    </row>
    <row r="49" spans="1:4" x14ac:dyDescent="0.25">
      <c r="A49" s="4"/>
      <c r="B49" s="6"/>
      <c r="C49" s="33"/>
      <c r="D49" s="1"/>
    </row>
    <row r="50" spans="1:4" x14ac:dyDescent="0.25">
      <c r="A50" s="9" t="s">
        <v>31</v>
      </c>
      <c r="B50" s="10"/>
      <c r="C50" s="37">
        <f>C39/C32</f>
        <v>4.1266987021039555E-4</v>
      </c>
      <c r="D50" s="1"/>
    </row>
    <row r="51" spans="1:4" x14ac:dyDescent="0.25">
      <c r="A51" s="4"/>
      <c r="B51" s="6"/>
      <c r="C51" s="33"/>
      <c r="D51" s="1"/>
    </row>
    <row r="52" spans="1:4" x14ac:dyDescent="0.25">
      <c r="A52" s="9" t="s">
        <v>32</v>
      </c>
      <c r="B52" s="10"/>
      <c r="C52" s="37">
        <v>8.0000000000000004E-4</v>
      </c>
      <c r="D52" s="1"/>
    </row>
    <row r="53" spans="1:4" x14ac:dyDescent="0.25">
      <c r="A53" s="4"/>
      <c r="B53" s="6"/>
      <c r="C53" s="33"/>
      <c r="D53" s="1"/>
    </row>
    <row r="54" spans="1:4" x14ac:dyDescent="0.25">
      <c r="A54" s="9" t="s">
        <v>33</v>
      </c>
      <c r="B54" s="10"/>
      <c r="C54" s="39">
        <f>C52-C50</f>
        <v>3.8733012978960449E-4</v>
      </c>
      <c r="D54" s="1"/>
    </row>
    <row r="55" spans="1:4" x14ac:dyDescent="0.25">
      <c r="A55" s="4"/>
      <c r="B55" s="6"/>
      <c r="C55" s="33"/>
      <c r="D55" s="1"/>
    </row>
    <row r="56" spans="1:4" x14ac:dyDescent="0.25">
      <c r="A56" s="9" t="s">
        <v>34</v>
      </c>
      <c r="B56" s="10" t="s">
        <v>35</v>
      </c>
      <c r="C56" s="35">
        <v>0</v>
      </c>
      <c r="D56" s="1"/>
    </row>
    <row r="57" spans="1:4" x14ac:dyDescent="0.25">
      <c r="A57" s="9"/>
      <c r="B57" s="10" t="s">
        <v>36</v>
      </c>
      <c r="C57" s="37">
        <f>(C39-C56)/C32</f>
        <v>4.1266987021039555E-4</v>
      </c>
      <c r="D57" s="1"/>
    </row>
    <row r="58" spans="1:4" x14ac:dyDescent="0.25">
      <c r="A58" s="4"/>
      <c r="B58" s="6"/>
      <c r="C58" s="33"/>
      <c r="D58" s="1"/>
    </row>
    <row r="59" spans="1:4" x14ac:dyDescent="0.25">
      <c r="A59" s="4" t="s">
        <v>37</v>
      </c>
      <c r="B59" s="6"/>
      <c r="C59" s="33"/>
      <c r="D59" s="1"/>
    </row>
    <row r="60" spans="1:4" x14ac:dyDescent="0.25">
      <c r="A60" s="4"/>
      <c r="B60" s="6"/>
      <c r="C60" s="33"/>
      <c r="D60" s="1"/>
    </row>
    <row r="61" spans="1:4" x14ac:dyDescent="0.25">
      <c r="A61" s="9" t="s">
        <v>38</v>
      </c>
      <c r="B61" s="10"/>
      <c r="C61" s="36">
        <f>C28+C39-C56</f>
        <v>373.32076624557021</v>
      </c>
      <c r="D61" s="1"/>
    </row>
    <row r="62" spans="1:4" x14ac:dyDescent="0.25">
      <c r="A62" s="4"/>
      <c r="B62" s="6"/>
      <c r="C62" s="33"/>
      <c r="D62" s="1"/>
    </row>
    <row r="63" spans="1:4" x14ac:dyDescent="0.25">
      <c r="A63" s="9" t="s">
        <v>39</v>
      </c>
      <c r="B63" s="10"/>
      <c r="C63" s="37">
        <v>4.6984317342167677E-4</v>
      </c>
      <c r="D63" s="1"/>
    </row>
    <row r="64" spans="1:4" x14ac:dyDescent="0.25">
      <c r="A64" s="4"/>
      <c r="B64" s="6"/>
      <c r="C64" s="33"/>
      <c r="D64" s="1"/>
    </row>
    <row r="65" spans="1:4" x14ac:dyDescent="0.25">
      <c r="A65" s="4" t="s">
        <v>40</v>
      </c>
      <c r="B65" s="6"/>
      <c r="C65" s="33"/>
      <c r="D65" s="1"/>
    </row>
    <row r="66" spans="1:4" x14ac:dyDescent="0.25">
      <c r="A66" s="9" t="s">
        <v>41</v>
      </c>
      <c r="B66" s="10"/>
      <c r="C66" s="37">
        <v>5.9999999999999995E-4</v>
      </c>
      <c r="D66" s="1"/>
    </row>
    <row r="67" spans="1:4" ht="14.4" thickBot="1" x14ac:dyDescent="0.3">
      <c r="A67" s="11" t="s">
        <v>42</v>
      </c>
      <c r="B67" s="12"/>
      <c r="C67" s="40">
        <f>C34+C66</f>
        <v>8.9077186851640468E-4</v>
      </c>
      <c r="D67" s="1"/>
    </row>
  </sheetData>
  <mergeCells count="1">
    <mergeCell ref="A1:B1"/>
  </mergeCells>
  <conditionalFormatting sqref="C54">
    <cfRule type="cellIs" dxfId="9" priority="1" operator="lessThan">
      <formula>0</formula>
    </cfRule>
  </conditionalFormatting>
  <pageMargins left="0.70866141732283472" right="0.70866141732283472" top="0.35433070866141736" bottom="0.35433070866141736" header="0" footer="0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18</vt:i4>
      </vt:variant>
      <vt:variant>
        <vt:lpstr>טווחים בעלי שם</vt:lpstr>
      </vt:variant>
      <vt:variant>
        <vt:i4>3</vt:i4>
      </vt:variant>
    </vt:vector>
  </HeadingPairs>
  <TitlesOfParts>
    <vt:vector size="21" baseType="lpstr">
      <vt:lpstr>מקפת משלימה- נספח 1</vt:lpstr>
      <vt:lpstr>מקפת משלימה-נספח 2</vt:lpstr>
      <vt:lpstr>מקפת משלימה-נספח 3</vt:lpstr>
      <vt:lpstr>מסלול כללי</vt:lpstr>
      <vt:lpstr>מסלול הלכה</vt:lpstr>
      <vt:lpstr>מסלול מניות</vt:lpstr>
      <vt:lpstr>מסלול כספי (שקלי)</vt:lpstr>
      <vt:lpstr>מסלול אשראי ואג"ח</vt:lpstr>
      <vt:lpstr>מסלול עוקב מדד s&amp;p500</vt:lpstr>
      <vt:lpstr>מסלול משולב סחיר</vt:lpstr>
      <vt:lpstr>מסלול עוקב מדדים-גמיש</vt:lpstr>
      <vt:lpstr>מסלול עוקב מדדי מניות</vt:lpstr>
      <vt:lpstr>מסלול לבני 50 ומטה</vt:lpstr>
      <vt:lpstr>מסלול לבני 50 עד 60</vt:lpstr>
      <vt:lpstr>מסלול לבני 60 ומעלה</vt:lpstr>
      <vt:lpstr>מסלול למקבלי קצבה קיימים</vt:lpstr>
      <vt:lpstr>מסלול בסיסי למקבלי קצבה</vt:lpstr>
      <vt:lpstr>מסלול הלכה למקבלי קצבה</vt:lpstr>
      <vt:lpstr>'מקפת משלימה- נספח 1'!WPrint_TitlesW</vt:lpstr>
      <vt:lpstr>'מקפת משלימה-נספח 2'!WPrint_TitlesW</vt:lpstr>
      <vt:lpstr>'מקפת משלימה-נספח 3'!WPrint_TitlesW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פרץ</dc:creator>
  <cp:lastModifiedBy>גלית פרץ</cp:lastModifiedBy>
  <cp:lastPrinted>2025-05-26T09:30:58Z</cp:lastPrinted>
  <dcterms:created xsi:type="dcterms:W3CDTF">2025-05-26T04:37:12Z</dcterms:created>
  <dcterms:modified xsi:type="dcterms:W3CDTF">2025-05-26T14:06:29Z</dcterms:modified>
</cp:coreProperties>
</file>