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E8159C26-71D6-4A16-AC0B-3AFDF7A7C82B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הלוואות!$A$5:$Q$12</definedName>
    <definedName name="_xlnm._FilterDatabase" localSheetId="25" hidden="1">'השקעות אחרות '!$A$5:$J$97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מניות'!$A$6:$L$13</definedName>
    <definedName name="_xlnm._FilterDatabase" localSheetId="16" hidden="1">'לא סחיר - קרנות השקעה'!$A$6:$J$398</definedName>
    <definedName name="_xlnm._FilterDatabase" localSheetId="1" hidden="1">מזומנים!$A$5:$K$186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'!$A$5:$J$14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'!$A$1:$AZ$13</definedName>
    <definedName name="_xlnm.Print_Area" localSheetId="23">'זכויות מקרקעין'!$A$1:$AZ$8</definedName>
    <definedName name="_xlnm.Print_Area" localSheetId="10">'חוזים עתידיים'!$A$1:$AZ$24</definedName>
    <definedName name="_xlnm.Print_Area" localSheetId="26">'יתרת התחייבות להשקעה'!$A$1:$AZ$8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קונצרני'!$A$1:$AZ$20</definedName>
    <definedName name="_xlnm.Print_Area" localSheetId="18">'לא סחיר - אופציות'!$A$1:$AZ$20</definedName>
    <definedName name="_xlnm.Print_Area" localSheetId="19">'לא סחיר - חוזים עתידיים'!$A$1:$AZ$332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השקעה'!$A$1:$AZ$24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מזומנים!$A$1:$AZ$53</definedName>
    <definedName name="_xlnm.Print_Area" localSheetId="5">מניות!$A$1:$AZ$265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סל'!$A$1:$AZ$79</definedName>
    <definedName name="_xlnm.Print_Area" localSheetId="2">'תעודות התחייבות ממשלתיות'!$A$1:$AZ$65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81" l="1"/>
  <c r="H12" i="81"/>
  <c r="H8" i="81" l="1"/>
  <c r="C36" i="88" s="1"/>
  <c r="P154" i="61"/>
  <c r="P10" i="61" s="1"/>
  <c r="P9" i="61" s="1"/>
  <c r="I12" i="81" l="1"/>
  <c r="I13" i="81"/>
  <c r="L21" i="69"/>
  <c r="L11" i="69"/>
  <c r="K216" i="62"/>
  <c r="K186" i="62"/>
  <c r="I47" i="58"/>
  <c r="I46" i="58" s="1"/>
  <c r="I18" i="58"/>
  <c r="I10" i="58"/>
  <c r="C22" i="88"/>
  <c r="C11" i="88"/>
  <c r="L10" i="69" l="1"/>
  <c r="N11" i="69"/>
  <c r="I9" i="58"/>
  <c r="I8" i="58" s="1"/>
  <c r="C10" i="88" s="1"/>
  <c r="C9" i="88" s="1"/>
  <c r="J47" i="58" l="1"/>
  <c r="C41" i="88"/>
  <c r="J301" i="76" s="1"/>
  <c r="I11" i="81"/>
  <c r="I10" i="81"/>
  <c r="I9" i="81"/>
  <c r="I8" i="81"/>
  <c r="I325" i="76"/>
  <c r="I324" i="76"/>
  <c r="I323" i="76"/>
  <c r="J321" i="76"/>
  <c r="I321" i="76"/>
  <c r="I320" i="76"/>
  <c r="I319" i="76"/>
  <c r="I318" i="76"/>
  <c r="I317" i="76"/>
  <c r="I316" i="76"/>
  <c r="I315" i="76"/>
  <c r="I314" i="76"/>
  <c r="I313" i="76"/>
  <c r="I311" i="76"/>
  <c r="I310" i="76"/>
  <c r="I309" i="76"/>
  <c r="I308" i="76"/>
  <c r="I306" i="76"/>
  <c r="I305" i="76"/>
  <c r="I304" i="76"/>
  <c r="I303" i="76"/>
  <c r="I302" i="76"/>
  <c r="I301" i="76"/>
  <c r="I300" i="76"/>
  <c r="I299" i="76"/>
  <c r="I298" i="76"/>
  <c r="I297" i="76"/>
  <c r="I296" i="76"/>
  <c r="J295" i="76"/>
  <c r="I295" i="76"/>
  <c r="I294" i="76"/>
  <c r="I293" i="76"/>
  <c r="J292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J277" i="76"/>
  <c r="I277" i="76"/>
  <c r="I276" i="76"/>
  <c r="I275" i="76"/>
  <c r="J274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J141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J102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J87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J62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J45" i="76"/>
  <c r="I45" i="76"/>
  <c r="I44" i="76"/>
  <c r="I43" i="76"/>
  <c r="I42" i="76"/>
  <c r="I41" i="76"/>
  <c r="I40" i="76"/>
  <c r="J39" i="76"/>
  <c r="I39" i="76"/>
  <c r="I38" i="76"/>
  <c r="J37" i="76"/>
  <c r="I37" i="76"/>
  <c r="I36" i="76"/>
  <c r="J35" i="76"/>
  <c r="I35" i="76"/>
  <c r="I34" i="76"/>
  <c r="J33" i="76"/>
  <c r="I33" i="76"/>
  <c r="I32" i="76"/>
  <c r="J31" i="76"/>
  <c r="I31" i="76"/>
  <c r="I30" i="76"/>
  <c r="J29" i="76"/>
  <c r="I29" i="76"/>
  <c r="I28" i="76"/>
  <c r="J27" i="76"/>
  <c r="I27" i="76"/>
  <c r="I26" i="76"/>
  <c r="J25" i="76"/>
  <c r="I25" i="76"/>
  <c r="I24" i="76"/>
  <c r="J23" i="76"/>
  <c r="I23" i="76"/>
  <c r="I22" i="76"/>
  <c r="J21" i="76"/>
  <c r="I21" i="76"/>
  <c r="I19" i="76"/>
  <c r="J18" i="76"/>
  <c r="I18" i="76"/>
  <c r="I17" i="76"/>
  <c r="J16" i="76"/>
  <c r="I16" i="76"/>
  <c r="I15" i="76"/>
  <c r="J14" i="76"/>
  <c r="I14" i="76"/>
  <c r="I13" i="76"/>
  <c r="J12" i="76"/>
  <c r="I12" i="76"/>
  <c r="I11" i="76"/>
  <c r="J10" i="76"/>
  <c r="I10" i="76"/>
  <c r="I9" i="76"/>
  <c r="K13" i="75"/>
  <c r="J13" i="75"/>
  <c r="J12" i="75"/>
  <c r="K11" i="75"/>
  <c r="J11" i="75"/>
  <c r="J10" i="75"/>
  <c r="K9" i="75"/>
  <c r="J9" i="75"/>
  <c r="I18" i="73"/>
  <c r="J17" i="73"/>
  <c r="I17" i="73"/>
  <c r="I16" i="73"/>
  <c r="J15" i="73"/>
  <c r="I15" i="73"/>
  <c r="I14" i="73"/>
  <c r="J12" i="73"/>
  <c r="I12" i="73"/>
  <c r="I11" i="73"/>
  <c r="J10" i="73"/>
  <c r="I10" i="73"/>
  <c r="I9" i="73"/>
  <c r="R13" i="71"/>
  <c r="Q13" i="71"/>
  <c r="R12" i="71"/>
  <c r="Q12" i="71"/>
  <c r="R11" i="71"/>
  <c r="Q11" i="71"/>
  <c r="R10" i="71"/>
  <c r="Q10" i="71"/>
  <c r="R9" i="71"/>
  <c r="Q9" i="71"/>
  <c r="O157" i="69"/>
  <c r="N157" i="69"/>
  <c r="O156" i="69"/>
  <c r="N156" i="69"/>
  <c r="O155" i="69"/>
  <c r="N155" i="69"/>
  <c r="O154" i="69"/>
  <c r="N154" i="69"/>
  <c r="O153" i="69"/>
  <c r="N153" i="69"/>
  <c r="O152" i="69"/>
  <c r="N152" i="69"/>
  <c r="O151" i="69"/>
  <c r="N151" i="69"/>
  <c r="O150" i="69"/>
  <c r="N150" i="69"/>
  <c r="O149" i="69"/>
  <c r="N149" i="69"/>
  <c r="O148" i="69"/>
  <c r="N148" i="69"/>
  <c r="O147" i="69"/>
  <c r="N147" i="69"/>
  <c r="O146" i="69"/>
  <c r="N146" i="69"/>
  <c r="O145" i="69"/>
  <c r="N145" i="69"/>
  <c r="O144" i="69"/>
  <c r="N144" i="69"/>
  <c r="O143" i="69"/>
  <c r="N143" i="69"/>
  <c r="O142" i="69"/>
  <c r="N142" i="69"/>
  <c r="O141" i="69"/>
  <c r="N141" i="69"/>
  <c r="O140" i="69"/>
  <c r="N140" i="69"/>
  <c r="O139" i="69"/>
  <c r="N139" i="69"/>
  <c r="O138" i="69"/>
  <c r="N138" i="69"/>
  <c r="O137" i="69"/>
  <c r="N137" i="69"/>
  <c r="O136" i="69"/>
  <c r="N136" i="69"/>
  <c r="O135" i="69"/>
  <c r="N135" i="69"/>
  <c r="O134" i="69"/>
  <c r="N134" i="69"/>
  <c r="O133" i="69"/>
  <c r="N133" i="69"/>
  <c r="O132" i="69"/>
  <c r="N132" i="69"/>
  <c r="O131" i="69"/>
  <c r="N131" i="69"/>
  <c r="O130" i="69"/>
  <c r="N130" i="69"/>
  <c r="O129" i="69"/>
  <c r="N129" i="69"/>
  <c r="O128" i="69"/>
  <c r="N128" i="69"/>
  <c r="O127" i="69"/>
  <c r="N127" i="69"/>
  <c r="O126" i="69"/>
  <c r="N126" i="69"/>
  <c r="O125" i="69"/>
  <c r="N125" i="69"/>
  <c r="O124" i="69"/>
  <c r="N124" i="69"/>
  <c r="O123" i="69"/>
  <c r="N123" i="69"/>
  <c r="O122" i="69"/>
  <c r="N122" i="69"/>
  <c r="O121" i="69"/>
  <c r="N121" i="69"/>
  <c r="O120" i="69"/>
  <c r="N120" i="69"/>
  <c r="O119" i="69"/>
  <c r="N119" i="69"/>
  <c r="O118" i="69"/>
  <c r="N118" i="69"/>
  <c r="O117" i="69"/>
  <c r="N117" i="69"/>
  <c r="O116" i="69"/>
  <c r="N116" i="69"/>
  <c r="O115" i="69"/>
  <c r="N115" i="69"/>
  <c r="O114" i="69"/>
  <c r="N114" i="69"/>
  <c r="O113" i="69"/>
  <c r="N113" i="69"/>
  <c r="O112" i="69"/>
  <c r="N112" i="69"/>
  <c r="O111" i="69"/>
  <c r="N111" i="69"/>
  <c r="O110" i="69"/>
  <c r="N110" i="69"/>
  <c r="O109" i="69"/>
  <c r="N109" i="69"/>
  <c r="O108" i="69"/>
  <c r="N108" i="69"/>
  <c r="O107" i="69"/>
  <c r="N107" i="69"/>
  <c r="O106" i="69"/>
  <c r="N106" i="69"/>
  <c r="O105" i="69"/>
  <c r="N105" i="69"/>
  <c r="O104" i="69"/>
  <c r="N104" i="69"/>
  <c r="O103" i="69"/>
  <c r="N103" i="69"/>
  <c r="O102" i="69"/>
  <c r="N102" i="69"/>
  <c r="O101" i="69"/>
  <c r="N101" i="69"/>
  <c r="O100" i="69"/>
  <c r="N100" i="69"/>
  <c r="O99" i="69"/>
  <c r="N99" i="69"/>
  <c r="O98" i="69"/>
  <c r="N98" i="69"/>
  <c r="O97" i="69"/>
  <c r="N97" i="69"/>
  <c r="O96" i="69"/>
  <c r="N96" i="69"/>
  <c r="O95" i="69"/>
  <c r="N95" i="69"/>
  <c r="O94" i="69"/>
  <c r="N94" i="69"/>
  <c r="O93" i="69"/>
  <c r="N93" i="69"/>
  <c r="O92" i="69"/>
  <c r="N92" i="69"/>
  <c r="O91" i="69"/>
  <c r="N91" i="69"/>
  <c r="O90" i="69"/>
  <c r="N90" i="69"/>
  <c r="O89" i="69"/>
  <c r="N89" i="69"/>
  <c r="O88" i="69"/>
  <c r="N88" i="69"/>
  <c r="O87" i="69"/>
  <c r="N87" i="69"/>
  <c r="O86" i="69"/>
  <c r="N86" i="69"/>
  <c r="O85" i="69"/>
  <c r="N85" i="69"/>
  <c r="O84" i="69"/>
  <c r="N84" i="69"/>
  <c r="O83" i="69"/>
  <c r="N83" i="69"/>
  <c r="O82" i="69"/>
  <c r="N82" i="69"/>
  <c r="O81" i="69"/>
  <c r="N81" i="69"/>
  <c r="O80" i="69"/>
  <c r="N80" i="69"/>
  <c r="O79" i="69"/>
  <c r="N79" i="69"/>
  <c r="O78" i="69"/>
  <c r="N78" i="69"/>
  <c r="O77" i="69"/>
  <c r="N77" i="69"/>
  <c r="O76" i="69"/>
  <c r="N76" i="69"/>
  <c r="O75" i="69"/>
  <c r="N75" i="69"/>
  <c r="O74" i="69"/>
  <c r="N74" i="69"/>
  <c r="O73" i="69"/>
  <c r="N73" i="69"/>
  <c r="O72" i="69"/>
  <c r="N72" i="69"/>
  <c r="O71" i="69"/>
  <c r="N71" i="69"/>
  <c r="O70" i="69"/>
  <c r="N70" i="69"/>
  <c r="O69" i="69"/>
  <c r="N69" i="69"/>
  <c r="O68" i="69"/>
  <c r="N68" i="69"/>
  <c r="O67" i="69"/>
  <c r="N67" i="69"/>
  <c r="O66" i="69"/>
  <c r="N66" i="69"/>
  <c r="O65" i="69"/>
  <c r="N65" i="69"/>
  <c r="O64" i="69"/>
  <c r="N64" i="69"/>
  <c r="O63" i="69"/>
  <c r="N63" i="69"/>
  <c r="O62" i="69"/>
  <c r="N62" i="69"/>
  <c r="O61" i="69"/>
  <c r="N61" i="69"/>
  <c r="O60" i="69"/>
  <c r="N60" i="69"/>
  <c r="O59" i="69"/>
  <c r="N59" i="69"/>
  <c r="O58" i="69"/>
  <c r="N58" i="69"/>
  <c r="O57" i="69"/>
  <c r="N57" i="69"/>
  <c r="O56" i="69"/>
  <c r="N56" i="69"/>
  <c r="O55" i="69"/>
  <c r="N55" i="69"/>
  <c r="O54" i="69"/>
  <c r="N54" i="69"/>
  <c r="O53" i="69"/>
  <c r="N53" i="69"/>
  <c r="O52" i="69"/>
  <c r="N52" i="69"/>
  <c r="O51" i="69"/>
  <c r="N51" i="69"/>
  <c r="O50" i="69"/>
  <c r="N50" i="69"/>
  <c r="O49" i="69"/>
  <c r="N49" i="69"/>
  <c r="O48" i="69"/>
  <c r="N48" i="69"/>
  <c r="O47" i="69"/>
  <c r="N47" i="69"/>
  <c r="O46" i="69"/>
  <c r="N46" i="69"/>
  <c r="O45" i="69"/>
  <c r="N45" i="69"/>
  <c r="O44" i="69"/>
  <c r="N44" i="69"/>
  <c r="O43" i="69"/>
  <c r="N43" i="69"/>
  <c r="O42" i="69"/>
  <c r="N42" i="69"/>
  <c r="O41" i="69"/>
  <c r="N41" i="69"/>
  <c r="O40" i="69"/>
  <c r="N40" i="69"/>
  <c r="O39" i="69"/>
  <c r="N39" i="69"/>
  <c r="O38" i="69"/>
  <c r="N38" i="69"/>
  <c r="O37" i="69"/>
  <c r="N37" i="69"/>
  <c r="O36" i="69"/>
  <c r="N36" i="69"/>
  <c r="O35" i="69"/>
  <c r="N35" i="69"/>
  <c r="O34" i="69"/>
  <c r="N34" i="69"/>
  <c r="O33" i="69"/>
  <c r="N33" i="69"/>
  <c r="O32" i="69"/>
  <c r="N32" i="69"/>
  <c r="O31" i="69"/>
  <c r="N31" i="69"/>
  <c r="O30" i="69"/>
  <c r="N30" i="69"/>
  <c r="O29" i="69"/>
  <c r="N29" i="69"/>
  <c r="O28" i="69"/>
  <c r="N28" i="69"/>
  <c r="O27" i="69"/>
  <c r="N27" i="69"/>
  <c r="O26" i="69"/>
  <c r="N26" i="69"/>
  <c r="O25" i="69"/>
  <c r="N25" i="69"/>
  <c r="O24" i="69"/>
  <c r="N24" i="69"/>
  <c r="O23" i="69"/>
  <c r="N23" i="69"/>
  <c r="O22" i="69"/>
  <c r="N22" i="69"/>
  <c r="O19" i="69"/>
  <c r="N19" i="69"/>
  <c r="O18" i="69"/>
  <c r="N18" i="69"/>
  <c r="O17" i="69"/>
  <c r="N17" i="69"/>
  <c r="O16" i="69"/>
  <c r="N16" i="69"/>
  <c r="O15" i="69"/>
  <c r="N15" i="69"/>
  <c r="O14" i="69"/>
  <c r="N14" i="69"/>
  <c r="O13" i="69"/>
  <c r="N13" i="69"/>
  <c r="O12" i="69"/>
  <c r="N12" i="69"/>
  <c r="O21" i="69"/>
  <c r="N21" i="69"/>
  <c r="O10" i="69"/>
  <c r="N10" i="69"/>
  <c r="O9" i="69"/>
  <c r="N9" i="69"/>
  <c r="J16" i="67"/>
  <c r="I16" i="67"/>
  <c r="J15" i="67"/>
  <c r="I15" i="67"/>
  <c r="J14" i="67"/>
  <c r="I14" i="67"/>
  <c r="J13" i="67"/>
  <c r="I13" i="67"/>
  <c r="J12" i="67"/>
  <c r="I12" i="67"/>
  <c r="J11" i="67"/>
  <c r="I11" i="67"/>
  <c r="J10" i="67"/>
  <c r="I10" i="67"/>
  <c r="J9" i="67"/>
  <c r="I9" i="67"/>
  <c r="K18" i="66"/>
  <c r="J18" i="66"/>
  <c r="K17" i="66"/>
  <c r="J17" i="66"/>
  <c r="K16" i="66"/>
  <c r="J16" i="66"/>
  <c r="K15" i="66"/>
  <c r="J15" i="66"/>
  <c r="K13" i="66"/>
  <c r="J13" i="66"/>
  <c r="K12" i="66"/>
  <c r="J12" i="66"/>
  <c r="K11" i="66"/>
  <c r="J11" i="66"/>
  <c r="K10" i="66"/>
  <c r="J10" i="66"/>
  <c r="K9" i="66"/>
  <c r="J9" i="66"/>
  <c r="K20" i="65"/>
  <c r="J20" i="65"/>
  <c r="K19" i="65"/>
  <c r="J19" i="65"/>
  <c r="K18" i="65"/>
  <c r="J18" i="65"/>
  <c r="K17" i="65"/>
  <c r="J17" i="65"/>
  <c r="K15" i="65"/>
  <c r="J15" i="65"/>
  <c r="K14" i="65"/>
  <c r="J14" i="65"/>
  <c r="K13" i="65"/>
  <c r="J13" i="65"/>
  <c r="K12" i="65"/>
  <c r="J12" i="65"/>
  <c r="K11" i="65"/>
  <c r="J11" i="65"/>
  <c r="K10" i="65"/>
  <c r="J10" i="65"/>
  <c r="K9" i="65"/>
  <c r="J9" i="65"/>
  <c r="N23" i="64"/>
  <c r="M23" i="64"/>
  <c r="N22" i="64"/>
  <c r="M22" i="64"/>
  <c r="N21" i="64"/>
  <c r="M21" i="64"/>
  <c r="N20" i="64"/>
  <c r="M20" i="64"/>
  <c r="N19" i="64"/>
  <c r="M19" i="64"/>
  <c r="N17" i="64"/>
  <c r="M17" i="64"/>
  <c r="N16" i="64"/>
  <c r="M16" i="64"/>
  <c r="N15" i="64"/>
  <c r="M15" i="64"/>
  <c r="N14" i="64"/>
  <c r="M14" i="64"/>
  <c r="N13" i="64"/>
  <c r="M13" i="64"/>
  <c r="N12" i="64"/>
  <c r="M12" i="64"/>
  <c r="N11" i="64"/>
  <c r="M11" i="64"/>
  <c r="N10" i="64"/>
  <c r="M10" i="64"/>
  <c r="N9" i="64"/>
  <c r="M9" i="64"/>
  <c r="M71" i="63"/>
  <c r="L71" i="63"/>
  <c r="M70" i="63"/>
  <c r="L70" i="63"/>
  <c r="M69" i="63"/>
  <c r="L69" i="63"/>
  <c r="M68" i="63"/>
  <c r="L68" i="63"/>
  <c r="M67" i="63"/>
  <c r="L67" i="63"/>
  <c r="M66" i="63"/>
  <c r="L66" i="63"/>
  <c r="M65" i="63"/>
  <c r="L65" i="63"/>
  <c r="M64" i="63"/>
  <c r="L64" i="63"/>
  <c r="M63" i="63"/>
  <c r="L63" i="63"/>
  <c r="M62" i="63"/>
  <c r="L62" i="63"/>
  <c r="M61" i="63"/>
  <c r="L61" i="63"/>
  <c r="M60" i="63"/>
  <c r="L60" i="63"/>
  <c r="M59" i="63"/>
  <c r="L59" i="63"/>
  <c r="M58" i="63"/>
  <c r="L58" i="63"/>
  <c r="M57" i="63"/>
  <c r="L57" i="63"/>
  <c r="M56" i="63"/>
  <c r="L56" i="63"/>
  <c r="M55" i="63"/>
  <c r="L55" i="63"/>
  <c r="M54" i="63"/>
  <c r="L54" i="63"/>
  <c r="M53" i="63"/>
  <c r="L53" i="63"/>
  <c r="M52" i="63"/>
  <c r="L52" i="63"/>
  <c r="M51" i="63"/>
  <c r="L51" i="63"/>
  <c r="M50" i="63"/>
  <c r="L50" i="63"/>
  <c r="M49" i="63"/>
  <c r="L49" i="63"/>
  <c r="M48" i="63"/>
  <c r="L48" i="63"/>
  <c r="M47" i="63"/>
  <c r="L47" i="63"/>
  <c r="M46" i="63"/>
  <c r="L46" i="63"/>
  <c r="M45" i="63"/>
  <c r="L45" i="63"/>
  <c r="M44" i="63"/>
  <c r="L44" i="63"/>
  <c r="M43" i="63"/>
  <c r="L43" i="63"/>
  <c r="M42" i="63"/>
  <c r="L42" i="63"/>
  <c r="M41" i="63"/>
  <c r="L41" i="63"/>
  <c r="M40" i="63"/>
  <c r="L40" i="63"/>
  <c r="M39" i="63"/>
  <c r="L39" i="63"/>
  <c r="M38" i="63"/>
  <c r="L38" i="63"/>
  <c r="M37" i="63"/>
  <c r="L37" i="63"/>
  <c r="M36" i="63"/>
  <c r="L36" i="63"/>
  <c r="M35" i="63"/>
  <c r="L35" i="63"/>
  <c r="M34" i="63"/>
  <c r="L34" i="63"/>
  <c r="M33" i="63"/>
  <c r="L33" i="63"/>
  <c r="M32" i="63"/>
  <c r="L32" i="63"/>
  <c r="M31" i="63"/>
  <c r="L31" i="63"/>
  <c r="M29" i="63"/>
  <c r="L29" i="63"/>
  <c r="M28" i="63"/>
  <c r="L28" i="63"/>
  <c r="M27" i="63"/>
  <c r="L27" i="63"/>
  <c r="M26" i="63"/>
  <c r="L26" i="63"/>
  <c r="M25" i="63"/>
  <c r="L25" i="63"/>
  <c r="M23" i="63"/>
  <c r="L23" i="63"/>
  <c r="M22" i="63"/>
  <c r="L22" i="63"/>
  <c r="M21" i="63"/>
  <c r="L21" i="63"/>
  <c r="M20" i="63"/>
  <c r="L20" i="63"/>
  <c r="M19" i="63"/>
  <c r="L19" i="63"/>
  <c r="M18" i="63"/>
  <c r="L18" i="63"/>
  <c r="M17" i="63"/>
  <c r="L17" i="63"/>
  <c r="M16" i="63"/>
  <c r="L16" i="63"/>
  <c r="M15" i="63"/>
  <c r="L15" i="63"/>
  <c r="M14" i="63"/>
  <c r="L14" i="63"/>
  <c r="M13" i="63"/>
  <c r="L13" i="63"/>
  <c r="M12" i="63"/>
  <c r="L12" i="63"/>
  <c r="M11" i="63"/>
  <c r="L11" i="63"/>
  <c r="M10" i="63"/>
  <c r="L10" i="63"/>
  <c r="M9" i="63"/>
  <c r="L9" i="63"/>
  <c r="N257" i="62"/>
  <c r="M257" i="62"/>
  <c r="N256" i="62"/>
  <c r="M256" i="62"/>
  <c r="N255" i="62"/>
  <c r="M255" i="62"/>
  <c r="N254" i="62"/>
  <c r="M254" i="62"/>
  <c r="N253" i="62"/>
  <c r="M253" i="62"/>
  <c r="N252" i="62"/>
  <c r="M252" i="62"/>
  <c r="N251" i="62"/>
  <c r="M251" i="62"/>
  <c r="N250" i="62"/>
  <c r="M250" i="62"/>
  <c r="N249" i="62"/>
  <c r="M249" i="62"/>
  <c r="N248" i="62"/>
  <c r="M248" i="62"/>
  <c r="N247" i="62"/>
  <c r="M247" i="62"/>
  <c r="N245" i="62"/>
  <c r="M245" i="62"/>
  <c r="N244" i="62"/>
  <c r="M244" i="62"/>
  <c r="N243" i="62"/>
  <c r="M243" i="62"/>
  <c r="N242" i="62"/>
  <c r="M242" i="62"/>
  <c r="N241" i="62"/>
  <c r="M241" i="62"/>
  <c r="N240" i="62"/>
  <c r="M240" i="62"/>
  <c r="N239" i="62"/>
  <c r="M239" i="62"/>
  <c r="N238" i="62"/>
  <c r="M238" i="62"/>
  <c r="N237" i="62"/>
  <c r="M237" i="62"/>
  <c r="N236" i="62"/>
  <c r="M236" i="62"/>
  <c r="N235" i="62"/>
  <c r="M235" i="62"/>
  <c r="N233" i="62"/>
  <c r="M233" i="62"/>
  <c r="N232" i="62"/>
  <c r="M232" i="62"/>
  <c r="N231" i="62"/>
  <c r="M231" i="62"/>
  <c r="N230" i="62"/>
  <c r="M230" i="62"/>
  <c r="N229" i="62"/>
  <c r="M229" i="62"/>
  <c r="N228" i="62"/>
  <c r="M228" i="62"/>
  <c r="N227" i="62"/>
  <c r="M227" i="62"/>
  <c r="N226" i="62"/>
  <c r="M226" i="62"/>
  <c r="N225" i="62"/>
  <c r="M225" i="62"/>
  <c r="N224" i="62"/>
  <c r="M224" i="62"/>
  <c r="N223" i="62"/>
  <c r="M223" i="62"/>
  <c r="N222" i="62"/>
  <c r="M222" i="62"/>
  <c r="N221" i="62"/>
  <c r="M221" i="62"/>
  <c r="N220" i="62"/>
  <c r="M220" i="62"/>
  <c r="N219" i="62"/>
  <c r="M219" i="62"/>
  <c r="N218" i="62"/>
  <c r="M218" i="62"/>
  <c r="N217" i="62"/>
  <c r="M217" i="62"/>
  <c r="N216" i="62"/>
  <c r="M216" i="62"/>
  <c r="N214" i="62"/>
  <c r="M214" i="62"/>
  <c r="N213" i="62"/>
  <c r="M213" i="62"/>
  <c r="N212" i="62"/>
  <c r="M212" i="62"/>
  <c r="N211" i="62"/>
  <c r="M211" i="62"/>
  <c r="N210" i="62"/>
  <c r="M210" i="62"/>
  <c r="N209" i="62"/>
  <c r="M209" i="62"/>
  <c r="N208" i="62"/>
  <c r="M208" i="62"/>
  <c r="N207" i="62"/>
  <c r="M207" i="62"/>
  <c r="N206" i="62"/>
  <c r="M206" i="62"/>
  <c r="N205" i="62"/>
  <c r="M205" i="62"/>
  <c r="N204" i="62"/>
  <c r="M204" i="62"/>
  <c r="N246" i="62"/>
  <c r="M246" i="62"/>
  <c r="N203" i="62"/>
  <c r="M203" i="62"/>
  <c r="N202" i="62"/>
  <c r="M202" i="62"/>
  <c r="N201" i="62"/>
  <c r="M201" i="62"/>
  <c r="N200" i="62"/>
  <c r="M200" i="62"/>
  <c r="N199" i="62"/>
  <c r="M199" i="62"/>
  <c r="N198" i="62"/>
  <c r="M198" i="62"/>
  <c r="N197" i="62"/>
  <c r="M197" i="62"/>
  <c r="N196" i="62"/>
  <c r="M196" i="62"/>
  <c r="N195" i="62"/>
  <c r="M195" i="62"/>
  <c r="N194" i="62"/>
  <c r="M194" i="62"/>
  <c r="N193" i="62"/>
  <c r="M193" i="62"/>
  <c r="N234" i="62"/>
  <c r="M234" i="62"/>
  <c r="N192" i="62"/>
  <c r="M192" i="62"/>
  <c r="N191" i="62"/>
  <c r="M191" i="62"/>
  <c r="N190" i="62"/>
  <c r="M190" i="62"/>
  <c r="N189" i="62"/>
  <c r="M189" i="62"/>
  <c r="N188" i="62"/>
  <c r="M188" i="62"/>
  <c r="N187" i="62"/>
  <c r="M187" i="62"/>
  <c r="N186" i="62"/>
  <c r="M186" i="62"/>
  <c r="N185" i="62"/>
  <c r="M185" i="62"/>
  <c r="N183" i="62"/>
  <c r="M183" i="62"/>
  <c r="N182" i="62"/>
  <c r="M182" i="62"/>
  <c r="N181" i="62"/>
  <c r="M181" i="62"/>
  <c r="N180" i="62"/>
  <c r="M180" i="62"/>
  <c r="N179" i="62"/>
  <c r="M179" i="62"/>
  <c r="N178" i="62"/>
  <c r="M178" i="62"/>
  <c r="N177" i="62"/>
  <c r="M177" i="62"/>
  <c r="N176" i="62"/>
  <c r="M176" i="62"/>
  <c r="N175" i="62"/>
  <c r="M175" i="62"/>
  <c r="N174" i="62"/>
  <c r="M174" i="62"/>
  <c r="N173" i="62"/>
  <c r="M173" i="62"/>
  <c r="N172" i="62"/>
  <c r="M172" i="62"/>
  <c r="N171" i="62"/>
  <c r="M171" i="62"/>
  <c r="N170" i="62"/>
  <c r="M170" i="62"/>
  <c r="N169" i="62"/>
  <c r="M169" i="62"/>
  <c r="N168" i="62"/>
  <c r="M168" i="62"/>
  <c r="N167" i="62"/>
  <c r="M167" i="62"/>
  <c r="N166" i="62"/>
  <c r="M166" i="62"/>
  <c r="N165" i="62"/>
  <c r="M165" i="62"/>
  <c r="N164" i="62"/>
  <c r="M164" i="62"/>
  <c r="N163" i="62"/>
  <c r="M163" i="62"/>
  <c r="N162" i="62"/>
  <c r="M162" i="62"/>
  <c r="N161" i="62"/>
  <c r="M161" i="62"/>
  <c r="N160" i="62"/>
  <c r="M160" i="62"/>
  <c r="N159" i="62"/>
  <c r="M159" i="62"/>
  <c r="N158" i="62"/>
  <c r="M158" i="62"/>
  <c r="N157" i="62"/>
  <c r="M157" i="62"/>
  <c r="N156" i="62"/>
  <c r="M156" i="62"/>
  <c r="N155" i="62"/>
  <c r="M155" i="62"/>
  <c r="N154" i="62"/>
  <c r="M154" i="62"/>
  <c r="N153" i="62"/>
  <c r="M153" i="62"/>
  <c r="N152" i="62"/>
  <c r="M152" i="62"/>
  <c r="N151" i="62"/>
  <c r="M151" i="62"/>
  <c r="N150" i="62"/>
  <c r="M150" i="62"/>
  <c r="N149" i="62"/>
  <c r="M149" i="62"/>
  <c r="N148" i="62"/>
  <c r="M148" i="62"/>
  <c r="N147" i="62"/>
  <c r="M147" i="62"/>
  <c r="N146" i="62"/>
  <c r="M146" i="62"/>
  <c r="N145" i="62"/>
  <c r="M145" i="62"/>
  <c r="N144" i="62"/>
  <c r="M144" i="62"/>
  <c r="N143" i="62"/>
  <c r="M143" i="62"/>
  <c r="N142" i="62"/>
  <c r="M142" i="62"/>
  <c r="N141" i="62"/>
  <c r="M141" i="62"/>
  <c r="N140" i="62"/>
  <c r="M140" i="62"/>
  <c r="N139" i="62"/>
  <c r="M139" i="62"/>
  <c r="N138" i="62"/>
  <c r="M138" i="62"/>
  <c r="N137" i="62"/>
  <c r="M137" i="62"/>
  <c r="N136" i="62"/>
  <c r="M136" i="62"/>
  <c r="N135" i="62"/>
  <c r="M135" i="62"/>
  <c r="N134" i="62"/>
  <c r="M134" i="62"/>
  <c r="N133" i="62"/>
  <c r="M133" i="62"/>
  <c r="N132" i="62"/>
  <c r="M132" i="62"/>
  <c r="N131" i="62"/>
  <c r="M131" i="62"/>
  <c r="N130" i="62"/>
  <c r="M130" i="62"/>
  <c r="N129" i="62"/>
  <c r="M129" i="62"/>
  <c r="N128" i="62"/>
  <c r="M128" i="62"/>
  <c r="N127" i="62"/>
  <c r="M127" i="62"/>
  <c r="N126" i="62"/>
  <c r="M126" i="62"/>
  <c r="N125" i="62"/>
  <c r="M125" i="62"/>
  <c r="N124" i="62"/>
  <c r="M124" i="62"/>
  <c r="N123" i="62"/>
  <c r="M123" i="62"/>
  <c r="N122" i="62"/>
  <c r="M122" i="62"/>
  <c r="N121" i="62"/>
  <c r="M121" i="62"/>
  <c r="N120" i="62"/>
  <c r="M120" i="62"/>
  <c r="N119" i="62"/>
  <c r="M119" i="62"/>
  <c r="N118" i="62"/>
  <c r="M118" i="62"/>
  <c r="N117" i="62"/>
  <c r="M117" i="62"/>
  <c r="N116" i="62"/>
  <c r="M116" i="62"/>
  <c r="N115" i="62"/>
  <c r="M115" i="62"/>
  <c r="N113" i="62"/>
  <c r="M113" i="62"/>
  <c r="N112" i="62"/>
  <c r="M112" i="62"/>
  <c r="N111" i="62"/>
  <c r="M111" i="62"/>
  <c r="N110" i="62"/>
  <c r="M110" i="62"/>
  <c r="N109" i="62"/>
  <c r="M109" i="62"/>
  <c r="N108" i="62"/>
  <c r="M108" i="62"/>
  <c r="N107" i="62"/>
  <c r="M107" i="62"/>
  <c r="N106" i="62"/>
  <c r="M106" i="62"/>
  <c r="N105" i="62"/>
  <c r="M105" i="62"/>
  <c r="N104" i="62"/>
  <c r="M104" i="62"/>
  <c r="N103" i="62"/>
  <c r="M103" i="62"/>
  <c r="N102" i="62"/>
  <c r="M102" i="62"/>
  <c r="N101" i="62"/>
  <c r="M101" i="62"/>
  <c r="N100" i="62"/>
  <c r="M100" i="62"/>
  <c r="N99" i="62"/>
  <c r="M99" i="62"/>
  <c r="N98" i="62"/>
  <c r="M98" i="62"/>
  <c r="N97" i="62"/>
  <c r="M97" i="62"/>
  <c r="N96" i="62"/>
  <c r="M96" i="62"/>
  <c r="N95" i="62"/>
  <c r="M95" i="62"/>
  <c r="N94" i="62"/>
  <c r="M94" i="62"/>
  <c r="N93" i="62"/>
  <c r="M93" i="62"/>
  <c r="N92" i="62"/>
  <c r="M92" i="62"/>
  <c r="N91" i="62"/>
  <c r="M91" i="62"/>
  <c r="N90" i="62"/>
  <c r="M90" i="62"/>
  <c r="N89" i="62"/>
  <c r="M89" i="62"/>
  <c r="N88" i="62"/>
  <c r="M88" i="62"/>
  <c r="N87" i="62"/>
  <c r="M87" i="62"/>
  <c r="N86" i="62"/>
  <c r="M86" i="62"/>
  <c r="N85" i="62"/>
  <c r="M85" i="62"/>
  <c r="N84" i="62"/>
  <c r="M84" i="62"/>
  <c r="N83" i="62"/>
  <c r="M83" i="62"/>
  <c r="N82" i="62"/>
  <c r="M82" i="62"/>
  <c r="N81" i="62"/>
  <c r="M81" i="62"/>
  <c r="N80" i="62"/>
  <c r="M80" i="62"/>
  <c r="N79" i="62"/>
  <c r="M79" i="62"/>
  <c r="N78" i="62"/>
  <c r="M78" i="62"/>
  <c r="N77" i="62"/>
  <c r="M77" i="62"/>
  <c r="N76" i="62"/>
  <c r="M76" i="62"/>
  <c r="N75" i="62"/>
  <c r="M75" i="62"/>
  <c r="N74" i="62"/>
  <c r="M74" i="62"/>
  <c r="N73" i="62"/>
  <c r="M73" i="62"/>
  <c r="N72" i="62"/>
  <c r="M72" i="62"/>
  <c r="N71" i="62"/>
  <c r="M71" i="62"/>
  <c r="N70" i="62"/>
  <c r="M70" i="62"/>
  <c r="N69" i="62"/>
  <c r="M69" i="62"/>
  <c r="N68" i="62"/>
  <c r="M68" i="62"/>
  <c r="N67" i="62"/>
  <c r="M67" i="62"/>
  <c r="N66" i="62"/>
  <c r="M66" i="62"/>
  <c r="N65" i="62"/>
  <c r="M65" i="62"/>
  <c r="N64" i="62"/>
  <c r="M64" i="62"/>
  <c r="N63" i="62"/>
  <c r="M63" i="62"/>
  <c r="N62" i="62"/>
  <c r="M62" i="62"/>
  <c r="N61" i="62"/>
  <c r="M61" i="62"/>
  <c r="N60" i="62"/>
  <c r="M60" i="62"/>
  <c r="N59" i="62"/>
  <c r="M59" i="62"/>
  <c r="N58" i="62"/>
  <c r="M58" i="62"/>
  <c r="N57" i="62"/>
  <c r="M57" i="62"/>
  <c r="N56" i="62"/>
  <c r="M56" i="62"/>
  <c r="N55" i="62"/>
  <c r="M55" i="62"/>
  <c r="N54" i="62"/>
  <c r="M54" i="62"/>
  <c r="N53" i="62"/>
  <c r="M53" i="62"/>
  <c r="N52" i="62"/>
  <c r="M52" i="62"/>
  <c r="N51" i="62"/>
  <c r="M51" i="62"/>
  <c r="N50" i="62"/>
  <c r="M50" i="62"/>
  <c r="N49" i="62"/>
  <c r="M49" i="62"/>
  <c r="N48" i="62"/>
  <c r="M48" i="62"/>
  <c r="N47" i="62"/>
  <c r="M47" i="62"/>
  <c r="N45" i="62"/>
  <c r="M45" i="62"/>
  <c r="N44" i="62"/>
  <c r="M44" i="62"/>
  <c r="N43" i="62"/>
  <c r="M43" i="62"/>
  <c r="N42" i="62"/>
  <c r="M42" i="62"/>
  <c r="N41" i="62"/>
  <c r="M41" i="62"/>
  <c r="N40" i="62"/>
  <c r="M40" i="62"/>
  <c r="N39" i="62"/>
  <c r="M39" i="62"/>
  <c r="N38" i="62"/>
  <c r="M38" i="62"/>
  <c r="N37" i="62"/>
  <c r="M37" i="62"/>
  <c r="N36" i="62"/>
  <c r="M36" i="62"/>
  <c r="N35" i="62"/>
  <c r="M35" i="62"/>
  <c r="N34" i="62"/>
  <c r="M34" i="62"/>
  <c r="N33" i="62"/>
  <c r="M33" i="62"/>
  <c r="N32" i="62"/>
  <c r="M32" i="62"/>
  <c r="N31" i="62"/>
  <c r="M31" i="62"/>
  <c r="N30" i="62"/>
  <c r="M30" i="62"/>
  <c r="N29" i="62"/>
  <c r="M29" i="62"/>
  <c r="N28" i="62"/>
  <c r="M28" i="62"/>
  <c r="N27" i="62"/>
  <c r="M27" i="62"/>
  <c r="N26" i="62"/>
  <c r="M26" i="62"/>
  <c r="N25" i="62"/>
  <c r="M25" i="62"/>
  <c r="N24" i="62"/>
  <c r="M24" i="62"/>
  <c r="N23" i="62"/>
  <c r="M23" i="62"/>
  <c r="N22" i="62"/>
  <c r="M22" i="62"/>
  <c r="N21" i="62"/>
  <c r="M21" i="62"/>
  <c r="N20" i="62"/>
  <c r="M20" i="62"/>
  <c r="N19" i="62"/>
  <c r="M19" i="62"/>
  <c r="N18" i="62"/>
  <c r="M18" i="62"/>
  <c r="N17" i="62"/>
  <c r="M17" i="62"/>
  <c r="N16" i="62"/>
  <c r="M16" i="62"/>
  <c r="N15" i="62"/>
  <c r="M15" i="62"/>
  <c r="N14" i="62"/>
  <c r="M14" i="62"/>
  <c r="N13" i="62"/>
  <c r="M13" i="62"/>
  <c r="N12" i="62"/>
  <c r="M12" i="62"/>
  <c r="N11" i="62"/>
  <c r="M11" i="62"/>
  <c r="N10" i="62"/>
  <c r="M10" i="62"/>
  <c r="N9" i="62"/>
  <c r="M9" i="62"/>
  <c r="T312" i="61"/>
  <c r="S312" i="61"/>
  <c r="T311" i="61"/>
  <c r="S311" i="61"/>
  <c r="T310" i="61"/>
  <c r="S310" i="61"/>
  <c r="T309" i="61"/>
  <c r="S309" i="61"/>
  <c r="T308" i="61"/>
  <c r="S308" i="61"/>
  <c r="T307" i="61"/>
  <c r="S307" i="61"/>
  <c r="T306" i="61"/>
  <c r="S306" i="61"/>
  <c r="T305" i="61"/>
  <c r="S305" i="61"/>
  <c r="T304" i="61"/>
  <c r="S304" i="61"/>
  <c r="T303" i="61"/>
  <c r="S303" i="61"/>
  <c r="T302" i="61"/>
  <c r="S302" i="61"/>
  <c r="T301" i="61"/>
  <c r="S301" i="61"/>
  <c r="T300" i="61"/>
  <c r="S300" i="61"/>
  <c r="T299" i="61"/>
  <c r="S299" i="61"/>
  <c r="T298" i="61"/>
  <c r="S298" i="61"/>
  <c r="T297" i="61"/>
  <c r="S297" i="61"/>
  <c r="T296" i="61"/>
  <c r="S296" i="61"/>
  <c r="T295" i="61"/>
  <c r="S295" i="61"/>
  <c r="T294" i="61"/>
  <c r="S294" i="61"/>
  <c r="T293" i="61"/>
  <c r="S293" i="61"/>
  <c r="T292" i="61"/>
  <c r="S292" i="61"/>
  <c r="T291" i="61"/>
  <c r="S291" i="61"/>
  <c r="T290" i="61"/>
  <c r="S290" i="61"/>
  <c r="T289" i="61"/>
  <c r="S289" i="61"/>
  <c r="T288" i="61"/>
  <c r="S288" i="61"/>
  <c r="T287" i="61"/>
  <c r="S287" i="61"/>
  <c r="T286" i="61"/>
  <c r="S286" i="61"/>
  <c r="T285" i="61"/>
  <c r="S285" i="61"/>
  <c r="T284" i="61"/>
  <c r="S284" i="61"/>
  <c r="T283" i="61"/>
  <c r="S283" i="61"/>
  <c r="T282" i="61"/>
  <c r="S282" i="61"/>
  <c r="T281" i="61"/>
  <c r="S281" i="61"/>
  <c r="T280" i="61"/>
  <c r="S280" i="61"/>
  <c r="T279" i="61"/>
  <c r="S279" i="61"/>
  <c r="T278" i="61"/>
  <c r="S278" i="61"/>
  <c r="T277" i="61"/>
  <c r="S277" i="61"/>
  <c r="T276" i="61"/>
  <c r="S276" i="61"/>
  <c r="T275" i="61"/>
  <c r="S275" i="61"/>
  <c r="T274" i="61"/>
  <c r="S274" i="61"/>
  <c r="T273" i="61"/>
  <c r="S273" i="61"/>
  <c r="T272" i="61"/>
  <c r="S272" i="61"/>
  <c r="T271" i="61"/>
  <c r="S271" i="61"/>
  <c r="T270" i="61"/>
  <c r="S270" i="61"/>
  <c r="T269" i="61"/>
  <c r="S269" i="61"/>
  <c r="T268" i="61"/>
  <c r="S268" i="61"/>
  <c r="T267" i="61"/>
  <c r="S267" i="61"/>
  <c r="T266" i="61"/>
  <c r="S266" i="61"/>
  <c r="T265" i="61"/>
  <c r="S265" i="61"/>
  <c r="T264" i="61"/>
  <c r="S264" i="61"/>
  <c r="T263" i="61"/>
  <c r="S263" i="61"/>
  <c r="T262" i="61"/>
  <c r="S262" i="61"/>
  <c r="T261" i="61"/>
  <c r="S261" i="61"/>
  <c r="T260" i="61"/>
  <c r="S260" i="61"/>
  <c r="T259" i="61"/>
  <c r="S259" i="61"/>
  <c r="T258" i="61"/>
  <c r="S258" i="61"/>
  <c r="T257" i="61"/>
  <c r="S257" i="61"/>
  <c r="T256" i="61"/>
  <c r="S256" i="61"/>
  <c r="T255" i="61"/>
  <c r="S255" i="61"/>
  <c r="T254" i="61"/>
  <c r="S254" i="61"/>
  <c r="T253" i="61"/>
  <c r="S253" i="61"/>
  <c r="T252" i="61"/>
  <c r="S252" i="61"/>
  <c r="T251" i="61"/>
  <c r="S251" i="61"/>
  <c r="T250" i="61"/>
  <c r="S250" i="61"/>
  <c r="T249" i="61"/>
  <c r="S249" i="61"/>
  <c r="T248" i="61"/>
  <c r="S248" i="61"/>
  <c r="T247" i="61"/>
  <c r="S247" i="61"/>
  <c r="T246" i="61"/>
  <c r="S246" i="61"/>
  <c r="T245" i="61"/>
  <c r="S245" i="61"/>
  <c r="T244" i="61"/>
  <c r="S244" i="61"/>
  <c r="T243" i="61"/>
  <c r="S243" i="61"/>
  <c r="T242" i="61"/>
  <c r="S242" i="61"/>
  <c r="T241" i="61"/>
  <c r="S241" i="61"/>
  <c r="T240" i="61"/>
  <c r="S240" i="61"/>
  <c r="T239" i="61"/>
  <c r="S239" i="61"/>
  <c r="T238" i="61"/>
  <c r="S238" i="61"/>
  <c r="T237" i="61"/>
  <c r="S237" i="61"/>
  <c r="T236" i="61"/>
  <c r="S236" i="61"/>
  <c r="T235" i="61"/>
  <c r="S235" i="61"/>
  <c r="T234" i="61"/>
  <c r="S234" i="61"/>
  <c r="T233" i="61"/>
  <c r="S233" i="61"/>
  <c r="T232" i="61"/>
  <c r="S232" i="61"/>
  <c r="T231" i="61"/>
  <c r="S231" i="61"/>
  <c r="T230" i="61"/>
  <c r="S230" i="61"/>
  <c r="T228" i="61"/>
  <c r="S228" i="61"/>
  <c r="T227" i="61"/>
  <c r="S227" i="61"/>
  <c r="T226" i="61"/>
  <c r="S226" i="61"/>
  <c r="T225" i="61"/>
  <c r="S225" i="61"/>
  <c r="T224" i="61"/>
  <c r="S224" i="61"/>
  <c r="T223" i="61"/>
  <c r="S223" i="61"/>
  <c r="T222" i="61"/>
  <c r="S222" i="61"/>
  <c r="T221" i="61"/>
  <c r="S221" i="61"/>
  <c r="T220" i="61"/>
  <c r="S220" i="61"/>
  <c r="T219" i="61"/>
  <c r="S219" i="61"/>
  <c r="T218" i="61"/>
  <c r="S218" i="61"/>
  <c r="T216" i="61"/>
  <c r="S216" i="61"/>
  <c r="T215" i="61"/>
  <c r="S215" i="61"/>
  <c r="T213" i="61"/>
  <c r="S213" i="61"/>
  <c r="T212" i="61"/>
  <c r="S212" i="61"/>
  <c r="T211" i="61"/>
  <c r="S211" i="61"/>
  <c r="T210" i="61"/>
  <c r="S210" i="61"/>
  <c r="T209" i="61"/>
  <c r="S209" i="61"/>
  <c r="T208" i="61"/>
  <c r="S208" i="61"/>
  <c r="T207" i="61"/>
  <c r="S207" i="61"/>
  <c r="T206" i="61"/>
  <c r="S206" i="61"/>
  <c r="T205" i="61"/>
  <c r="S205" i="61"/>
  <c r="T204" i="61"/>
  <c r="S204" i="61"/>
  <c r="T203" i="61"/>
  <c r="S203" i="61"/>
  <c r="T202" i="61"/>
  <c r="S202" i="61"/>
  <c r="T201" i="61"/>
  <c r="S201" i="61"/>
  <c r="T200" i="61"/>
  <c r="S200" i="61"/>
  <c r="T199" i="61"/>
  <c r="S199" i="61"/>
  <c r="T198" i="61"/>
  <c r="S198" i="61"/>
  <c r="T197" i="61"/>
  <c r="S197" i="61"/>
  <c r="T196" i="61"/>
  <c r="S196" i="61"/>
  <c r="T195" i="61"/>
  <c r="S195" i="61"/>
  <c r="T194" i="61"/>
  <c r="S194" i="61"/>
  <c r="T193" i="61"/>
  <c r="S193" i="61"/>
  <c r="T192" i="61"/>
  <c r="S192" i="61"/>
  <c r="T191" i="61"/>
  <c r="S191" i="61"/>
  <c r="T190" i="61"/>
  <c r="S190" i="61"/>
  <c r="T189" i="61"/>
  <c r="S189" i="61"/>
  <c r="T188" i="61"/>
  <c r="S188" i="61"/>
  <c r="T187" i="61"/>
  <c r="S187" i="61"/>
  <c r="T186" i="61"/>
  <c r="S186" i="61"/>
  <c r="T185" i="61"/>
  <c r="S185" i="61"/>
  <c r="T184" i="61"/>
  <c r="S184" i="61"/>
  <c r="T183" i="61"/>
  <c r="S183" i="61"/>
  <c r="T182" i="61"/>
  <c r="S182" i="61"/>
  <c r="T181" i="61"/>
  <c r="S181" i="61"/>
  <c r="T180" i="61"/>
  <c r="S180" i="61"/>
  <c r="T179" i="61"/>
  <c r="S179" i="61"/>
  <c r="T178" i="61"/>
  <c r="S178" i="61"/>
  <c r="T177" i="61"/>
  <c r="S177" i="61"/>
  <c r="T176" i="61"/>
  <c r="S176" i="61"/>
  <c r="T175" i="61"/>
  <c r="S175" i="61"/>
  <c r="T174" i="61"/>
  <c r="S174" i="61"/>
  <c r="T173" i="61"/>
  <c r="S173" i="61"/>
  <c r="T172" i="61"/>
  <c r="S172" i="61"/>
  <c r="T171" i="61"/>
  <c r="S171" i="61"/>
  <c r="T170" i="61"/>
  <c r="S170" i="61"/>
  <c r="T169" i="61"/>
  <c r="S169" i="61"/>
  <c r="T168" i="61"/>
  <c r="S168" i="61"/>
  <c r="T167" i="61"/>
  <c r="S167" i="61"/>
  <c r="T166" i="61"/>
  <c r="S166" i="61"/>
  <c r="T165" i="61"/>
  <c r="S165" i="61"/>
  <c r="T164" i="61"/>
  <c r="S164" i="61"/>
  <c r="T163" i="61"/>
  <c r="S163" i="61"/>
  <c r="T162" i="61"/>
  <c r="S162" i="61"/>
  <c r="T161" i="61"/>
  <c r="S161" i="61"/>
  <c r="T160" i="61"/>
  <c r="S160" i="61"/>
  <c r="T159" i="61"/>
  <c r="S159" i="61"/>
  <c r="T158" i="61"/>
  <c r="S158" i="61"/>
  <c r="T157" i="61"/>
  <c r="S157" i="61"/>
  <c r="T156" i="61"/>
  <c r="S156" i="61"/>
  <c r="T155" i="61"/>
  <c r="S155" i="61"/>
  <c r="T154" i="61"/>
  <c r="S154" i="61"/>
  <c r="T152" i="61"/>
  <c r="S152" i="61"/>
  <c r="T151" i="61"/>
  <c r="S151" i="61"/>
  <c r="T150" i="61"/>
  <c r="S150" i="61"/>
  <c r="T149" i="61"/>
  <c r="S149" i="61"/>
  <c r="T148" i="61"/>
  <c r="S148" i="61"/>
  <c r="T147" i="61"/>
  <c r="S147" i="61"/>
  <c r="T146" i="61"/>
  <c r="S146" i="61"/>
  <c r="T145" i="61"/>
  <c r="S145" i="61"/>
  <c r="T144" i="61"/>
  <c r="S144" i="61"/>
  <c r="T143" i="61"/>
  <c r="S143" i="61"/>
  <c r="T142" i="61"/>
  <c r="S142" i="61"/>
  <c r="T141" i="61"/>
  <c r="S141" i="61"/>
  <c r="T140" i="61"/>
  <c r="S140" i="61"/>
  <c r="T139" i="61"/>
  <c r="S139" i="61"/>
  <c r="T138" i="61"/>
  <c r="S138" i="61"/>
  <c r="T137" i="61"/>
  <c r="S137" i="61"/>
  <c r="T136" i="61"/>
  <c r="S136" i="61"/>
  <c r="T135" i="61"/>
  <c r="S135" i="61"/>
  <c r="T134" i="61"/>
  <c r="S134" i="61"/>
  <c r="T133" i="61"/>
  <c r="S133" i="61"/>
  <c r="T132" i="61"/>
  <c r="S132" i="61"/>
  <c r="T131" i="61"/>
  <c r="S131" i="61"/>
  <c r="T130" i="61"/>
  <c r="S130" i="61"/>
  <c r="T129" i="61"/>
  <c r="S129" i="61"/>
  <c r="T128" i="61"/>
  <c r="S128" i="61"/>
  <c r="T127" i="61"/>
  <c r="S127" i="61"/>
  <c r="T126" i="61"/>
  <c r="S126" i="61"/>
  <c r="T125" i="61"/>
  <c r="S125" i="61"/>
  <c r="T124" i="61"/>
  <c r="S124" i="61"/>
  <c r="T123" i="61"/>
  <c r="S123" i="61"/>
  <c r="T122" i="61"/>
  <c r="S122" i="61"/>
  <c r="T121" i="61"/>
  <c r="S121" i="61"/>
  <c r="T120" i="61"/>
  <c r="S120" i="61"/>
  <c r="T119" i="61"/>
  <c r="S119" i="61"/>
  <c r="T118" i="61"/>
  <c r="S118" i="61"/>
  <c r="T117" i="61"/>
  <c r="S117" i="61"/>
  <c r="T116" i="61"/>
  <c r="S116" i="61"/>
  <c r="T115" i="61"/>
  <c r="S115" i="61"/>
  <c r="T114" i="61"/>
  <c r="S114" i="61"/>
  <c r="T113" i="61"/>
  <c r="S113" i="61"/>
  <c r="T112" i="61"/>
  <c r="S112" i="61"/>
  <c r="T111" i="61"/>
  <c r="S111" i="61"/>
  <c r="T110" i="61"/>
  <c r="S110" i="61"/>
  <c r="T109" i="61"/>
  <c r="S109" i="61"/>
  <c r="T108" i="61"/>
  <c r="S108" i="61"/>
  <c r="T107" i="61"/>
  <c r="S107" i="61"/>
  <c r="T106" i="61"/>
  <c r="S106" i="61"/>
  <c r="T105" i="61"/>
  <c r="S105" i="61"/>
  <c r="T104" i="61"/>
  <c r="S104" i="61"/>
  <c r="T103" i="61"/>
  <c r="S103" i="61"/>
  <c r="T102" i="61"/>
  <c r="S102" i="61"/>
  <c r="T101" i="61"/>
  <c r="S101" i="61"/>
  <c r="T100" i="61"/>
  <c r="S100" i="61"/>
  <c r="T99" i="61"/>
  <c r="S99" i="61"/>
  <c r="T98" i="61"/>
  <c r="S98" i="61"/>
  <c r="T97" i="61"/>
  <c r="S97" i="61"/>
  <c r="T96" i="61"/>
  <c r="S96" i="61"/>
  <c r="T95" i="61"/>
  <c r="S95" i="61"/>
  <c r="T94" i="61"/>
  <c r="S94" i="61"/>
  <c r="T93" i="61"/>
  <c r="S93" i="61"/>
  <c r="T92" i="61"/>
  <c r="S92" i="61"/>
  <c r="T91" i="61"/>
  <c r="S91" i="61"/>
  <c r="T90" i="61"/>
  <c r="S90" i="61"/>
  <c r="T89" i="61"/>
  <c r="S89" i="61"/>
  <c r="T88" i="61"/>
  <c r="S88" i="61"/>
  <c r="T87" i="61"/>
  <c r="S87" i="61"/>
  <c r="T86" i="61"/>
  <c r="S86" i="61"/>
  <c r="T85" i="61"/>
  <c r="S85" i="61"/>
  <c r="T84" i="61"/>
  <c r="S84" i="61"/>
  <c r="T83" i="61"/>
  <c r="S83" i="61"/>
  <c r="T82" i="61"/>
  <c r="S82" i="61"/>
  <c r="T81" i="61"/>
  <c r="S81" i="61"/>
  <c r="T80" i="61"/>
  <c r="S80" i="61"/>
  <c r="T79" i="61"/>
  <c r="S79" i="61"/>
  <c r="T78" i="61"/>
  <c r="S78" i="61"/>
  <c r="T77" i="61"/>
  <c r="S77" i="61"/>
  <c r="T76" i="61"/>
  <c r="S76" i="61"/>
  <c r="T75" i="61"/>
  <c r="S75" i="61"/>
  <c r="T74" i="61"/>
  <c r="S74" i="61"/>
  <c r="T73" i="61"/>
  <c r="S73" i="61"/>
  <c r="T72" i="61"/>
  <c r="S72" i="61"/>
  <c r="T71" i="61"/>
  <c r="S71" i="61"/>
  <c r="T70" i="61"/>
  <c r="S70" i="61"/>
  <c r="T69" i="61"/>
  <c r="S69" i="61"/>
  <c r="T68" i="61"/>
  <c r="S68" i="61"/>
  <c r="T67" i="61"/>
  <c r="S67" i="61"/>
  <c r="T66" i="61"/>
  <c r="S66" i="61"/>
  <c r="T65" i="61"/>
  <c r="S65" i="61"/>
  <c r="T64" i="61"/>
  <c r="S64" i="61"/>
  <c r="T63" i="61"/>
  <c r="S63" i="61"/>
  <c r="T62" i="61"/>
  <c r="S62" i="61"/>
  <c r="T61" i="61"/>
  <c r="S61" i="61"/>
  <c r="T60" i="61"/>
  <c r="S60" i="61"/>
  <c r="T59" i="61"/>
  <c r="S59" i="61"/>
  <c r="T58" i="61"/>
  <c r="S58" i="61"/>
  <c r="T57" i="61"/>
  <c r="S57" i="61"/>
  <c r="T56" i="61"/>
  <c r="S56" i="61"/>
  <c r="T55" i="61"/>
  <c r="S55" i="61"/>
  <c r="T54" i="61"/>
  <c r="S54" i="61"/>
  <c r="T53" i="61"/>
  <c r="S53" i="61"/>
  <c r="T52" i="61"/>
  <c r="S52" i="61"/>
  <c r="T51" i="61"/>
  <c r="S51" i="61"/>
  <c r="T50" i="61"/>
  <c r="S50" i="61"/>
  <c r="T49" i="61"/>
  <c r="S49" i="61"/>
  <c r="T48" i="61"/>
  <c r="S48" i="61"/>
  <c r="T47" i="61"/>
  <c r="S47" i="61"/>
  <c r="T46" i="61"/>
  <c r="S46" i="61"/>
  <c r="T45" i="61"/>
  <c r="S45" i="61"/>
  <c r="T44" i="61"/>
  <c r="S44" i="61"/>
  <c r="T43" i="61"/>
  <c r="S43" i="61"/>
  <c r="T42" i="61"/>
  <c r="S42" i="61"/>
  <c r="T41" i="61"/>
  <c r="S41" i="61"/>
  <c r="T40" i="61"/>
  <c r="S40" i="61"/>
  <c r="T39" i="61"/>
  <c r="S39" i="61"/>
  <c r="T38" i="61"/>
  <c r="S38" i="61"/>
  <c r="T37" i="61"/>
  <c r="S37" i="61"/>
  <c r="T36" i="61"/>
  <c r="S36" i="61"/>
  <c r="T35" i="61"/>
  <c r="S35" i="61"/>
  <c r="T34" i="61"/>
  <c r="S34" i="61"/>
  <c r="T33" i="61"/>
  <c r="S33" i="61"/>
  <c r="T32" i="61"/>
  <c r="S32" i="61"/>
  <c r="T31" i="61"/>
  <c r="S31" i="61"/>
  <c r="T30" i="61"/>
  <c r="S30" i="61"/>
  <c r="T29" i="61"/>
  <c r="S29" i="61"/>
  <c r="T28" i="61"/>
  <c r="S28" i="61"/>
  <c r="T27" i="61"/>
  <c r="S27" i="61"/>
  <c r="T26" i="61"/>
  <c r="S26" i="61"/>
  <c r="T25" i="61"/>
  <c r="S25" i="61"/>
  <c r="T24" i="61"/>
  <c r="S24" i="61"/>
  <c r="T23" i="61"/>
  <c r="S23" i="61"/>
  <c r="T22" i="61"/>
  <c r="S22" i="61"/>
  <c r="T21" i="61"/>
  <c r="S21" i="61"/>
  <c r="T20" i="61"/>
  <c r="S20" i="61"/>
  <c r="T19" i="61"/>
  <c r="S19" i="61"/>
  <c r="T18" i="61"/>
  <c r="S18" i="61"/>
  <c r="T17" i="61"/>
  <c r="S17" i="61"/>
  <c r="T16" i="61"/>
  <c r="S16" i="61"/>
  <c r="T15" i="61"/>
  <c r="S15" i="61"/>
  <c r="T14" i="61"/>
  <c r="S14" i="61"/>
  <c r="T13" i="61"/>
  <c r="S13" i="61"/>
  <c r="T12" i="61"/>
  <c r="S12" i="61"/>
  <c r="T11" i="61"/>
  <c r="S11" i="61"/>
  <c r="T10" i="61"/>
  <c r="S10" i="61"/>
  <c r="T9" i="61"/>
  <c r="S9" i="61"/>
  <c r="Q59" i="59"/>
  <c r="P59" i="59"/>
  <c r="Q58" i="59"/>
  <c r="P58" i="59"/>
  <c r="Q57" i="59"/>
  <c r="P57" i="59"/>
  <c r="Q56" i="59"/>
  <c r="P56" i="59"/>
  <c r="Q54" i="59"/>
  <c r="P54" i="59"/>
  <c r="Q53" i="59"/>
  <c r="P53" i="59"/>
  <c r="Q52" i="59"/>
  <c r="P52" i="59"/>
  <c r="Q50" i="59"/>
  <c r="P50" i="59"/>
  <c r="Q49" i="59"/>
  <c r="P49" i="59"/>
  <c r="Q48" i="59"/>
  <c r="P48" i="59"/>
  <c r="Q47" i="59"/>
  <c r="P47" i="59"/>
  <c r="Q46" i="59"/>
  <c r="P46" i="59"/>
  <c r="Q45" i="59"/>
  <c r="P45" i="59"/>
  <c r="Q44" i="59"/>
  <c r="P44" i="59"/>
  <c r="Q43" i="59"/>
  <c r="P43" i="59"/>
  <c r="Q42" i="59"/>
  <c r="P42" i="59"/>
  <c r="Q41" i="59"/>
  <c r="P41" i="59"/>
  <c r="Q40" i="59"/>
  <c r="P40" i="59"/>
  <c r="Q39" i="59"/>
  <c r="P39" i="59"/>
  <c r="Q38" i="59"/>
  <c r="P38" i="59"/>
  <c r="Q37" i="59"/>
  <c r="P37" i="59"/>
  <c r="Q36" i="59"/>
  <c r="P36" i="59"/>
  <c r="Q35" i="59"/>
  <c r="P35" i="59"/>
  <c r="Q33" i="59"/>
  <c r="P33" i="59"/>
  <c r="Q32" i="59"/>
  <c r="P32" i="59"/>
  <c r="Q31" i="59"/>
  <c r="P31" i="59"/>
  <c r="Q30" i="59"/>
  <c r="P30" i="59"/>
  <c r="Q29" i="59"/>
  <c r="P29" i="59"/>
  <c r="Q28" i="59"/>
  <c r="P28" i="59"/>
  <c r="Q27" i="59"/>
  <c r="P27" i="59"/>
  <c r="Q26" i="59"/>
  <c r="P26" i="59"/>
  <c r="Q25" i="59"/>
  <c r="P25" i="59"/>
  <c r="Q23" i="59"/>
  <c r="P23" i="59"/>
  <c r="Q22" i="59"/>
  <c r="P22" i="59"/>
  <c r="Q21" i="59"/>
  <c r="P21" i="59"/>
  <c r="Q20" i="59"/>
  <c r="P20" i="59"/>
  <c r="Q19" i="59"/>
  <c r="P19" i="59"/>
  <c r="Q18" i="59"/>
  <c r="P18" i="59"/>
  <c r="Q17" i="59"/>
  <c r="P17" i="59"/>
  <c r="Q16" i="59"/>
  <c r="P16" i="59"/>
  <c r="Q15" i="59"/>
  <c r="P15" i="59"/>
  <c r="Q14" i="59"/>
  <c r="P14" i="59"/>
  <c r="Q13" i="59"/>
  <c r="P13" i="59"/>
  <c r="Q12" i="59"/>
  <c r="P12" i="59"/>
  <c r="Q11" i="59"/>
  <c r="P11" i="59"/>
  <c r="Q10" i="59"/>
  <c r="P10" i="59"/>
  <c r="Q9" i="59"/>
  <c r="P9" i="59"/>
  <c r="K46" i="58"/>
  <c r="J46" i="58"/>
  <c r="K50" i="58"/>
  <c r="J50" i="58"/>
  <c r="K49" i="58"/>
  <c r="J49" i="58"/>
  <c r="K48" i="58"/>
  <c r="J48" i="58"/>
  <c r="K44" i="58"/>
  <c r="J44" i="58"/>
  <c r="K43" i="58"/>
  <c r="J43" i="58"/>
  <c r="K42" i="58"/>
  <c r="J42" i="58"/>
  <c r="K41" i="58"/>
  <c r="J41" i="58"/>
  <c r="K40" i="58"/>
  <c r="J40" i="58"/>
  <c r="K39" i="58"/>
  <c r="J39" i="58"/>
  <c r="K38" i="58"/>
  <c r="J38" i="58"/>
  <c r="K37" i="58"/>
  <c r="J37" i="58"/>
  <c r="K36" i="58"/>
  <c r="J36" i="58"/>
  <c r="K35" i="58"/>
  <c r="J35" i="58"/>
  <c r="K34" i="58"/>
  <c r="J34" i="58"/>
  <c r="K33" i="58"/>
  <c r="J33" i="58"/>
  <c r="K32" i="58"/>
  <c r="J32" i="58"/>
  <c r="K31" i="58"/>
  <c r="J31" i="58"/>
  <c r="K30" i="58"/>
  <c r="J30" i="58"/>
  <c r="K29" i="58"/>
  <c r="J29" i="58"/>
  <c r="K28" i="58"/>
  <c r="J28" i="58"/>
  <c r="K27" i="58"/>
  <c r="J27" i="58"/>
  <c r="K26" i="58"/>
  <c r="J26" i="58"/>
  <c r="K25" i="58"/>
  <c r="J25" i="58"/>
  <c r="K24" i="58"/>
  <c r="J24" i="58"/>
  <c r="K23" i="58"/>
  <c r="J23" i="58"/>
  <c r="K22" i="58"/>
  <c r="J22" i="58"/>
  <c r="K21" i="58"/>
  <c r="J21" i="58"/>
  <c r="K20" i="58"/>
  <c r="J20" i="58"/>
  <c r="K19" i="58"/>
  <c r="J19" i="58"/>
  <c r="K18" i="58"/>
  <c r="J18" i="58"/>
  <c r="K16" i="58"/>
  <c r="J16" i="58"/>
  <c r="K15" i="58"/>
  <c r="J15" i="58"/>
  <c r="K14" i="58"/>
  <c r="J14" i="58"/>
  <c r="K13" i="58"/>
  <c r="J13" i="58"/>
  <c r="K12" i="58"/>
  <c r="J12" i="58"/>
  <c r="K11" i="58"/>
  <c r="J11" i="58"/>
  <c r="K10" i="58"/>
  <c r="J10" i="58"/>
  <c r="K9" i="58"/>
  <c r="J9" i="58"/>
  <c r="K8" i="58"/>
  <c r="J8" i="58"/>
  <c r="J56" i="76" l="1"/>
  <c r="J210" i="76"/>
  <c r="J250" i="76"/>
  <c r="J9" i="73"/>
  <c r="J11" i="73"/>
  <c r="J14" i="73"/>
  <c r="J16" i="73"/>
  <c r="J18" i="73"/>
  <c r="K10" i="75"/>
  <c r="K12" i="75"/>
  <c r="J9" i="76"/>
  <c r="J11" i="76"/>
  <c r="J13" i="76"/>
  <c r="J15" i="76"/>
  <c r="J17" i="76"/>
  <c r="J19" i="76"/>
  <c r="J22" i="76"/>
  <c r="J24" i="76"/>
  <c r="J26" i="76"/>
  <c r="J28" i="76"/>
  <c r="J30" i="76"/>
  <c r="J32" i="76"/>
  <c r="J34" i="76"/>
  <c r="J36" i="76"/>
  <c r="J38" i="76"/>
  <c r="J44" i="76"/>
  <c r="J57" i="76"/>
  <c r="J63" i="76"/>
  <c r="J78" i="76"/>
  <c r="J111" i="76"/>
  <c r="J165" i="76"/>
  <c r="J168" i="76"/>
  <c r="J183" i="76"/>
  <c r="J186" i="76"/>
  <c r="J114" i="76"/>
  <c r="J129" i="76"/>
  <c r="J132" i="76"/>
  <c r="J156" i="76"/>
  <c r="J195" i="76"/>
  <c r="J220" i="76"/>
  <c r="J223" i="76"/>
  <c r="J238" i="76"/>
  <c r="J241" i="76"/>
  <c r="J265" i="76"/>
  <c r="J304" i="76"/>
  <c r="J51" i="76"/>
  <c r="J54" i="76"/>
  <c r="J65" i="76"/>
  <c r="J68" i="76"/>
  <c r="J147" i="76"/>
  <c r="J150" i="76"/>
  <c r="J256" i="76"/>
  <c r="J259" i="76"/>
  <c r="J47" i="76"/>
  <c r="J50" i="76"/>
  <c r="J69" i="76"/>
  <c r="J72" i="76"/>
  <c r="J93" i="76"/>
  <c r="J96" i="76"/>
  <c r="J201" i="76"/>
  <c r="J204" i="76"/>
  <c r="J311" i="76"/>
  <c r="J315" i="76"/>
  <c r="J41" i="76"/>
  <c r="J48" i="76"/>
  <c r="J59" i="76"/>
  <c r="J66" i="76"/>
  <c r="J84" i="76"/>
  <c r="J123" i="76"/>
  <c r="J138" i="76"/>
  <c r="J177" i="76"/>
  <c r="J192" i="76"/>
  <c r="J232" i="76"/>
  <c r="J247" i="76"/>
  <c r="J286" i="76"/>
  <c r="J74" i="76"/>
  <c r="J13" i="81"/>
  <c r="J12" i="81"/>
  <c r="J42" i="76"/>
  <c r="J53" i="76"/>
  <c r="J60" i="76"/>
  <c r="J71" i="76"/>
  <c r="J105" i="76"/>
  <c r="J120" i="76"/>
  <c r="J159" i="76"/>
  <c r="J174" i="76"/>
  <c r="J214" i="76"/>
  <c r="J229" i="76"/>
  <c r="J268" i="76"/>
  <c r="J283" i="76"/>
  <c r="J325" i="76"/>
  <c r="J40" i="76"/>
  <c r="J43" i="76"/>
  <c r="J46" i="76"/>
  <c r="J49" i="76"/>
  <c r="J52" i="76"/>
  <c r="J55" i="76"/>
  <c r="J58" i="76"/>
  <c r="J61" i="76"/>
  <c r="J64" i="76"/>
  <c r="J67" i="76"/>
  <c r="J70" i="76"/>
  <c r="J77" i="76"/>
  <c r="J81" i="76"/>
  <c r="J90" i="76"/>
  <c r="J99" i="76"/>
  <c r="J108" i="76"/>
  <c r="J117" i="76"/>
  <c r="J126" i="76"/>
  <c r="J135" i="76"/>
  <c r="J144" i="76"/>
  <c r="J153" i="76"/>
  <c r="J162" i="76"/>
  <c r="J171" i="76"/>
  <c r="J180" i="76"/>
  <c r="J189" i="76"/>
  <c r="J198" i="76"/>
  <c r="J207" i="76"/>
  <c r="J217" i="76"/>
  <c r="J226" i="76"/>
  <c r="J235" i="76"/>
  <c r="J244" i="76"/>
  <c r="J253" i="76"/>
  <c r="J262" i="76"/>
  <c r="J271" i="76"/>
  <c r="J280" i="76"/>
  <c r="J289" i="76"/>
  <c r="J298" i="76"/>
  <c r="J308" i="76"/>
  <c r="J318" i="76"/>
  <c r="J10" i="81"/>
  <c r="J9" i="81"/>
  <c r="J324" i="76"/>
  <c r="J320" i="76"/>
  <c r="J317" i="76"/>
  <c r="J314" i="76"/>
  <c r="J310" i="76"/>
  <c r="J306" i="76"/>
  <c r="J303" i="76"/>
  <c r="J300" i="76"/>
  <c r="J297" i="76"/>
  <c r="J294" i="76"/>
  <c r="J291" i="76"/>
  <c r="J288" i="76"/>
  <c r="J285" i="76"/>
  <c r="J282" i="76"/>
  <c r="J279" i="76"/>
  <c r="J276" i="76"/>
  <c r="J273" i="76"/>
  <c r="J270" i="76"/>
  <c r="J267" i="76"/>
  <c r="J264" i="76"/>
  <c r="J261" i="76"/>
  <c r="J258" i="76"/>
  <c r="J255" i="76"/>
  <c r="J252" i="76"/>
  <c r="J249" i="76"/>
  <c r="J246" i="76"/>
  <c r="J243" i="76"/>
  <c r="J240" i="76"/>
  <c r="J237" i="76"/>
  <c r="J234" i="76"/>
  <c r="J231" i="76"/>
  <c r="J228" i="76"/>
  <c r="J225" i="76"/>
  <c r="J222" i="76"/>
  <c r="J219" i="76"/>
  <c r="J216" i="76"/>
  <c r="J212" i="76"/>
  <c r="J209" i="76"/>
  <c r="J206" i="76"/>
  <c r="J203" i="76"/>
  <c r="J200" i="76"/>
  <c r="J197" i="76"/>
  <c r="J194" i="76"/>
  <c r="J191" i="76"/>
  <c r="J188" i="76"/>
  <c r="J185" i="76"/>
  <c r="J182" i="76"/>
  <c r="J179" i="76"/>
  <c r="J176" i="76"/>
  <c r="J173" i="76"/>
  <c r="J170" i="76"/>
  <c r="J167" i="76"/>
  <c r="J164" i="76"/>
  <c r="J161" i="76"/>
  <c r="J158" i="76"/>
  <c r="J155" i="76"/>
  <c r="J152" i="76"/>
  <c r="J149" i="76"/>
  <c r="J146" i="76"/>
  <c r="J143" i="76"/>
  <c r="J140" i="76"/>
  <c r="J137" i="76"/>
  <c r="J134" i="76"/>
  <c r="J131" i="76"/>
  <c r="J128" i="76"/>
  <c r="J125" i="76"/>
  <c r="J122" i="76"/>
  <c r="J119" i="76"/>
  <c r="J116" i="76"/>
  <c r="J113" i="76"/>
  <c r="J110" i="76"/>
  <c r="J107" i="76"/>
  <c r="J104" i="76"/>
  <c r="J101" i="76"/>
  <c r="J98" i="76"/>
  <c r="J95" i="76"/>
  <c r="J92" i="76"/>
  <c r="J89" i="76"/>
  <c r="J86" i="76"/>
  <c r="J83" i="76"/>
  <c r="J80" i="76"/>
  <c r="J11" i="81"/>
  <c r="J8" i="81"/>
  <c r="J323" i="76"/>
  <c r="J319" i="76"/>
  <c r="J316" i="76"/>
  <c r="J313" i="76"/>
  <c r="J309" i="76"/>
  <c r="J305" i="76"/>
  <c r="J302" i="76"/>
  <c r="J299" i="76"/>
  <c r="J296" i="76"/>
  <c r="J293" i="76"/>
  <c r="J290" i="76"/>
  <c r="J287" i="76"/>
  <c r="J284" i="76"/>
  <c r="J281" i="76"/>
  <c r="J278" i="76"/>
  <c r="J275" i="76"/>
  <c r="J272" i="76"/>
  <c r="J269" i="76"/>
  <c r="J266" i="76"/>
  <c r="J263" i="76"/>
  <c r="J260" i="76"/>
  <c r="J257" i="76"/>
  <c r="J254" i="76"/>
  <c r="J251" i="76"/>
  <c r="J248" i="76"/>
  <c r="J245" i="76"/>
  <c r="J242" i="76"/>
  <c r="J239" i="76"/>
  <c r="J236" i="76"/>
  <c r="J233" i="76"/>
  <c r="J230" i="76"/>
  <c r="J227" i="76"/>
  <c r="J224" i="76"/>
  <c r="J221" i="76"/>
  <c r="J218" i="76"/>
  <c r="J215" i="76"/>
  <c r="J211" i="76"/>
  <c r="J208" i="76"/>
  <c r="J205" i="76"/>
  <c r="J202" i="76"/>
  <c r="J199" i="76"/>
  <c r="J196" i="76"/>
  <c r="J193" i="76"/>
  <c r="J190" i="76"/>
  <c r="J187" i="76"/>
  <c r="J184" i="76"/>
  <c r="J181" i="76"/>
  <c r="J178" i="76"/>
  <c r="J175" i="76"/>
  <c r="J172" i="76"/>
  <c r="J169" i="76"/>
  <c r="J166" i="76"/>
  <c r="J163" i="76"/>
  <c r="J160" i="76"/>
  <c r="J157" i="76"/>
  <c r="J154" i="76"/>
  <c r="J151" i="76"/>
  <c r="J148" i="76"/>
  <c r="J145" i="76"/>
  <c r="J142" i="76"/>
  <c r="J139" i="76"/>
  <c r="J136" i="76"/>
  <c r="J133" i="76"/>
  <c r="J130" i="76"/>
  <c r="J127" i="76"/>
  <c r="J124" i="76"/>
  <c r="J121" i="76"/>
  <c r="J118" i="76"/>
  <c r="J115" i="76"/>
  <c r="J112" i="76"/>
  <c r="J109" i="76"/>
  <c r="J106" i="76"/>
  <c r="J103" i="76"/>
  <c r="J100" i="76"/>
  <c r="J97" i="76"/>
  <c r="J94" i="76"/>
  <c r="J91" i="76"/>
  <c r="J88" i="76"/>
  <c r="J85" i="76"/>
  <c r="J82" i="76"/>
  <c r="J79" i="76"/>
  <c r="J76" i="76"/>
  <c r="J73" i="76"/>
  <c r="J75" i="76"/>
  <c r="D9" i="88"/>
  <c r="K47" i="58"/>
  <c r="O11" i="69"/>
  <c r="D12" i="88"/>
  <c r="D18" i="88"/>
  <c r="D24" i="88"/>
  <c r="D30" i="88"/>
  <c r="D36" i="88"/>
  <c r="D13" i="88"/>
  <c r="D19" i="88"/>
  <c r="D25" i="88"/>
  <c r="D31" i="88"/>
  <c r="D37" i="88"/>
  <c r="D14" i="88"/>
  <c r="D20" i="88"/>
  <c r="D26" i="88"/>
  <c r="D32" i="88"/>
  <c r="D38" i="88"/>
  <c r="D15" i="88"/>
  <c r="D21" i="88"/>
  <c r="D27" i="88"/>
  <c r="D33" i="88"/>
  <c r="D39" i="88"/>
  <c r="D16" i="88"/>
  <c r="D22" i="88"/>
  <c r="D28" i="88"/>
  <c r="D34" i="88"/>
  <c r="D40" i="88"/>
  <c r="D11" i="88"/>
  <c r="D17" i="88"/>
  <c r="D23" i="88"/>
  <c r="D29" i="88"/>
  <c r="D35" i="88"/>
  <c r="D4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3">
    <s v="Migdal Hashkaot Neches Boded"/>
    <s v="{[Time].[Hie Time].[Yom].&amp;[20231231]}"/>
    <s v="{[Medida].[Medida].&amp;[2]}"/>
    <s v="{[Keren].[Keren].[All]}"/>
    <s v="{[Cheshbon KM].[Hie Peilut].[Chevra].&amp;[356]&amp;[Kod_Peilut_L7_9123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3" si="23">
        <n x="1" s="1"/>
        <n x="21"/>
        <n x="22"/>
      </t>
    </mdx>
    <mdx n="0" f="v">
      <t c="3" si="23">
        <n x="1" s="1"/>
        <n x="24"/>
        <n x="22"/>
      </t>
    </mdx>
    <mdx n="0" f="v">
      <t c="3" si="23">
        <n x="1" s="1"/>
        <n x="25"/>
        <n x="22"/>
      </t>
    </mdx>
    <mdx n="0" f="v">
      <t c="3" si="23">
        <n x="1" s="1"/>
        <n x="26"/>
        <n x="22"/>
      </t>
    </mdx>
    <mdx n="0" f="v">
      <t c="3" si="23">
        <n x="1" s="1"/>
        <n x="27"/>
        <n x="22"/>
      </t>
    </mdx>
    <mdx n="0" f="v">
      <t c="3" si="23">
        <n x="1" s="1"/>
        <n x="28"/>
        <n x="22"/>
      </t>
    </mdx>
    <mdx n="0" f="v">
      <t c="3" si="23">
        <n x="1" s="1"/>
        <n x="29"/>
        <n x="22"/>
      </t>
    </mdx>
    <mdx n="0" f="v">
      <t c="3" si="23">
        <n x="1" s="1"/>
        <n x="30"/>
        <n x="22"/>
      </t>
    </mdx>
    <mdx n="0" f="v">
      <t c="3" si="23">
        <n x="1" s="1"/>
        <n x="31"/>
        <n x="22"/>
      </t>
    </mdx>
    <mdx n="0" f="v">
      <t c="3" si="23">
        <n x="1" s="1"/>
        <n x="32"/>
        <n x="22"/>
      </t>
    </mdx>
  </mdxMetadata>
  <valueMetadata count="2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</valueMetadata>
</metadata>
</file>

<file path=xl/sharedStrings.xml><?xml version="1.0" encoding="utf-8"?>
<sst xmlns="http://schemas.openxmlformats.org/spreadsheetml/2006/main" count="12944" uniqueCount="2696">
  <si>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</si>
  <si>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</si>
  <si>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</si>
  <si>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</si>
  <si>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</si>
  <si>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</si>
  <si>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</si>
  <si>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</si>
  <si>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</si>
  <si>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</si>
  <si>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</si>
  <si>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</si>
  <si>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</si>
  <si>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</si>
  <si>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</si>
  <si>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</si>
  <si>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</si>
  <si>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</si>
  <si>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</si>
  <si>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</si>
  <si>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</si>
  <si>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</si>
  <si>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</si>
  <si>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</si>
  <si>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</si>
  <si>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</si>
  <si>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</si>
  <si>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</si>
  <si>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</si>
  <si>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</si>
  <si>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</si>
  <si>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</si>
  <si>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</si>
  <si>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</si>
  <si>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</si>
  <si>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</si>
  <si>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</si>
  <si>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</si>
  <si>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</si>
  <si>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</si>
  <si>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</si>
  <si>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</si>
  <si>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</si>
  <si>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</si>
  <si>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</si>
  <si>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</si>
  <si>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</si>
  <si>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</si>
  <si>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</si>
  <si>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</si>
  <si>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</si>
  <si>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</si>
  <si>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</si>
  <si>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</si>
  <si>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</si>
  <si>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</si>
  <si>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</si>
  <si>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</si>
  <si>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</si>
  <si>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</si>
  <si>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</si>
  <si>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</si>
  <si>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</si>
  <si>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</si>
  <si>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</si>
  <si>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</si>
  <si>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</si>
  <si>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</si>
  <si>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</si>
  <si>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</si>
  <si>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</si>
  <si>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</si>
  <si>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</si>
  <si>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</si>
  <si>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</si>
  <si>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</si>
  <si>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</si>
  <si>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</si>
  <si>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</si>
  <si>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</si>
  <si>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</si>
  <si>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</si>
  <si>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</si>
  <si>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</si>
  <si>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</si>
  <si>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</si>
  <si>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</si>
  <si>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</si>
  <si>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</si>
  <si>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</si>
  <si>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</si>
  <si>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</si>
  <si>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</si>
  <si>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</si>
  <si>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</si>
  <si>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</si>
  <si>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</si>
  <si>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</si>
  <si>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</si>
  <si>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</si>
  <si>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</si>
  <si>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</si>
  <si>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</si>
  <si>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</si>
  <si>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</si>
  <si>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</si>
  <si>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</si>
  <si>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</si>
  <si>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</si>
  <si>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</si>
  <si>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</si>
  <si>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</si>
  <si>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</si>
  <si>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</si>
  <si>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</si>
  <si>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</si>
  <si>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</si>
  <si>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</si>
  <si>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</si>
  <si>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</si>
  <si>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</si>
  <si>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</si>
  <si>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</si>
  <si>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</si>
  <si>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</si>
  <si>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</si>
  <si>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</si>
  <si>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</si>
  <si>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</si>
  <si>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</si>
  <si>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</si>
  <si>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</si>
  <si>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</si>
  <si>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</si>
  <si>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</si>
  <si>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</si>
  <si>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</si>
  <si>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</si>
  <si>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</si>
  <si>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</si>
  <si>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</si>
  <si>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</si>
  <si>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</si>
  <si>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</si>
  <si>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</si>
  <si>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</si>
  <si>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</si>
  <si>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</si>
  <si>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</si>
  <si>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</si>
  <si>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</si>
  <si>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</si>
  <si>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</si>
  <si>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</si>
  <si>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</si>
  <si>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</si>
  <si>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</si>
  <si>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</si>
  <si>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</si>
  <si>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</si>
  <si>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</si>
  <si>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</si>
  <si>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</si>
  <si>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</si>
  <si>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</si>
  <si>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</si>
  <si>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</si>
  <si>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</si>
  <si>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</si>
  <si>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</si>
  <si>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</si>
  <si>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</si>
  <si>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</si>
  <si>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קרנות גידור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</si>
  <si>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</si>
  <si>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</si>
  <si>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</si>
  <si>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</si>
  <si>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</si>
  <si>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</si>
  <si>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</si>
  <si>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</si>
  <si>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</si>
  <si>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</si>
  <si>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</si>
  <si>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</si>
  <si>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</si>
  <si>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</si>
  <si>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</si>
  <si>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</si>
  <si>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</si>
  <si>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</si>
  <si>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</si>
  <si>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</si>
  <si>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</si>
  <si>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</si>
  <si>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</si>
  <si>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</si>
  <si>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</si>
  <si>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</si>
  <si>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</si>
  <si>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</si>
  <si>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</si>
  <si>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</si>
  <si>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</si>
  <si>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</si>
  <si>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</si>
  <si>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</si>
  <si>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</si>
  <si>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</si>
  <si>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</si>
  <si>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</si>
  <si>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</si>
  <si>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</si>
  <si>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</si>
  <si>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</si>
  <si>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</si>
  <si>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</si>
  <si>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</si>
  <si>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</si>
  <si>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</si>
  <si>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</si>
  <si>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</si>
  <si>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</si>
  <si>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</si>
  <si>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</si>
  <si>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</si>
  <si>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</si>
  <si>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</si>
  <si>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</si>
  <si>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</si>
  <si>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</si>
  <si>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</si>
  <si>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</si>
  <si>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</si>
  <si>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</si>
  <si>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</si>
  <si>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</si>
  <si>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</si>
  <si>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</si>
  <si>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</si>
  <si>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</si>
  <si>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</si>
  <si>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</si>
  <si>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</si>
  <si>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</si>
  <si>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</si>
  <si>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</si>
  <si>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</si>
  <si>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</si>
  <si>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</si>
  <si>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</si>
  <si>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</si>
  <si>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</si>
  <si>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</si>
  <si>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</si>
  <si>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</si>
  <si>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</si>
  <si>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</si>
  <si>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</si>
  <si>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</si>
  <si>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</si>
  <si>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</si>
  <si>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</si>
  <si>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</si>
  <si>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</si>
  <si>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</si>
  <si>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</si>
  <si>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</si>
  <si>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</si>
  <si>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</si>
  <si>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</si>
  <si>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</si>
  <si>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</si>
  <si>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</si>
  <si>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</si>
  <si>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</si>
  <si>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</si>
  <si>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</si>
  <si>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</si>
  <si>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</si>
  <si>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</si>
  <si>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</si>
  <si>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</si>
  <si>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</si>
  <si>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</si>
  <si>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</si>
  <si>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</si>
  <si>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</si>
  <si>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</si>
  <si>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</si>
  <si>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</si>
  <si>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</si>
  <si>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</si>
  <si>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</si>
  <si>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</si>
  <si>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</si>
  <si>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</si>
  <si>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</si>
  <si>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</si>
  <si>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</si>
  <si>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</si>
  <si>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</si>
  <si>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</si>
  <si>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</si>
  <si>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</si>
  <si>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</si>
  <si>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</si>
  <si>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</si>
  <si>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</si>
  <si>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</si>
  <si>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</si>
  <si>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</si>
  <si>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</si>
  <si>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</si>
  <si>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</si>
  <si>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</si>
  <si>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</si>
  <si>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</si>
  <si>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</si>
  <si>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</si>
  <si>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</si>
  <si>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</si>
  <si>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</si>
  <si>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</si>
  <si>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</si>
  <si>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</si>
  <si>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</si>
  <si>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</si>
  <si>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</si>
  <si>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</si>
  <si>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</si>
  <si>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</si>
  <si>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</si>
  <si>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</si>
  <si>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</si>
  <si>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</si>
  <si>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</si>
  <si>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</si>
  <si>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</si>
  <si>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</si>
  <si>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</si>
  <si>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</si>
  <si>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</si>
  <si>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</si>
  <si>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</si>
  <si>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</si>
  <si>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</si>
  <si>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</si>
  <si>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</si>
  <si>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</si>
  <si>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</si>
  <si>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</si>
  <si>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</si>
  <si>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</si>
  <si>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</si>
  <si>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</si>
  <si>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</si>
  <si>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</si>
  <si>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</si>
  <si>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</si>
  <si>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</si>
  <si>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</si>
  <si>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</si>
  <si>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</si>
  <si>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</si>
  <si>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</si>
  <si>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</si>
  <si>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</si>
  <si>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</si>
  <si>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</si>
  <si>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</si>
  <si>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</si>
  <si>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</si>
  <si>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</si>
  <si>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</si>
  <si>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</si>
  <si>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</si>
  <si>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</si>
  <si>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</si>
  <si>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</si>
  <si>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</si>
  <si>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</si>
  <si>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</si>
  <si>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</si>
  <si>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</si>
  <si>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</si>
  <si>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</si>
  <si>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</si>
  <si>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</si>
  <si>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</si>
  <si>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</si>
  <si>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</si>
  <si>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</si>
  <si>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</si>
  <si>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</si>
  <si>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</si>
  <si>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</si>
  <si>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</si>
  <si>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</si>
  <si>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</si>
  <si>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</si>
  <si>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</si>
  <si>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</si>
  <si>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</si>
  <si>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</si>
  <si>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</si>
  <si>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</si>
  <si>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</si>
  <si>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</si>
  <si>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</si>
  <si>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</si>
  <si>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</si>
  <si>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</si>
  <si>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</si>
  <si>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</si>
  <si>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</si>
  <si>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</si>
  <si>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</si>
  <si>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</si>
  <si>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</si>
  <si>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</si>
  <si>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</si>
  <si>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</si>
  <si>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</si>
  <si>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</si>
  <si>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</si>
  <si>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</si>
  <si>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</si>
  <si>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</si>
  <si>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</si>
  <si>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</si>
  <si>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</si>
  <si>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</si>
  <si>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</si>
  <si>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</si>
  <si>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</si>
  <si>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</si>
  <si>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</si>
  <si>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</si>
  <si>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</si>
  <si>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</si>
  <si>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</si>
  <si>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</si>
  <si>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</si>
  <si>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</si>
  <si>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</si>
  <si>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</si>
  <si>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</si>
  <si>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</si>
  <si>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</si>
  <si>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</si>
  <si>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</si>
  <si>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</si>
  <si>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</si>
  <si>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</si>
  <si>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</si>
  <si>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</si>
  <si>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</si>
  <si>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</si>
  <si>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</si>
  <si>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</si>
  <si>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</si>
  <si>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</si>
  <si>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</si>
  <si>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</si>
  <si>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</si>
  <si>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</si>
  <si>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</si>
  <si>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</si>
  <si>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</si>
  <si>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</si>
  <si>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</si>
  <si>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</si>
  <si>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</si>
  <si>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</si>
  <si>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</si>
  <si>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</si>
  <si>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</si>
  <si>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</si>
  <si>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</si>
  <si>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</si>
  <si>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</si>
  <si>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</si>
  <si>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</si>
  <si>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</si>
  <si>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</si>
  <si>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</si>
  <si>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</si>
  <si>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</si>
  <si>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</si>
  <si>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</si>
  <si>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</si>
  <si>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</si>
  <si>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</si>
  <si>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</si>
  <si>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</si>
  <si>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</si>
  <si>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</si>
  <si>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</si>
  <si>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</si>
  <si>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</si>
  <si>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</si>
  <si>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</si>
  <si>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</si>
  <si>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</si>
  <si>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</si>
  <si>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</si>
  <si>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</si>
  <si>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</si>
  <si>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</si>
  <si>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</si>
  <si>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</si>
  <si>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</si>
  <si>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</si>
  <si>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</si>
  <si>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</si>
  <si>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</si>
  <si>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</si>
  <si>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</si>
  <si>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</si>
  <si>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</si>
  <si>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</si>
  <si>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</si>
  <si>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</si>
  <si>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</si>
  <si>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</si>
  <si>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</si>
  <si>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</si>
  <si>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</si>
  <si>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</si>
  <si>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</si>
  <si>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</si>
  <si>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</si>
  <si>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</si>
  <si>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</si>
  <si>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</si>
  <si>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</si>
  <si>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</si>
  <si>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</si>
  <si>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</si>
  <si>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</si>
  <si>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</si>
  <si>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</si>
  <si>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</si>
  <si>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</si>
  <si>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</si>
  <si>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</si>
  <si>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</si>
  <si>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</si>
  <si>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</si>
  <si>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</si>
  <si>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</si>
  <si>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</si>
  <si>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</si>
  <si>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</si>
  <si>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</si>
  <si>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</si>
  <si>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</si>
  <si>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</si>
  <si>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</si>
  <si>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</si>
  <si>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</si>
  <si>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</si>
  <si>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</si>
  <si>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</si>
  <si>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</si>
  <si>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</si>
  <si>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</si>
  <si>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</si>
  <si>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</si>
  <si>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</si>
  <si>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</si>
  <si>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</si>
  <si>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</si>
  <si>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</si>
  <si>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</si>
  <si>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</si>
  <si>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</si>
  <si>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</si>
  <si>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</si>
  <si>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</si>
  <si>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</si>
  <si>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</si>
  <si>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</si>
  <si>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</si>
  <si>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</si>
  <si>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</si>
  <si>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</si>
  <si>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</si>
  <si>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</si>
  <si>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</si>
  <si>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</si>
  <si>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</si>
  <si>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</si>
  <si>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</si>
  <si>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</si>
  <si>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</si>
  <si>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</si>
  <si>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</si>
  <si>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</si>
  <si>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</si>
  <si>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</si>
  <si>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</si>
  <si>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</si>
  <si>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</si>
  <si>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</si>
  <si>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</si>
  <si>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</si>
  <si>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</si>
  <si>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</si>
  <si>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</si>
  <si>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</si>
  <si>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</si>
  <si>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</si>
  <si>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</si>
  <si>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</si>
  <si>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</si>
  <si>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</si>
  <si>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</si>
  <si>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</si>
  <si>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</si>
  <si>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</si>
  <si>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</si>
  <si>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</si>
  <si>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</si>
  <si>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</si>
  <si>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</si>
  <si>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</si>
  <si>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</si>
  <si>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</si>
  <si>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</si>
  <si>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</si>
  <si>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</si>
  <si>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</si>
  <si>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</si>
  <si>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</si>
  <si>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</si>
  <si>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</si>
  <si>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</si>
  <si>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</si>
  <si>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</si>
  <si>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</si>
  <si>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</si>
  <si>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</si>
  <si>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</si>
  <si>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</si>
  <si>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</si>
  <si>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</si>
  <si>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</si>
  <si>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</si>
  <si>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</si>
  <si>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</si>
  <si>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</si>
  <si>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</si>
  <si>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</si>
  <si>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</si>
  <si>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</si>
  <si>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</si>
  <si>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</si>
  <si>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</si>
  <si>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</si>
  <si>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</si>
  <si>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</si>
  <si>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</si>
  <si>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</si>
  <si>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</si>
  <si>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</si>
  <si>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</si>
  <si>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</si>
  <si>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</si>
  <si>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</si>
  <si>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</si>
  <si>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</si>
  <si>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</si>
  <si>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</si>
  <si>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</si>
  <si>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</si>
  <si>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</si>
  <si>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</si>
  <si>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</si>
  <si>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</si>
  <si>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</si>
  <si>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</si>
  <si>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</si>
  <si>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</si>
  <si>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</si>
  <si>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</si>
  <si>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</si>
  <si>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</si>
  <si>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</si>
  <si>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</si>
  <si>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</si>
  <si>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</si>
  <si>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</si>
  <si>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</si>
  <si>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</si>
  <si>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</si>
  <si>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</si>
  <si>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</si>
  <si>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</si>
  <si>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</si>
  <si>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</si>
  <si>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</si>
  <si>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</si>
  <si>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</si>
  <si>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</si>
  <si>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</si>
  <si>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</si>
  <si>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</si>
  <si>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</si>
  <si>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</si>
  <si>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</si>
  <si>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</si>
  <si>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</si>
  <si>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</si>
  <si>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</si>
  <si>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</si>
  <si>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</si>
  <si>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</si>
  <si>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</si>
  <si>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</si>
  <si>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</si>
  <si>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</si>
  <si>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</si>
  <si>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</si>
  <si>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</si>
  <si>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</si>
  <si>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</si>
  <si>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</si>
  <si>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</si>
  <si>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</si>
  <si>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</si>
  <si>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</si>
  <si>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</si>
  <si>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</si>
  <si>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</si>
  <si>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</si>
  <si>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</si>
  <si>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</si>
  <si>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</si>
  <si>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</si>
  <si>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</si>
  <si>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</si>
  <si>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</si>
  <si>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</si>
  <si>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</si>
  <si>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</si>
  <si>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</si>
  <si>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</si>
  <si>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</si>
  <si>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</si>
  <si>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</si>
  <si>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</si>
  <si>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</si>
  <si>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</si>
  <si>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</si>
  <si>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</si>
  <si>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</si>
  <si>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</si>
  <si>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</si>
  <si>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</si>
  <si>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</si>
  <si>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</si>
  <si>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</si>
  <si>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</si>
  <si>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</si>
  <si>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</si>
  <si>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</si>
  <si>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</si>
  <si>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</si>
  <si>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</si>
  <si>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</si>
  <si>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</si>
  <si>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</si>
  <si>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</si>
  <si>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</si>
  <si>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</si>
  <si>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</si>
  <si>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</si>
  <si>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</si>
  <si>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</si>
  <si>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</si>
  <si>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</si>
  <si>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</si>
  <si>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</si>
  <si>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</si>
  <si>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</si>
  <si>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</si>
  <si>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</si>
  <si>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</si>
  <si>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</si>
  <si>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</si>
  <si>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</si>
  <si>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</si>
  <si>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</si>
  <si>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</si>
  <si>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</si>
  <si>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</si>
  <si>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</si>
  <si>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</si>
  <si>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</si>
  <si>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</si>
  <si>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</si>
  <si>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</si>
  <si>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</si>
  <si>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</si>
  <si>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</si>
  <si>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</si>
  <si>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</si>
  <si>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</si>
  <si>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</si>
  <si>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</si>
  <si>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</si>
  <si>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</si>
  <si>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</si>
  <si>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</si>
  <si>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</si>
  <si>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</si>
  <si>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</si>
  <si>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</si>
  <si>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</si>
  <si>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</si>
  <si>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</si>
  <si>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</si>
  <si>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</si>
  <si>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</si>
  <si>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</si>
  <si>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</si>
  <si>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</si>
  <si>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</si>
  <si>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</si>
  <si>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</si>
  <si>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</si>
  <si>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</si>
  <si>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</si>
  <si>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</si>
  <si>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</si>
  <si>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</si>
  <si>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</si>
  <si>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</si>
  <si>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</si>
  <si>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</si>
  <si>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</si>
  <si>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</si>
  <si>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</si>
  <si>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</si>
  <si>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</si>
  <si>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</si>
  <si>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</si>
  <si>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</si>
  <si>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</si>
  <si>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</si>
  <si>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</si>
  <si>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</si>
  <si>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</si>
  <si>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</si>
  <si>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</si>
  <si>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</si>
  <si>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</si>
  <si>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</si>
  <si>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</si>
  <si>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</si>
  <si>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</si>
  <si>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</si>
  <si>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</si>
  <si>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</si>
  <si>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</si>
  <si>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</si>
  <si>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</si>
  <si>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</si>
  <si>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</si>
  <si>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</si>
  <si>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</si>
  <si>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</si>
  <si>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</si>
  <si>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</si>
  <si>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</si>
  <si>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</si>
  <si>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</si>
  <si>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</si>
  <si>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</si>
  <si>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</si>
  <si>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</si>
  <si>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</si>
  <si>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</si>
  <si>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</si>
  <si>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</si>
  <si>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</si>
  <si>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</si>
  <si>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</si>
  <si>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</si>
  <si>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</si>
  <si>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</si>
  <si>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</si>
  <si>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</si>
  <si>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</si>
  <si>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</si>
  <si>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</si>
  <si>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</si>
  <si>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</si>
  <si>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</si>
  <si>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</si>
  <si>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</si>
  <si>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</si>
  <si>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</si>
  <si>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</si>
  <si>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</si>
  <si>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</si>
  <si>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</si>
  <si>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</si>
  <si>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</si>
  <si>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</si>
  <si>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</si>
  <si>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</si>
  <si>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</si>
  <si>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</si>
  <si>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</si>
  <si>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</si>
  <si>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</si>
  <si>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</si>
  <si>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</si>
  <si>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</si>
  <si>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</si>
  <si>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</si>
  <si>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</si>
  <si>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</si>
  <si>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</si>
  <si>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</si>
  <si>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</si>
  <si>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</si>
  <si>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</si>
  <si>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</si>
  <si>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</si>
  <si>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</si>
  <si>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</si>
  <si>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</si>
  <si>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</si>
  <si>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</si>
  <si>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</si>
  <si>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</si>
  <si>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</si>
  <si>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</si>
  <si>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</si>
  <si>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</si>
  <si>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</si>
  <si>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</si>
  <si>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</si>
  <si>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</si>
  <si>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</si>
  <si>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</si>
  <si>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</si>
  <si>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</si>
  <si>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</si>
  <si>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</si>
  <si>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</si>
  <si>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</si>
  <si>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</si>
  <si>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</si>
  <si>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</si>
  <si>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</si>
  <si>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</si>
  <si>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</si>
  <si>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</si>
  <si>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</si>
  <si>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</si>
  <si>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</si>
  <si>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</si>
  <si>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</si>
  <si>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</si>
  <si>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</si>
  <si>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</si>
  <si>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</si>
  <si>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</si>
  <si>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</si>
  <si>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</si>
  <si>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</si>
  <si>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</si>
  <si>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</si>
  <si>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</si>
  <si>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</si>
  <si>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</si>
  <si>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</si>
  <si>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</si>
  <si>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</si>
  <si>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</si>
  <si>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</si>
  <si>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</si>
  <si>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</si>
  <si>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</si>
  <si>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</si>
  <si>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</si>
  <si>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</si>
  <si>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</si>
  <si>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</si>
  <si>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</si>
  <si>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</si>
  <si>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</si>
  <si>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</si>
  <si>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</si>
  <si>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</si>
  <si>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</si>
  <si>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</si>
  <si>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</si>
  <si>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</si>
  <si>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</si>
  <si>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</si>
  <si>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</si>
  <si>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</si>
  <si>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</si>
  <si>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</si>
  <si>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</si>
  <si>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</si>
  <si>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</si>
  <si>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</si>
  <si>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</si>
  <si>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</si>
  <si>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</si>
  <si>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</si>
  <si>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</si>
  <si>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</si>
  <si>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</si>
  <si>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</si>
  <si>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</si>
  <si>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</si>
  <si>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</si>
  <si>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</si>
  <si>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</si>
  <si>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</si>
  <si>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</si>
  <si>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</si>
  <si>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</si>
  <si>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</si>
  <si>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</si>
  <si>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</si>
  <si>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</si>
  <si>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</si>
  <si>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</si>
  <si>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</si>
  <si>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</si>
  <si>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</si>
  <si>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</si>
  <si>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</si>
  <si>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</si>
  <si>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</si>
  <si>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</si>
  <si>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</si>
  <si>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</si>
  <si>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</si>
  <si>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</si>
  <si>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</si>
  <si>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</si>
  <si>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</si>
  <si>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</si>
  <si>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</si>
  <si>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</si>
  <si>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</si>
  <si>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</si>
  <si>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</si>
  <si>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</si>
  <si>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</si>
  <si>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</si>
  <si>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</si>
  <si>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</si>
  <si>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</si>
  <si>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</si>
  <si>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</si>
  <si>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</si>
  <si>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</si>
  <si>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</si>
  <si>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</si>
  <si>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</si>
  <si>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</si>
  <si>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</si>
  <si>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</si>
  <si>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</si>
  <si>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</si>
  <si>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</si>
  <si>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</si>
  <si>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</si>
  <si>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</si>
  <si>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</si>
  <si>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</si>
  <si>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</si>
  <si>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</si>
  <si>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</si>
  <si>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</si>
  <si>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</si>
  <si>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</si>
  <si>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</si>
  <si>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</si>
  <si>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</si>
  <si>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</si>
  <si>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</si>
  <si>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</si>
  <si>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</si>
  <si>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</si>
  <si>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</si>
  <si>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</si>
  <si>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</si>
  <si>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</si>
  <si>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</si>
  <si>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</si>
  <si>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</si>
  <si>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</si>
  <si>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</si>
  <si>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</si>
  <si>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</si>
  <si>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</si>
  <si>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</si>
  <si>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</si>
  <si>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</si>
  <si>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</si>
  <si>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</si>
  <si>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</si>
  <si>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</si>
  <si>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</si>
  <si>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</si>
  <si>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</si>
  <si>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</si>
  <si>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</si>
  <si>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</si>
  <si>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</si>
  <si>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</si>
  <si>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</si>
  <si>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</si>
  <si>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</si>
  <si>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</si>
  <si>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</si>
  <si>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</si>
  <si>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</si>
  <si>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</si>
  <si>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</si>
  <si>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</si>
  <si>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</si>
  <si>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</si>
  <si>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</si>
  <si>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</si>
  <si>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</si>
  <si>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</si>
  <si>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</si>
  <si>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</si>
  <si>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</si>
  <si>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</si>
  <si>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</si>
  <si>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</si>
  <si>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</si>
  <si>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</si>
  <si>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</si>
  <si>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</si>
  <si>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</si>
  <si>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</si>
  <si>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</si>
  <si>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</si>
  <si>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</si>
  <si>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</si>
  <si>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</si>
  <si>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</si>
  <si>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</si>
  <si>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</si>
  <si>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</si>
  <si>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</si>
  <si>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</si>
  <si>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</si>
  <si>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</si>
  <si>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</si>
  <si>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</si>
  <si>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</si>
  <si>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</si>
  <si>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</si>
  <si>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</si>
  <si>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</si>
  <si>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</si>
  <si>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</si>
  <si>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</si>
  <si>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</si>
  <si>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</si>
  <si>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</si>
  <si>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</si>
  <si>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</si>
  <si>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</si>
  <si>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</si>
  <si>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</si>
  <si>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</si>
  <si>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</si>
  <si>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</si>
  <si>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</si>
  <si>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</si>
  <si>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</si>
  <si>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</si>
  <si>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</si>
  <si>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</si>
  <si>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</si>
  <si>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</si>
  <si>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</si>
  <si>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</si>
  <si>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</si>
  <si>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</si>
  <si>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</si>
  <si>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</si>
  <si>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</si>
  <si>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</si>
  <si>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</si>
  <si>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</si>
  <si>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</si>
  <si>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</si>
  <si>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</si>
  <si>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</si>
  <si>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</si>
  <si>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</si>
  <si>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</si>
  <si>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</si>
  <si>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</si>
  <si>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</si>
  <si>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</si>
  <si>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</si>
  <si>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</si>
  <si>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</si>
  <si>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</si>
  <si>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</si>
  <si>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</si>
  <si>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</si>
  <si>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</si>
  <si>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</si>
  <si>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</si>
  <si>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</si>
  <si>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</si>
  <si>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</si>
  <si>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</si>
  <si>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</si>
  <si>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</si>
  <si>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</si>
  <si>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</si>
  <si>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</si>
  <si>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</si>
  <si>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</si>
  <si>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</si>
  <si>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</si>
  <si>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</si>
  <si>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</si>
  <si>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</si>
  <si>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</si>
  <si>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</si>
  <si>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</si>
  <si>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</si>
  <si>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</si>
  <si>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</si>
  <si>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</si>
  <si>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</si>
  <si>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</si>
  <si>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</si>
  <si>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</si>
  <si>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</si>
  <si>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</si>
  <si>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</si>
  <si>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</si>
  <si>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</si>
  <si>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</si>
  <si>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</si>
  <si>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</si>
  <si>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</si>
  <si>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</si>
  <si>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</si>
  <si>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</si>
  <si>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</si>
  <si>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</si>
  <si>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</si>
  <si>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</si>
  <si>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</si>
  <si>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</si>
  <si>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</si>
  <si>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</si>
  <si>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</si>
  <si>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</si>
  <si>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</si>
  <si>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</si>
  <si>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</si>
  <si>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</si>
  <si>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</si>
  <si>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</si>
  <si>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</si>
  <si>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</si>
  <si>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</si>
  <si>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</si>
  <si>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</si>
  <si>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</si>
  <si>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</si>
  <si>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</si>
  <si>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</si>
  <si>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</si>
  <si>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</si>
  <si>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</si>
  <si>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</si>
  <si>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</si>
  <si>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</si>
  <si>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</si>
  <si>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</si>
  <si>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</si>
  <si>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</si>
  <si>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</si>
  <si>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</si>
  <si>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</si>
  <si>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</si>
  <si>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</si>
  <si>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</si>
  <si>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</si>
  <si>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</si>
  <si>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</si>
  <si>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</si>
  <si>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</si>
  <si>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</si>
  <si>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</si>
  <si>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</si>
  <si>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</si>
  <si>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</si>
  <si>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</si>
  <si>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</si>
  <si>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</si>
  <si>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</si>
  <si>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</si>
  <si>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</si>
  <si>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</si>
  <si>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</si>
  <si>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</si>
  <si>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</si>
  <si>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</si>
  <si>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</si>
  <si>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</si>
  <si>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</si>
  <si>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</si>
  <si>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</si>
  <si>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</si>
  <si>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</si>
  <si>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</si>
  <si>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</si>
  <si>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</si>
  <si>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</si>
  <si>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</si>
  <si>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</si>
  <si>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</si>
  <si>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</si>
  <si>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</si>
  <si>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</si>
  <si>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</si>
  <si>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</si>
  <si>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</si>
  <si>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</si>
  <si>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</si>
  <si>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</si>
  <si>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</si>
  <si>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</si>
  <si>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</si>
  <si>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</si>
  <si>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</si>
  <si>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</si>
  <si>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</si>
  <si>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</si>
  <si>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</si>
  <si>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</si>
  <si>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</si>
  <si>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</si>
  <si>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</si>
  <si>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</si>
  <si>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</si>
  <si>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</si>
  <si>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</si>
  <si>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</si>
  <si>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</si>
  <si>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</si>
  <si>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</si>
  <si>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</si>
  <si>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</si>
  <si>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</si>
  <si>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</si>
  <si>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</si>
  <si>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</si>
  <si>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</si>
  <si>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</si>
  <si>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</si>
  <si>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</si>
  <si>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</si>
  <si>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</si>
  <si>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</si>
  <si>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</si>
  <si>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</si>
  <si>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</si>
  <si>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</si>
  <si>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</si>
  <si>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</si>
  <si>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</si>
  <si>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</si>
  <si>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</si>
  <si>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</si>
  <si>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</si>
  <si>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</si>
  <si>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</si>
  <si>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</si>
  <si>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</si>
  <si>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</si>
  <si>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</si>
  <si>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</si>
  <si>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</si>
  <si>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</si>
  <si>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</si>
  <si>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</si>
  <si>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</si>
  <si>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</si>
  <si>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</si>
  <si>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</si>
  <si>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</si>
  <si>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</si>
  <si>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</si>
  <si>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</si>
  <si>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</si>
  <si>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</si>
  <si>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</si>
  <si>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</si>
  <si>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</si>
  <si>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</si>
  <si>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</si>
  <si>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</si>
  <si>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</si>
  <si>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</si>
  <si>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</si>
  <si>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</si>
  <si>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</si>
  <si>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</si>
  <si>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</si>
  <si>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</si>
  <si>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</si>
  <si>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</si>
  <si>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</si>
  <si>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</si>
  <si>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</si>
  <si>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</si>
  <si>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</si>
  <si>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</si>
  <si>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</si>
  <si>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</si>
  <si>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</si>
  <si>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</si>
  <si>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</si>
  <si>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</si>
  <si>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</si>
  <si>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</si>
  <si>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</si>
  <si>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</si>
  <si>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</si>
  <si>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</si>
  <si>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</si>
  <si>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</si>
  <si>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</si>
  <si>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</si>
  <si>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</si>
  <si>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</si>
  <si>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</si>
  <si>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</si>
  <si>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</si>
  <si>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</si>
  <si>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</si>
  <si>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</si>
  <si>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</si>
  <si>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</si>
  <si>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</si>
  <si>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</si>
  <si>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</si>
  <si>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</si>
  <si>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</si>
  <si>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</si>
  <si>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</si>
  <si>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</si>
  <si>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</si>
  <si>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</si>
  <si>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</si>
  <si>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</si>
  <si>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</si>
  <si>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</si>
  <si>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</si>
  <si>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</si>
  <si>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</si>
  <si>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</si>
  <si>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</si>
  <si>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</si>
  <si>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</si>
  <si>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</si>
  <si>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</si>
  <si>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</si>
  <si>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</si>
  <si>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</si>
  <si>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</si>
  <si>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</si>
  <si>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</si>
  <si>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</si>
  <si>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</si>
  <si>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</si>
  <si>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</si>
  <si>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</si>
  <si>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</si>
  <si>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</si>
  <si>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</si>
  <si>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</si>
  <si>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</si>
  <si>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</si>
  <si>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</si>
  <si>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</si>
  <si>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</si>
  <si>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</si>
  <si>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</si>
  <si>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</si>
  <si>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</si>
  <si>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</si>
  <si>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</si>
  <si>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</si>
  <si>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</si>
  <si>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</si>
  <si>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</si>
  <si>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</si>
  <si>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</si>
  <si>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</si>
  <si>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</si>
  <si>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</si>
  <si>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</si>
  <si>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</si>
  <si>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</si>
  <si>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</si>
  <si>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</si>
  <si>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</si>
  <si>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</si>
  <si>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</si>
  <si>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</si>
  <si>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</si>
  <si>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</si>
  <si>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</si>
  <si>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</si>
  <si>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</si>
  <si>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</si>
  <si>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</si>
  <si>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</si>
  <si>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</si>
  <si>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</si>
  <si>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</si>
  <si>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</si>
  <si>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</si>
  <si>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</si>
  <si>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</si>
  <si>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</si>
  <si>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</si>
  <si>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</si>
  <si>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</si>
  <si>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</si>
  <si>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</si>
  <si>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</si>
  <si>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</si>
  <si>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</si>
  <si>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</si>
  <si>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</si>
  <si>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</si>
  <si>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</si>
  <si>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</si>
  <si>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</si>
  <si>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</si>
  <si>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</si>
  <si>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</si>
  <si>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</si>
  <si>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</si>
  <si>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</si>
  <si>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</si>
  <si>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</si>
  <si>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</si>
  <si>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</si>
  <si>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</si>
  <si>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</si>
  <si>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</si>
  <si>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</si>
  <si>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</si>
  <si>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</si>
  <si>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</si>
  <si>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</si>
  <si>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</si>
  <si>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</si>
  <si>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</si>
  <si>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</si>
  <si>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</si>
  <si>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</si>
  <si>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</si>
  <si>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</si>
  <si>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</si>
  <si>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</si>
  <si>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</si>
  <si>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</si>
  <si>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</si>
  <si>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</si>
  <si>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</si>
  <si>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</si>
  <si>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</si>
  <si>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</si>
  <si>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</si>
  <si>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</si>
  <si>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</si>
  <si>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</si>
  <si>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</si>
  <si>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</si>
  <si>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</si>
  <si>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</si>
  <si>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</si>
  <si>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</si>
  <si>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</si>
  <si>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</si>
  <si>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</si>
  <si>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</si>
  <si>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</si>
  <si>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</si>
  <si>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</si>
  <si>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</si>
  <si>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</si>
  <si>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</si>
  <si>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</si>
  <si>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</si>
  <si>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</si>
  <si>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</si>
  <si>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</si>
  <si>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</si>
  <si>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</si>
  <si>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</si>
  <si>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</si>
  <si>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</si>
  <si>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</si>
  <si>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</si>
  <si>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</si>
  <si>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</si>
  <si>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</si>
  <si>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</si>
  <si>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</si>
  <si>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</si>
  <si>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</si>
  <si>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</si>
  <si>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</si>
  <si>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</si>
  <si>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</si>
  <si>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</si>
  <si>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</si>
  <si>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</si>
  <si>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</si>
  <si>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</si>
  <si>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</si>
  <si>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</si>
  <si>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</si>
  <si>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</si>
  <si>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</si>
  <si>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</si>
  <si>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</si>
  <si>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</si>
  <si>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</si>
  <si>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</si>
  <si>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</si>
  <si>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</si>
  <si>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</si>
  <si>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</si>
  <si>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</si>
  <si>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</si>
  <si>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</si>
  <si>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</si>
  <si>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</si>
  <si>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</si>
  <si>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</si>
  <si>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</si>
  <si>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</si>
  <si>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</si>
  <si>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</si>
  <si>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</si>
  <si>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</si>
  <si>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</si>
  <si>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</si>
  <si>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</si>
  <si>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</si>
  <si>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</si>
  <si>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</si>
  <si>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</si>
  <si>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</si>
  <si>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</si>
  <si>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</si>
  <si>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</si>
  <si>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</si>
  <si>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</si>
  <si>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</si>
  <si>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</si>
  <si>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</si>
  <si>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</si>
  <si>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</si>
  <si>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</si>
  <si>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</si>
  <si>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</si>
  <si>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</si>
  <si>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</si>
  <si>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</si>
  <si>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</si>
  <si>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</si>
  <si>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</si>
  <si>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</si>
  <si>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</si>
  <si>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</si>
  <si>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</si>
  <si>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</si>
  <si>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</si>
  <si>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</si>
  <si>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</si>
  <si>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</si>
  <si>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</si>
  <si>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</si>
  <si>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</si>
  <si>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</si>
  <si>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</si>
  <si>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</si>
  <si>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</si>
  <si>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</si>
  <si>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</si>
  <si>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</si>
  <si>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</si>
  <si>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</si>
  <si>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</si>
  <si>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</si>
  <si>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</si>
  <si>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</si>
  <si>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</si>
  <si>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</si>
  <si>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</si>
  <si>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</si>
  <si>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</si>
  <si>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</si>
  <si>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</si>
  <si>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</si>
  <si>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</si>
  <si>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</si>
  <si>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</si>
  <si>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</si>
  <si>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</si>
  <si>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</si>
  <si>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</si>
  <si>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</si>
  <si>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</si>
  <si>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</si>
  <si>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</si>
  <si>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</si>
  <si>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</si>
  <si>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</si>
  <si>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</si>
  <si>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</si>
  <si>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</si>
  <si>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</si>
  <si>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</si>
  <si>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</si>
  <si>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</si>
  <si>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</si>
  <si>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</si>
  <si>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</si>
  <si>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</si>
  <si>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</si>
  <si>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</si>
  <si>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</si>
  <si>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</si>
  <si>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</si>
  <si>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</si>
  <si>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</si>
  <si>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</si>
  <si>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</si>
  <si>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</si>
  <si>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</si>
  <si>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</si>
  <si>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</si>
  <si>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</si>
  <si>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</si>
  <si>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</si>
  <si>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</si>
  <si>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</si>
  <si>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</si>
  <si>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</si>
  <si>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</si>
  <si>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</si>
  <si>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</si>
  <si>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</si>
  <si>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</si>
  <si>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</si>
  <si>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</si>
  <si>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</si>
  <si>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</si>
  <si>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</si>
  <si>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</si>
  <si>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</si>
  <si>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</si>
  <si>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</si>
  <si>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</si>
  <si>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</si>
  <si>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</si>
  <si>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</si>
  <si>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</si>
  <si>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</si>
  <si>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</si>
  <si>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</si>
  <si>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</si>
  <si>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</si>
  <si>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</si>
  <si>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</si>
  <si>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</si>
  <si>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</si>
  <si>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</si>
  <si>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</si>
  <si>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</si>
  <si>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</si>
  <si>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</si>
  <si>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</si>
  <si>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</si>
  <si>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</si>
  <si>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</si>
  <si>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</si>
  <si>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</si>
  <si>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</si>
  <si>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</si>
  <si>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</si>
  <si>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</si>
  <si>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</si>
  <si>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</si>
  <si>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</si>
  <si>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</si>
  <si>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</si>
  <si>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</si>
  <si>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</si>
  <si>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</si>
  <si>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</si>
  <si>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</si>
  <si>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</si>
  <si>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</si>
  <si>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</si>
  <si>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</si>
  <si>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</si>
  <si>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</si>
  <si>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</si>
  <si>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</si>
  <si>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</si>
  <si>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</si>
  <si>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</si>
  <si>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</si>
  <si>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</si>
  <si>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</si>
  <si>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</si>
  <si>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</si>
  <si>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</si>
  <si>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</si>
  <si>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</si>
  <si>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</si>
  <si>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</si>
  <si>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</si>
  <si>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</si>
  <si>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</si>
  <si>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</si>
  <si>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</si>
  <si>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</si>
  <si>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</si>
  <si>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</si>
  <si>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</si>
  <si>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</si>
  <si>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</si>
  <si>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</si>
  <si>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</si>
  <si>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</si>
  <si>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</si>
  <si>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</si>
  <si>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</si>
  <si>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</si>
  <si>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</si>
  <si>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</si>
  <si>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</si>
  <si>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</si>
  <si>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</si>
  <si>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</si>
  <si>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</si>
  <si>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</si>
  <si>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</si>
  <si>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</si>
  <si>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</si>
  <si>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</si>
  <si>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</si>
  <si>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</si>
  <si>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</si>
  <si>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</si>
  <si>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</si>
  <si>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</si>
  <si>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</si>
  <si>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</si>
  <si>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</si>
  <si>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</si>
  <si>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</si>
  <si>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</si>
  <si>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</si>
  <si>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</si>
  <si>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</si>
  <si>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</si>
  <si>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</si>
  <si>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</si>
  <si>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</si>
  <si>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</si>
  <si>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</si>
  <si>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</si>
  <si>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</si>
  <si>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</si>
  <si>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</si>
  <si>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</si>
  <si>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</si>
  <si>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</si>
  <si>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</si>
  <si>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</si>
  <si>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</si>
  <si>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</si>
  <si>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</si>
  <si>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</si>
  <si>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</si>
  <si>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</si>
  <si>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</si>
  <si>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</si>
  <si>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</si>
  <si>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</si>
  <si>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</si>
  <si>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</si>
  <si>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</si>
  <si>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</si>
  <si>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</si>
  <si>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</si>
  <si>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</si>
  <si>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</si>
  <si>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</si>
  <si>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</si>
  <si>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</si>
  <si>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</si>
  <si>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</si>
  <si>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</si>
  <si>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</si>
  <si>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</si>
  <si>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</si>
  <si>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</si>
  <si>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</si>
  <si>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</si>
  <si>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</si>
  <si>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</si>
  <si>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</si>
  <si>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</si>
  <si>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</si>
  <si>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</si>
  <si>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</si>
  <si>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</si>
  <si>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</si>
  <si>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</si>
  <si>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</si>
  <si>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</si>
  <si>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</si>
  <si>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</si>
  <si>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</si>
  <si>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</si>
  <si>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</si>
  <si>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</si>
  <si>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</si>
  <si>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</si>
  <si>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</si>
  <si>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</si>
  <si>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</si>
  <si>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</si>
  <si>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</si>
  <si>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</si>
  <si>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</si>
  <si>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</si>
  <si>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</si>
  <si>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</si>
  <si>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</si>
  <si>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</si>
  <si>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</si>
  <si>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</si>
  <si>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</si>
  <si>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</si>
  <si>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</si>
  <si>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</si>
  <si>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</si>
  <si>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</si>
  <si>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</si>
  <si>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</si>
  <si>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</si>
  <si>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</si>
  <si>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</si>
  <si>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</si>
  <si>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</si>
  <si>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</si>
  <si>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</si>
  <si>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</si>
  <si>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</si>
  <si>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</si>
  <si>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</si>
  <si>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</si>
  <si>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</si>
  <si>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</si>
  <si>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</si>
  <si>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</si>
  <si>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</si>
  <si>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</si>
  <si>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</si>
  <si>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</si>
  <si>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</si>
  <si>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</si>
  <si>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</si>
  <si>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</si>
  <si>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</si>
  <si>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</si>
  <si>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</si>
  <si>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</si>
  <si>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</si>
  <si>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</si>
  <si>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</si>
  <si>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</si>
  <si>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</si>
  <si>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</si>
  <si>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</si>
  <si>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</si>
  <si>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</si>
  <si>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</si>
  <si>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</si>
  <si>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</si>
  <si>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</si>
  <si>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</si>
  <si>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</si>
  <si>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</si>
  <si>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</si>
  <si>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</si>
  <si>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</si>
  <si>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</si>
  <si>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</si>
  <si>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</si>
  <si>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</si>
  <si>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</si>
  <si>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</si>
  <si>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</si>
  <si>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</si>
  <si>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</si>
  <si>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</si>
  <si>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</si>
  <si>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</si>
  <si>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</si>
  <si>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</si>
  <si>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</si>
  <si>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</si>
  <si>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</si>
  <si>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</si>
  <si>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</si>
  <si>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</si>
  <si>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</si>
  <si>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</si>
  <si>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</si>
  <si>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</si>
  <si>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</si>
  <si>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</si>
  <si>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</si>
  <si>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</si>
  <si>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</si>
  <si>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</si>
  <si>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</si>
  <si>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</si>
  <si>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</si>
  <si>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</si>
  <si>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</si>
  <si>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</si>
  <si>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</si>
  <si>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</si>
  <si>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</si>
  <si>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</si>
  <si>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</si>
  <si>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</si>
  <si>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</si>
  <si>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</si>
  <si>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</si>
  <si>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</si>
  <si>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</si>
  <si>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אול יר אגח ג לא סחיר</t>
  </si>
  <si>
    <t>1841580</t>
  </si>
  <si>
    <t>אול יר אגח ה ל א סחיר</t>
  </si>
  <si>
    <t>סה"כ קרנות השקעה</t>
  </si>
  <si>
    <t>סה"כ קרנות השקעה בישראל</t>
  </si>
  <si>
    <t>Noked Long L.P</t>
  </si>
  <si>
    <t>992880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</si>
  <si>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</si>
  <si>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</si>
  <si>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</si>
  <si>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</si>
  <si>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</si>
  <si>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</si>
  <si>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</si>
  <si>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</si>
  <si>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</si>
  <si>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</si>
  <si>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</si>
  <si>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</si>
  <si>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</si>
  <si>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</si>
  <si>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</si>
  <si>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</si>
  <si>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</si>
  <si>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</si>
  <si>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</si>
  <si>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</si>
  <si>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</si>
  <si>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</si>
  <si>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</si>
  <si>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</si>
  <si>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</si>
  <si>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</si>
  <si>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</si>
  <si>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</si>
  <si>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</si>
  <si>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</si>
  <si>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</si>
  <si>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</si>
  <si>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</si>
  <si>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</si>
  <si>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</si>
  <si>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</si>
  <si>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</si>
  <si>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</si>
  <si>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</si>
  <si>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</si>
  <si>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</si>
  <si>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</si>
  <si>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</si>
  <si>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</si>
  <si>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</si>
  <si>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</si>
  <si>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</si>
  <si>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</si>
  <si>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</si>
  <si>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</si>
  <si>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</si>
  <si>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</si>
  <si>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</si>
  <si>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</si>
  <si>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</si>
  <si>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</si>
  <si>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</si>
  <si>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</si>
  <si>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</si>
  <si>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</si>
  <si>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</si>
  <si>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</si>
  <si>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</si>
  <si>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</si>
  <si>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</si>
  <si>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</si>
  <si>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</si>
  <si>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</si>
  <si>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</si>
  <si>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</si>
  <si>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</si>
  <si>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</si>
  <si>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</si>
  <si>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</si>
  <si>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</si>
  <si>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</si>
  <si>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</si>
  <si>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</si>
  <si>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</si>
  <si>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</si>
  <si>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</si>
  <si>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</si>
  <si>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</si>
  <si>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</si>
  <si>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</si>
  <si>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</si>
  <si>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</si>
  <si>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</si>
  <si>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</si>
  <si>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</si>
  <si>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</si>
  <si>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</si>
  <si>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</si>
  <si>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</si>
  <si>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</si>
  <si>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</si>
  <si>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</si>
  <si>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</si>
  <si>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</si>
  <si>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</si>
  <si>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</si>
  <si>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</si>
  <si>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</si>
  <si>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</si>
  <si>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</si>
  <si>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</si>
  <si>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</si>
  <si>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</si>
  <si>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</si>
  <si>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</si>
  <si>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</si>
  <si>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</si>
  <si>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</si>
  <si>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</si>
  <si>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</si>
  <si>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</si>
  <si>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</si>
  <si>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</si>
  <si>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</si>
  <si>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</si>
  <si>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</si>
  <si>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</si>
  <si>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</si>
  <si>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</si>
  <si>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</si>
  <si>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</si>
  <si>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</si>
  <si>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</si>
  <si>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</si>
  <si>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</si>
  <si>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</si>
  <si>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</si>
  <si>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</si>
  <si>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</si>
  <si>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</si>
  <si>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</si>
  <si>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</si>
  <si>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</si>
  <si>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</si>
  <si>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</si>
  <si>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</si>
  <si>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</si>
  <si>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</si>
  <si>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</si>
  <si>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</si>
  <si>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</si>
  <si>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</si>
  <si>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</si>
  <si>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</si>
  <si>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</si>
  <si>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</si>
  <si>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</si>
  <si>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</si>
  <si>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</si>
  <si>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</si>
  <si>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</si>
  <si>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</si>
  <si>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</si>
  <si>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</si>
  <si>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</si>
  <si>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</si>
  <si>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</si>
  <si>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</si>
  <si>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</si>
  <si>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</si>
  <si>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</si>
  <si>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</si>
  <si>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</si>
  <si>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</si>
  <si>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</si>
  <si>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</si>
  <si>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</si>
  <si>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</si>
  <si>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</si>
  <si>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</si>
  <si>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</si>
  <si>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</si>
  <si>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</si>
  <si>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</si>
  <si>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</si>
  <si>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</si>
  <si>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</si>
  <si>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</si>
  <si>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</si>
  <si>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</si>
  <si>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</si>
  <si>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</si>
  <si>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</si>
  <si>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</si>
  <si>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</si>
  <si>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</si>
  <si>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</si>
  <si>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</si>
  <si>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</si>
  <si>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</si>
  <si>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</si>
  <si>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</si>
  <si>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</si>
  <si>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</si>
  <si>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</si>
  <si>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</si>
  <si>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</si>
  <si>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</si>
  <si>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</si>
  <si>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</si>
  <si>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</si>
  <si>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</si>
  <si>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</si>
  <si>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</si>
  <si>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</si>
  <si>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</si>
  <si>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</si>
  <si>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</si>
  <si>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</si>
  <si>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</si>
  <si>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</si>
  <si>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</si>
  <si>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</si>
  <si>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</si>
  <si>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</si>
  <si>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</si>
  <si>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</si>
  <si>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</si>
  <si>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</si>
  <si>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</si>
  <si>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</si>
  <si>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</si>
  <si>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</si>
  <si>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</si>
  <si>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</si>
  <si>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</si>
  <si>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</si>
  <si>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</si>
  <si>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</si>
  <si>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</si>
  <si>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</si>
  <si>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</si>
  <si>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</si>
  <si>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</si>
  <si>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</si>
  <si>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</si>
  <si>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</si>
  <si>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</si>
  <si>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</si>
  <si>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</si>
  <si>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</si>
  <si>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</si>
  <si>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</si>
  <si>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</si>
  <si>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</si>
  <si>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</si>
  <si>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</si>
  <si>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</si>
  <si>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</si>
  <si>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</si>
  <si>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</si>
  <si>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</si>
  <si>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</si>
  <si>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</si>
  <si>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</si>
  <si>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</si>
  <si>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</si>
  <si>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</si>
  <si>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</si>
  <si>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</si>
  <si>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</si>
  <si>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</si>
  <si>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</si>
  <si>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</si>
  <si>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</si>
  <si>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</si>
  <si>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</si>
  <si>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</si>
  <si>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</si>
  <si>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</si>
  <si>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</si>
  <si>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</si>
  <si>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</si>
  <si>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</si>
  <si>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</si>
  <si>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</si>
  <si>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</si>
  <si>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</si>
  <si>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</si>
  <si>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</si>
  <si>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</si>
  <si>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</si>
  <si>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</si>
  <si>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</si>
  <si>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</si>
  <si>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</si>
  <si>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</si>
  <si>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</si>
  <si>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</si>
  <si>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</si>
  <si>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</si>
  <si>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</si>
  <si>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</si>
  <si>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</si>
  <si>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</si>
  <si>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</si>
  <si>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</si>
  <si>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</si>
  <si>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</si>
  <si>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</si>
  <si>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</si>
  <si>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</si>
  <si>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</si>
  <si>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</si>
  <si>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</si>
  <si>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</si>
  <si>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</si>
  <si>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</si>
  <si>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</si>
  <si>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</si>
  <si>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</si>
  <si>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</si>
  <si>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</si>
  <si>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</si>
  <si>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</si>
  <si>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</si>
  <si>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</si>
  <si>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</si>
  <si>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</si>
  <si>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</si>
  <si>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</si>
  <si>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</si>
  <si>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</si>
  <si>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</si>
  <si>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</si>
  <si>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</si>
  <si>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</si>
  <si>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</si>
  <si>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</si>
  <si>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</si>
  <si>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</si>
  <si>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</si>
  <si>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</si>
  <si>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</si>
  <si>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</si>
  <si>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</si>
  <si>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</si>
  <si>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</si>
  <si>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</si>
  <si>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</si>
  <si>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</si>
  <si>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</si>
  <si>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</si>
  <si>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</si>
  <si>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</si>
  <si>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</si>
  <si>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</si>
  <si>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</si>
  <si>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</si>
  <si>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</si>
  <si>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</si>
  <si>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</si>
  <si>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</si>
  <si>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</si>
  <si>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</si>
  <si>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</si>
  <si>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</si>
  <si>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</si>
  <si>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</si>
  <si>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</si>
  <si>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3.6536 28-05-24 (10) -344</t>
  </si>
  <si>
    <t>10000117</t>
  </si>
  <si>
    <t>+USD/-ILS 3.78 21-02-24 (20) -288</t>
  </si>
  <si>
    <t>10001061</t>
  </si>
  <si>
    <t>+USD/-ILS 3.8055 22-01-24 (10) -235</t>
  </si>
  <si>
    <t>10001057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</si>
  <si>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</si>
  <si>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</si>
  <si>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</si>
  <si>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</si>
  <si>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</si>
  <si>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</si>
  <si>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</si>
  <si>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</si>
  <si>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</si>
  <si>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</si>
  <si>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</si>
  <si>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</si>
  <si>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</si>
  <si>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</si>
  <si>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</si>
  <si>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</si>
  <si>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+EUR/-USD 1.1099 13-02-24 (10) +109</t>
  </si>
  <si>
    <t>10000077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</si>
  <si>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</si>
  <si>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</si>
  <si>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</si>
  <si>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</si>
  <si>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</si>
  <si>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</si>
  <si>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</si>
  <si>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</si>
  <si>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</si>
  <si>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</si>
  <si>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</si>
  <si>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</si>
  <si>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</si>
  <si>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</si>
  <si>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</si>
  <si>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</si>
  <si>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</si>
  <si>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</si>
  <si>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</si>
  <si>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</si>
  <si>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</si>
  <si>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</si>
  <si>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</si>
  <si>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</si>
  <si>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</si>
  <si>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</si>
  <si>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</si>
  <si>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</si>
  <si>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</si>
  <si>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</si>
  <si>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</si>
  <si>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</si>
  <si>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</si>
  <si>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</si>
  <si>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</si>
  <si>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</si>
  <si>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</si>
  <si>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</si>
  <si>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</si>
  <si>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</si>
  <si>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</si>
  <si>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</si>
  <si>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</si>
  <si>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</si>
  <si>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</si>
  <si>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</si>
  <si>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</si>
  <si>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</si>
  <si>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</si>
  <si>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</si>
  <si>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</si>
  <si>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</si>
  <si>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</si>
  <si>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</si>
  <si>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</si>
  <si>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</si>
  <si>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</si>
  <si>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</si>
  <si>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</si>
  <si>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</si>
  <si>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</si>
  <si>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</si>
  <si>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</si>
  <si>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</si>
  <si>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</si>
  <si>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</si>
  <si>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</si>
  <si>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</si>
  <si>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</si>
  <si>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</si>
  <si>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</si>
  <si>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</si>
  <si>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</si>
  <si>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</si>
  <si>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</si>
  <si>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</si>
  <si>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</si>
  <si>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</si>
  <si>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</si>
  <si>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</si>
  <si>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</si>
  <si>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</si>
  <si>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</si>
  <si>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</si>
  <si>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</si>
  <si>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</si>
  <si>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</si>
  <si>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</si>
  <si>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</si>
  <si>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</si>
  <si>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</si>
  <si>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</si>
  <si>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</si>
  <si>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</si>
  <si>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</si>
  <si>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</si>
  <si>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</si>
  <si>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</si>
  <si>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</si>
  <si>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</si>
  <si>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</si>
  <si>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</si>
  <si>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</si>
  <si>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</si>
  <si>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</si>
  <si>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</si>
  <si>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</si>
  <si>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</si>
  <si>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</si>
  <si>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</si>
  <si>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</si>
  <si>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</si>
  <si>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</si>
  <si>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</si>
  <si>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</si>
  <si>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</si>
  <si>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</si>
  <si>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</si>
  <si>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</si>
  <si>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</si>
  <si>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</si>
  <si>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</si>
  <si>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</si>
  <si>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</si>
  <si>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</si>
  <si>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</si>
  <si>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</si>
  <si>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</si>
  <si>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</si>
  <si>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</si>
  <si>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</si>
  <si>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</si>
  <si>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</si>
  <si>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</si>
  <si>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</si>
  <si>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</si>
  <si>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</si>
  <si>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</si>
  <si>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</si>
  <si>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</si>
  <si>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</si>
  <si>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</si>
  <si>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</si>
  <si>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10000065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</si>
  <si>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</si>
  <si>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</si>
  <si>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</si>
  <si>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</si>
  <si>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</si>
  <si>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</si>
  <si>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</si>
  <si>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</si>
  <si>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</si>
  <si>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</si>
  <si>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</si>
  <si>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</si>
  <si>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</si>
  <si>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</si>
  <si>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</si>
  <si>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</si>
  <si>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</si>
  <si>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</si>
  <si>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</si>
  <si>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</si>
  <si>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</si>
  <si>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</si>
  <si>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</si>
  <si>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</si>
  <si>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</si>
  <si>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</si>
  <si>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</si>
  <si>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</si>
  <si>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</si>
  <si>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</si>
  <si>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</si>
  <si>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</si>
  <si>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</si>
  <si>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</si>
  <si>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</si>
  <si>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</si>
  <si>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</si>
  <si>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</si>
  <si>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</si>
  <si>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</si>
  <si>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</si>
  <si>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</si>
  <si>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</si>
  <si>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</si>
  <si>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JP MORGAN</t>
  </si>
  <si>
    <t>אגח הפחתת שווי ניירות חסומים</t>
  </si>
  <si>
    <t>259026600</t>
  </si>
  <si>
    <t>מניות הפחתת שווי ניירות חסומים</t>
  </si>
  <si>
    <t>112239100</t>
  </si>
  <si>
    <t>אישית (מספר אוצר 162) - מסלול משולב סחיר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</si>
  <si>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</si>
  <si>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</si>
  <si>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</si>
  <si>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</si>
  <si>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</si>
  <si>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</si>
  <si>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</si>
  <si>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</si>
  <si>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</si>
  <si>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</si>
  <si>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</si>
  <si>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אפיק מובטח תשואה</t>
  </si>
  <si>
    <t>Real Estate</t>
  </si>
  <si>
    <t>Capital Goods</t>
  </si>
  <si>
    <t>Automobiles &amp; Components</t>
  </si>
  <si>
    <t>Consumer Durables &amp; Apparel</t>
  </si>
  <si>
    <t>ENERGY</t>
  </si>
  <si>
    <t>UTILITIES</t>
  </si>
  <si>
    <t>Commercial &amp; Professional Services</t>
  </si>
  <si>
    <t>Software &amp; Services</t>
  </si>
  <si>
    <t>TELECOMMUNICATION SERVICES</t>
  </si>
  <si>
    <t>Health Care Equipment &amp; Services</t>
  </si>
  <si>
    <t>Pharmaceuticals &amp; Biotechnology</t>
  </si>
  <si>
    <t>Technology Hardware &amp; Equipment</t>
  </si>
  <si>
    <t>Retailing</t>
  </si>
  <si>
    <t>Transportation</t>
  </si>
  <si>
    <t>חייבים בגין עסקה עתידית SPAC-Byte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</si>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</sst>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2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0" xfId="0" applyNumberFormat="1" applyFont="1" applyBorder="1" applyAlignment="1">
      <alignment horizontal="right"/>
    </xf>
    <xf numFmtId="10" fontId="25" fillId="0" borderId="20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right" indent="2"/>
    </xf>
    <xf numFmtId="166" fontId="25" fillId="0" borderId="20" xfId="0" applyNumberFormat="1" applyFont="1" applyBorder="1" applyAlignment="1">
      <alignment horizontal="right"/>
    </xf>
    <xf numFmtId="166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6" fillId="0" borderId="21" xfId="0" applyFont="1" applyBorder="1" applyAlignment="1">
      <alignment horizontal="right"/>
    </xf>
    <xf numFmtId="0" fontId="26" fillId="0" borderId="21" xfId="0" applyFont="1" applyBorder="1" applyAlignment="1">
      <alignment horizontal="right" indent="1"/>
    </xf>
    <xf numFmtId="0" fontId="25" fillId="0" borderId="21" xfId="0" applyFont="1" applyBorder="1" applyAlignment="1">
      <alignment horizontal="right" indent="2"/>
    </xf>
    <xf numFmtId="0" fontId="26" fillId="0" borderId="21" xfId="0" applyFont="1" applyBorder="1" applyAlignment="1">
      <alignment horizontal="right" indent="3"/>
    </xf>
    <xf numFmtId="0" fontId="29" fillId="0" borderId="0" xfId="0" applyFont="1" applyAlignment="1">
      <alignment horizontal="right" indent="3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0" fontId="29" fillId="0" borderId="0" xfId="0" applyFont="1" applyAlignment="1">
      <alignment horizontal="right" indent="2"/>
    </xf>
    <xf numFmtId="10" fontId="29" fillId="0" borderId="0" xfId="14" applyNumberFormat="1" applyFont="1" applyFill="1" applyBorder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4" fontId="30" fillId="0" borderId="0" xfId="0" applyNumberFormat="1" applyFont="1" applyAlignment="1">
      <alignment horizontal="right"/>
    </xf>
    <xf numFmtId="10" fontId="26" fillId="0" borderId="0" xfId="14" applyNumberFormat="1" applyFont="1" applyFill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31" fillId="0" borderId="0" xfId="0" applyFont="1"/>
    <xf numFmtId="0" fontId="29" fillId="0" borderId="0" xfId="15" applyFont="1" applyAlignment="1">
      <alignment horizontal="right" indent="1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4" xfId="13" applyNumberFormat="1" applyFont="1" applyFill="1" applyBorder="1" applyAlignment="1">
      <alignment horizontal="right"/>
    </xf>
    <xf numFmtId="168" fontId="5" fillId="0" borderId="24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20" xfId="0" applyNumberFormat="1" applyFont="1" applyBorder="1" applyAlignment="1">
      <alignment horizontal="right"/>
    </xf>
    <xf numFmtId="168" fontId="25" fillId="0" borderId="0" xfId="0" applyNumberFormat="1" applyFont="1" applyAlignment="1">
      <alignment horizontal="right"/>
    </xf>
    <xf numFmtId="168" fontId="26" fillId="0" borderId="0" xfId="14" applyNumberFormat="1" applyFont="1" applyFill="1" applyBorder="1" applyAlignment="1">
      <alignment horizontal="right"/>
    </xf>
    <xf numFmtId="168" fontId="26" fillId="0" borderId="0" xfId="0" applyNumberFormat="1" applyFont="1" applyAlignment="1">
      <alignment horizontal="right" indent="2"/>
    </xf>
    <xf numFmtId="168" fontId="26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3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5" xfId="7" applyNumberFormat="1" applyFont="1" applyFill="1" applyBorder="1" applyAlignment="1">
      <alignment horizontal="center" vertical="center" wrapText="1" readingOrder="2"/>
    </xf>
    <xf numFmtId="0" fontId="5" fillId="2" borderId="26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6" fillId="0" borderId="0" xfId="0" applyNumberFormat="1" applyFont="1" applyAlignment="1">
      <alignment horizontal="right" indent="1"/>
    </xf>
    <xf numFmtId="168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6" fillId="0" borderId="22" xfId="0" applyNumberFormat="1" applyFont="1" applyBorder="1" applyAlignment="1">
      <alignment horizontal="right" indent="2"/>
    </xf>
    <xf numFmtId="168" fontId="26" fillId="0" borderId="23" xfId="0" applyNumberFormat="1" applyFont="1" applyBorder="1" applyAlignment="1">
      <alignment horizontal="right"/>
    </xf>
    <xf numFmtId="168" fontId="29" fillId="0" borderId="0" xfId="0" applyNumberFormat="1" applyFont="1" applyAlignment="1">
      <alignment horizontal="right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  <xf numFmtId="0" fontId="7" fillId="2" borderId="29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810BCB-660F-401A-81E8-D5B3DBC88AA4}" name="RowTitleRegion1.b1.c4.1" displayName="RowTitleRegion1.b1.c4.1" ref="B1:C4" totalsRowShown="0" headerRowDxfId="621" dataDxfId="620" tableBorderDxfId="619" headerRowCellStyle="Normal_2007-16618" dataCellStyle="Normal_2007-16618">
  <autoFilter ref="B1:C4" xr:uid="{4B810BCB-660F-401A-81E8-D5B3DBC88AA4}">
    <filterColumn colId="0" hiddenButton="1"/>
    <filterColumn colId="1" hiddenButton="1"/>
  </autoFilter>
  <tableColumns count="2">
    <tableColumn id="1" xr3:uid="{1A122EBB-6AED-4F30-95FA-7AD86D0D7810}" name="תאריך הדיווח" dataDxfId="618" dataCellStyle="Normal_2007-16618"/>
    <tableColumn id="2" xr3:uid="{ED87CBB7-78A5-45F5-84BA-9062A149D86B}" name="31/12/2023" dataDxfId="617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7AFDF8-9846-4585-8FF5-159E826CCBBF}" name="TitleRegion1.a5.d63.2" displayName="TitleRegion1.a5.d63.2" ref="A5:D63" totalsRowShown="0">
  <autoFilter ref="A5:D63" xr:uid="{9B7AFDF8-9846-4585-8FF5-159E826CCBBF}">
    <filterColumn colId="0" hiddenButton="1"/>
    <filterColumn colId="1" hiddenButton="1"/>
    <filterColumn colId="2" hiddenButton="1"/>
    <filterColumn colId="3" hiddenButton="1"/>
  </autoFilter>
  <tableColumns count="4">
    <tableColumn id="1" xr3:uid="{38F90F53-403D-41AE-9D02-94A1603B2BE0}" name="ריק במקור" dataDxfId="616" dataCellStyle="Normal_2007-16618"/>
    <tableColumn id="2" xr3:uid="{50AFC1E1-2AEF-4DC4-8B50-AE03CE980D3D}" name="סכום נכסי ההשקעה:" dataDxfId="615" dataCellStyle="Normal_2007-16618"/>
    <tableColumn id="3" xr3:uid="{BD05FB6A-0413-47B0-AB76-FF10D268CE2F}" name="ריק במקור2" dataDxfId="614" dataCellStyle="Normal_2007-16618"/>
    <tableColumn id="4" xr3:uid="{D8B8AE21-43BC-4567-821F-D41C18E6A835}" name="ריק במקור3" dataDxfId="613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90CE36-4969-4C8B-92B6-F7E25E14EBBA}" name="RowTitleRegion1.a1.b4.1" displayName="RowTitleRegion1.a1.b4.1" ref="A1:B4" totalsRowShown="0" headerRowDxfId="612" dataDxfId="611" tableBorderDxfId="610" headerRowCellStyle="Normal_2007-16618" dataCellStyle="Normal_2007-16618">
  <autoFilter ref="A1:B4" xr:uid="{E790CE36-4969-4C8B-92B6-F7E25E14EBBA}">
    <filterColumn colId="0" hiddenButton="1"/>
    <filterColumn colId="1" hiddenButton="1"/>
  </autoFilter>
  <tableColumns count="2">
    <tableColumn id="1" xr3:uid="{119A0D5D-7415-44C5-9563-8D6695A9C97A}" name="תאריך הדיווח" dataDxfId="609" dataCellStyle="Normal_2007-16618"/>
    <tableColumn id="2" xr3:uid="{43272AF8-5BAE-4CF3-8FEE-51043818531E}" name="31/12/2023" dataDxfId="608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0B19C22-5BDC-461E-8FBE-5C5229570223}" name="TitleRegion1.a5.k53.1" displayName="TitleRegion1.a5.k53.1" ref="A5:K53" totalsRowShown="0" headerRowDxfId="607" dataDxfId="605" headerRowBorderDxfId="606">
  <autoFilter ref="A5:K53" xr:uid="{A0B19C22-5BDC-461E-8FBE-5C52295702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A198A8B-621B-4A93-8493-5EA4677F88C3}" name="שם המנפיק/שם נייר ערך "/>
    <tableColumn id="2" xr3:uid="{D37BD97F-F5B0-4312-BF82-8A61FD1309A7}" name="מספר ני&quot;ע" dataDxfId="604"/>
    <tableColumn id="3" xr3:uid="{F4EBC9D3-7C92-4D03-82A2-F7BF8EBD0474}" name="מספר מנפיק" dataDxfId="603"/>
    <tableColumn id="4" xr3:uid="{83F3088F-CCA9-43D1-8BD9-F31DC16BB34F}" name="דירוג" dataDxfId="602"/>
    <tableColumn id="5" xr3:uid="{99B1AEDF-FB66-4F4C-BEEE-BC75CC4AFE6F}" name="שם מדרג" dataDxfId="601"/>
    <tableColumn id="6" xr3:uid="{C6A3AF44-2DA8-42BA-A2D7-EA33B142BE40}" name="סוג מטבע" dataDxfId="600"/>
    <tableColumn id="7" xr3:uid="{96C1ADA5-56EE-4263-86F6-91B237082508}" name="שיעור ריבית" dataDxfId="599"/>
    <tableColumn id="8" xr3:uid="{40A1833F-104F-40BB-AF7B-79F36C202B25}" name="תשואה לפידיון" dataDxfId="598"/>
    <tableColumn id="9" xr3:uid="{1D5A9734-61F4-4AD8-98BD-558E978BADDF}" name="שווי שוק" dataDxfId="597"/>
    <tableColumn id="10" xr3:uid="{F8AC0EF9-9A14-42AB-BEBD-183FAD6E91F2}" name="שעור מנכסי אפיק ההשקעה" dataDxfId="596"/>
    <tableColumn id="11" xr3:uid="{E55447A0-50B8-4915-B5CC-E3EDC81D289E}" name="שעור מסך נכסי השקעה" dataDxfId="595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1B4D520-8808-433E-87DF-7846CC13F25A}" name="RowTitleRegion1.a1.b4.1" displayName="RowTitleRegion1.a1.b4.1_" ref="A1:B4" totalsRowShown="0" headerRowDxfId="594" dataDxfId="593" tableBorderDxfId="592" headerRowCellStyle="Normal_2007-16618" dataCellStyle="Normal_2007-16618">
  <autoFilter ref="A1:B4" xr:uid="{81B4D520-8808-433E-87DF-7846CC13F25A}">
    <filterColumn colId="0" hiddenButton="1"/>
    <filterColumn colId="1" hiddenButton="1"/>
  </autoFilter>
  <tableColumns count="2">
    <tableColumn id="1" xr3:uid="{864B456A-13C8-43A9-9A36-A361845F5EC0}" name="תאריך הדיווח" dataDxfId="591" dataCellStyle="Normal_2007-16618"/>
    <tableColumn id="2" xr3:uid="{E7914583-0F93-40FF-9E31-FDEFCAED489B}" name="31/12/2023" dataDxfId="590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C469907-BDF2-4D0E-9353-20395BBEF23E}" name="TitleRegion1.a6.q65.1" displayName="TitleRegion1.a6.q65.1" ref="A6:Q65" totalsRowShown="0" headerRowDxfId="589" dataDxfId="587" headerRowBorderDxfId="588" tableBorderDxfId="586">
  <autoFilter ref="A6:Q65" xr:uid="{EC469907-BDF2-4D0E-9353-20395BBEF2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5F186A08-ED8A-4F89-808B-873EA16A4BE8}" name="שם המנפיק/שם נייר ערך " dataDxfId="585"/>
    <tableColumn id="2" xr3:uid="{D7517DBB-D97A-4253-8594-BC89F1D6BEBD}" name="מספר ני&quot;ע"/>
    <tableColumn id="3" xr3:uid="{31764993-1B2C-4972-A473-87F6112683DF}" name="זירת מסחר"/>
    <tableColumn id="4" xr3:uid="{5E84A162-A5B6-41F9-9447-3C3D960C8DB6}" name="דירוג" dataDxfId="584"/>
    <tableColumn id="5" xr3:uid="{61A1561D-7D4A-4B82-8756-8CDD769B2CD1}" name="שם מדרג" dataDxfId="583"/>
    <tableColumn id="6" xr3:uid="{AC65858D-8385-4AD1-98A3-5F631010FD58}" name="תאריך רכישה" dataDxfId="582"/>
    <tableColumn id="7" xr3:uid="{B01A0E96-F3C6-4D85-A260-6949CC571A98}" name="מח&quot;מ" dataDxfId="581"/>
    <tableColumn id="8" xr3:uid="{FA7DD0E4-0998-442E-844E-6DF2F1276216}" name="סוג מטבע" dataDxfId="580"/>
    <tableColumn id="9" xr3:uid="{86A60343-295C-46B5-85BB-DA550E8B9792}" name="שיעור ריבית" dataDxfId="579"/>
    <tableColumn id="10" xr3:uid="{8B5408B2-477F-4951-86E7-B3AC68940186}" name="תשואה לפידיון" dataDxfId="578"/>
    <tableColumn id="11" xr3:uid="{D1CEB68F-BB01-4B64-8718-6DB5292788D2}" name="ערך נקוב****" dataDxfId="577"/>
    <tableColumn id="12" xr3:uid="{AFA17F26-5A3A-4CE1-909A-A614DCB603B6}" name="שער***" dataDxfId="576"/>
    <tableColumn id="13" xr3:uid="{EC8B0579-8711-4508-A6D4-ABF31891FC3A}" name="פדיון/ ריבית/ דיבידנד לקבל*****  " dataDxfId="575"/>
    <tableColumn id="14" xr3:uid="{9E674883-B97E-44B1-8751-8FF4715B0CDD}" name="שווי שוק" dataDxfId="574"/>
    <tableColumn id="15" xr3:uid="{3C756FDE-8E4B-4C7A-9CF1-9E8B3E5F772C}" name="שעור מערך נקוב**** מונפק" dataDxfId="573"/>
    <tableColumn id="16" xr3:uid="{B742E187-91C7-4C57-A714-6A6E24F7B1BF}" name="שעור מנכסי אפיק ההשקעה" dataDxfId="572"/>
    <tableColumn id="17" xr3:uid="{D5C01BC8-DA1F-4278-B71A-23DEB0E3CD84}" name="שעור מסך נכסי השקעה**" dataDxfId="571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4C1DC1-7723-4268-8EB0-2BEBD9623F51}" name="RowTitleRegion1.a1.b4.1" displayName="_RowTitleRegion1.a1.b4.1" ref="A1:B4" totalsRowShown="0" headerRowDxfId="570" dataDxfId="569" tableBorderDxfId="568" headerRowCellStyle="Normal_2007-16618" dataCellStyle="Normal_2007-16618">
  <autoFilter ref="A1:B4" xr:uid="{934C1DC1-7723-4268-8EB0-2BEBD9623F51}">
    <filterColumn colId="0" hiddenButton="1"/>
    <filterColumn colId="1" hiddenButton="1"/>
  </autoFilter>
  <tableColumns count="2">
    <tableColumn id="1" xr3:uid="{DC2F231D-A5C3-40C7-A337-30415306F6C9}" name="תאריך הדיווח" dataDxfId="567" dataCellStyle="Normal_2007-16618"/>
    <tableColumn id="2" xr3:uid="{65DAD92E-25F4-4517-B45B-74F7D5B62169}" name="31/12/2023" dataDxfId="566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7694B28-0AEC-4E84-9C2D-7B42229F27C2}" name="TitleRegion1.a6.s13.1" displayName="TitleRegion1.a6.s13.1" ref="A6:S13" totalsRowShown="0" headerRowDxfId="565" dataDxfId="563" headerRowBorderDxfId="564" tableBorderDxfId="562">
  <autoFilter ref="A6:S13" xr:uid="{67694B28-0AEC-4E84-9C2D-7B42229F27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E265BC87-4023-4B96-82EB-7402D924D2F0}" name="שם המנפיק/שם נייר ערך " dataDxfId="561"/>
    <tableColumn id="2" xr3:uid="{3E3D80C7-DFF2-4B92-ADC2-0DCE5740693A}" name="מספר ני&quot;ע" dataDxfId="560"/>
    <tableColumn id="3" xr3:uid="{DB00B678-9DA1-42C7-A46E-881870A2CE71}" name="זירת מסחר" dataDxfId="559"/>
    <tableColumn id="4" xr3:uid="{2F6D802C-743F-4C2C-BDD9-1DFDE9CAF8D0}" name="ספק מידע" dataDxfId="558"/>
    <tableColumn id="5" xr3:uid="{68C94668-9086-4673-93EF-58FEDF58E382}" name="מספר מנפיק" dataDxfId="557"/>
    <tableColumn id="6" xr3:uid="{ACDC5C6E-1711-4BEA-877C-ECC096A2455E}" name="ענף מסחר" dataDxfId="556"/>
    <tableColumn id="7" xr3:uid="{AC787553-0C9F-4601-905C-9667F88C376D}" name="דירוג" dataDxfId="555"/>
    <tableColumn id="8" xr3:uid="{CAEC4FCA-9B2B-4B10-87D8-E4686FE84866}" name="שם מדרג" dataDxfId="554"/>
    <tableColumn id="9" xr3:uid="{87D33EE6-7700-4384-8E97-0F67A180414A}" name="תאריך רכישה" dataDxfId="553"/>
    <tableColumn id="10" xr3:uid="{F7AB7ED2-BF1C-4572-BE71-B0C350F4EF03}" name="מח&quot;מ" dataDxfId="552"/>
    <tableColumn id="11" xr3:uid="{14333380-8008-4D72-88F6-CCE026B19E63}" name="סוג מטבע" dataDxfId="551"/>
    <tableColumn id="12" xr3:uid="{7A5E867A-B502-4848-A297-BD9D1FCA9BAE}" name="שיעור ריבית" dataDxfId="550"/>
    <tableColumn id="13" xr3:uid="{B5EE6081-F1D5-45C7-93F2-8DA392A3CA3E}" name="תשואה לפידיון" dataDxfId="549"/>
    <tableColumn id="14" xr3:uid="{189294C9-11BB-4438-A221-B625478B830B}" name="ערך נקוב****" dataDxfId="548"/>
    <tableColumn id="15" xr3:uid="{3F493AA4-59E6-43C4-B669-89AD88E4487C}" name="שער***" dataDxfId="547"/>
    <tableColumn id="16" xr3:uid="{4E641AF2-BAFC-4BC3-801B-F7BD43F500CF}" name="שווי שוק" dataDxfId="546"/>
    <tableColumn id="17" xr3:uid="{6A4934C1-B364-4C31-8B90-9CD8538458D9}" name="שעור מערך נקוב מונפק" dataDxfId="545"/>
    <tableColumn id="18" xr3:uid="{D7C62071-D9D2-4845-A87D-A41248CD0A93}" name="שעור מנכסי אפיק ההשקעה" dataDxfId="544"/>
    <tableColumn id="19" xr3:uid="{8D6204D7-B818-47C1-B626-B1CAFF57B10D}" name="שעור מסך נכסי השקעה**" dataDxfId="543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CEAC1D-731C-4030-896A-99BCE92C2507}" name="RowTitleRegion1.a1.b4.1" displayName="_RowTitleRegion1.a1.b4.1_1" ref="A1:B4" totalsRowShown="0" headerRowDxfId="542" dataDxfId="541" tableBorderDxfId="540" headerRowCellStyle="Normal_2007-16618" dataCellStyle="Normal_2007-16618">
  <autoFilter ref="A1:B4" xr:uid="{EECEAC1D-731C-4030-896A-99BCE92C2507}">
    <filterColumn colId="0" hiddenButton="1"/>
    <filterColumn colId="1" hiddenButton="1"/>
  </autoFilter>
  <tableColumns count="2">
    <tableColumn id="1" xr3:uid="{DB1ECDC3-1B91-4971-8C06-3EA81005F863}" name="תאריך הדיווח" dataDxfId="539" dataCellStyle="Normal_2007-16618"/>
    <tableColumn id="2" xr3:uid="{2310DACA-F832-4021-9F8A-EA63FFFE8E91}" name="31/12/2023" dataDxfId="538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352F701-A550-490A-ACED-DAC66B67EA12}" name="TitleRegion1.a6.t320.1" displayName="TitleRegion1.a6.t320.1" ref="A6:T320" totalsRowShown="0" headerRowDxfId="537" dataDxfId="535" headerRowBorderDxfId="536" tableBorderDxfId="534">
  <autoFilter ref="A6:T320" xr:uid="{5352F701-A550-490A-ACED-DAC66B67EA1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01D8AC8-A390-4FFA-88F1-09A58C466677}" name="שם המנפיק/שם נייר ערך " dataDxfId="533"/>
    <tableColumn id="2" xr3:uid="{E429060C-151E-4D5F-99AA-49F8C5E0CB36}" name="מספר ני&quot;ע" dataDxfId="532"/>
    <tableColumn id="3" xr3:uid="{7F1B26A0-E8F3-4CD8-926D-741B109258B7}" name="זירת מסחר" dataDxfId="531"/>
    <tableColumn id="4" xr3:uid="{955FFE00-FDD8-4B5D-A701-4EB82FC2A173}" name="ספק מידע" dataDxfId="530"/>
    <tableColumn id="5" xr3:uid="{41D673E3-EC5F-411F-8BEA-DB2A4FA1975F}" name="מספר מנפיק" dataDxfId="529"/>
    <tableColumn id="6" xr3:uid="{D37B5914-F947-4127-84C2-6A83D735DC92}" name="ענף מסחר" dataDxfId="528"/>
    <tableColumn id="7" xr3:uid="{35355767-E37E-4CD0-926A-F0C4B00DFC8D}" name="דירוג" dataDxfId="527"/>
    <tableColumn id="8" xr3:uid="{3B4E29F9-C9E7-45DB-8C58-2E6FEC75CF11}" name="שם מדרג" dataDxfId="526"/>
    <tableColumn id="9" xr3:uid="{83E3A8B6-4D78-413A-93B2-5D459BA8F8F4}" name="תאריך רכישה" dataDxfId="525"/>
    <tableColumn id="10" xr3:uid="{EE5A7BEF-806E-475F-B0EE-87C5045D2320}" name="מח&quot;מ" dataDxfId="524"/>
    <tableColumn id="11" xr3:uid="{539BA3D9-9395-4C55-A265-C94147683909}" name="סוג מטבע" dataDxfId="523"/>
    <tableColumn id="12" xr3:uid="{D3D3BBA1-C60A-439A-9E0A-FB34C4B1416D}" name="שיעור ריבית" dataDxfId="522"/>
    <tableColumn id="13" xr3:uid="{65797E2F-556F-4CAB-B03B-5F1C2DBBC518}" name="תשואה לפידיון" dataDxfId="521"/>
    <tableColumn id="14" xr3:uid="{22F58767-EFED-4119-8DB8-9DD0D41A725B}" name="ערך נקוב****" dataDxfId="520"/>
    <tableColumn id="15" xr3:uid="{38269690-47B8-4FF0-9FD2-701F08A7EB0B}" name="שער***" dataDxfId="519"/>
    <tableColumn id="16" xr3:uid="{BBFD4FA4-7DCA-4957-9859-B2E2E852F959}" name="פדיון/ ריבית/ דיבידנד לקבל*****  " dataDxfId="518"/>
    <tableColumn id="17" xr3:uid="{88BF66D5-6CBC-4D74-9513-8CA09CB4DA73}" name="שווי שוק" dataDxfId="517"/>
    <tableColumn id="18" xr3:uid="{72820787-EE01-4312-88CF-99E10BC4FD2F}" name="שעור מערך נקוב מונפק" dataDxfId="516"/>
    <tableColumn id="19" xr3:uid="{2AC374E0-7FB3-428C-BB21-747A219AFEF9}" name="שעור מנכסי אפיק ההשקעה" dataDxfId="515"/>
    <tableColumn id="20" xr3:uid="{C196D15E-7889-4167-9B9F-C791416B007E}" name="שעור מסך נכסי השקעה**" dataDxfId="514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752D2F-5423-4CB8-B077-364F7ED82B87}" name="RowTitleRegion1.a1.b4.1" displayName="_RowTitleRegion1.a1.b4.1_2" ref="A1:B4" totalsRowShown="0" headerRowDxfId="513" dataDxfId="512" tableBorderDxfId="511" headerRowCellStyle="Normal_2007-16618" dataCellStyle="Normal_2007-16618">
  <autoFilter ref="A1:B4" xr:uid="{F6752D2F-5423-4CB8-B077-364F7ED82B87}">
    <filterColumn colId="0" hiddenButton="1"/>
    <filterColumn colId="1" hiddenButton="1"/>
  </autoFilter>
  <tableColumns count="2">
    <tableColumn id="1" xr3:uid="{8EDABA52-7842-4E98-BC76-755E793BEBC0}" name="תאריך הדיווח" dataDxfId="510" dataCellStyle="Normal_2007-16618"/>
    <tableColumn id="2" xr3:uid="{8FF20A17-A79A-4566-9D08-CFE32F8E57D9}" name="31/12/2023" dataDxfId="509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F091CDB-DCE5-4B00-82B3-D0B79E7DB70F}" name="TitleRegion1.a6.n265.1" displayName="TitleRegion1.a6.n265.1" ref="A6:N265" totalsRowShown="0" headerRowDxfId="508" dataDxfId="506" headerRowBorderDxfId="507" tableBorderDxfId="505">
  <autoFilter ref="A6:N265" xr:uid="{1F091CDB-DCE5-4B00-82B3-D0B79E7DB7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DECBEC-1EDF-4614-91BE-F36370C1B70D}" name="שם המנפיק/שם נייר ערך " dataDxfId="504"/>
    <tableColumn id="2" xr3:uid="{78AECFE2-972E-45C1-BC0F-A1A2868F5D9C}" name="מספר ני&quot;ע" dataDxfId="503"/>
    <tableColumn id="3" xr3:uid="{D5BC959A-FA5B-4D1B-B6E3-D7ADDA4034A3}" name="זירת מסחר" dataDxfId="502"/>
    <tableColumn id="4" xr3:uid="{2B23F9F1-8444-4506-A349-EEE578390F6C}" name="ספק מידע" dataDxfId="501"/>
    <tableColumn id="5" xr3:uid="{A913AFD6-FC0D-4E15-97DC-98CFA323F423}" name="מספר מנפיק" dataDxfId="500"/>
    <tableColumn id="6" xr3:uid="{C0D5A6F6-35C8-49D3-88C8-7EA44577FE95}" name="ענף מסחר" dataDxfId="499"/>
    <tableColumn id="7" xr3:uid="{1DC85013-9854-4BBF-9C8A-8D873A3327E2}" name="סוג מטבע" dataDxfId="498"/>
    <tableColumn id="8" xr3:uid="{82681DA6-9198-40EF-B9BB-B641C76AA8DD}" name="ערך נקוב****" dataDxfId="497"/>
    <tableColumn id="9" xr3:uid="{8386FD28-625A-4147-B991-A4F7219496F8}" name="שער***" dataDxfId="496"/>
    <tableColumn id="10" xr3:uid="{0677E996-7137-492C-8193-477E0E6EB76B}" name="פדיון/ ריבית/ דיבידנד לקבל*****  " dataDxfId="495"/>
    <tableColumn id="11" xr3:uid="{557C6C9C-6F0D-4601-9803-86C863A1876D}" name="שווי שוק" dataDxfId="494"/>
    <tableColumn id="12" xr3:uid="{0B0B24C6-C4FF-4007-B1A2-B3824792CB7F}" name="שעור מערך נקוב מונפק" dataDxfId="493"/>
    <tableColumn id="13" xr3:uid="{8487FB9F-6D90-4355-8E88-1A7267B5DC6E}" name="שעור מנכסי אפיק ההשקעה" dataDxfId="492"/>
    <tableColumn id="14" xr3:uid="{C735ACB2-D5FF-410D-A2A8-B3CB67426EA7}" name="שעור מסך נכסי השקעה**" dataDxfId="491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F9B3628-D0E2-47D7-9702-C4F2C9942BEA}" name="RowTitleRegion1.a1.b4.1" displayName="_RowTitleRegion1.a1.b4.1_3" ref="A1:B4" totalsRowShown="0" headerRowDxfId="490" dataDxfId="489" tableBorderDxfId="488" headerRowCellStyle="Normal_2007-16618" dataCellStyle="Normal_2007-16618">
  <autoFilter ref="A1:B4" xr:uid="{7F9B3628-D0E2-47D7-9702-C4F2C9942BEA}">
    <filterColumn colId="0" hiddenButton="1"/>
    <filterColumn colId="1" hiddenButton="1"/>
  </autoFilter>
  <tableColumns count="2">
    <tableColumn id="1" xr3:uid="{D44E0D08-CB92-4A77-88E8-7BC084E98F88}" name="תאריך הדיווח" dataDxfId="487" dataCellStyle="Normal_2007-16618"/>
    <tableColumn id="2" xr3:uid="{823FFEDA-053F-46FD-9D0E-259EBB2F3A70}" name="31/12/2023" dataDxfId="486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40C9104-D559-49DF-86E5-AA47F88AD97D}" name="TitleRegion1.a6.m79.1" displayName="TitleRegion1.a6.m79.1" ref="A6:M79" totalsRowShown="0" headerRowDxfId="485" dataDxfId="483" headerRowBorderDxfId="484" tableBorderDxfId="482">
  <autoFilter ref="A6:M79" xr:uid="{140C9104-D559-49DF-86E5-AA47F88AD9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64C2970-A0D9-42EF-92A7-98A73F14677D}" name="שם המנפיק/שם נייר ערך " dataDxfId="481"/>
    <tableColumn id="2" xr3:uid="{C1305ED3-AB35-4CD6-8C93-DB8ED8F11F28}" name="מספר ני&quot;ע" dataDxfId="480"/>
    <tableColumn id="3" xr3:uid="{E8D7F20E-8E99-4B2F-B273-661FE8F6E5C4}" name="זירת מסחר" dataDxfId="479"/>
    <tableColumn id="4" xr3:uid="{F68F1F40-9D1F-4668-8900-F591F5CF1DA3}" name="מספר מנפיק" dataDxfId="478"/>
    <tableColumn id="5" xr3:uid="{F3AF5460-C833-465C-B981-B5BB97BE65F8}" name="ענף מסחר" dataDxfId="477"/>
    <tableColumn id="6" xr3:uid="{8EE9CB1B-E8A7-4E02-AEEA-AED5700F5DC6}" name="סוג מטבע" dataDxfId="476"/>
    <tableColumn id="7" xr3:uid="{B3EFD6CD-CA24-4F8B-B48E-968B1B0AC4A9}" name="ערך נקוב****" dataDxfId="475"/>
    <tableColumn id="8" xr3:uid="{D5D44742-2C1C-4085-9876-FC0EAF3A9777}" name="שער***" dataDxfId="474"/>
    <tableColumn id="9" xr3:uid="{24409292-CBEA-4637-A43E-4E903328765A}" name="פדיון/ ריבית/ דיבידנד לקבל*****  " dataDxfId="473"/>
    <tableColumn id="10" xr3:uid="{D5BE9AE3-0A97-41A8-9B85-3389FA978F47}" name="שווי שוק" dataDxfId="472"/>
    <tableColumn id="11" xr3:uid="{214412E8-362D-43B0-964F-54C6379340EE}" name="שעור מערך נקוב מונפק" dataDxfId="471"/>
    <tableColumn id="12" xr3:uid="{652559B1-3AD2-45A5-8BF1-B0A2BAEC5D8F}" name="שעור מנכסי אפיק ההשקעה" dataDxfId="470"/>
    <tableColumn id="13" xr3:uid="{299D3596-1682-4BB4-87E8-72014510E12C}" name="שעור מסך נכסי השקעה**" dataDxfId="469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4E5182D-AB98-4C00-B2FD-348AC2E15D20}" name="RowTitleRegion1.a1.b4.1" displayName="_RowTitleRegion1.a1.b4.1_4" ref="A1:B4" totalsRowShown="0" headerRowDxfId="468" dataDxfId="467" tableBorderDxfId="466" headerRowCellStyle="Normal_2007-16618" dataCellStyle="Normal_2007-16618">
  <autoFilter ref="A1:B4" xr:uid="{D4E5182D-AB98-4C00-B2FD-348AC2E15D20}">
    <filterColumn colId="0" hiddenButton="1"/>
    <filterColumn colId="1" hiddenButton="1"/>
  </autoFilter>
  <tableColumns count="2">
    <tableColumn id="1" xr3:uid="{C4247A7C-C243-43A7-A2FD-77C4D69870FD}" name="תאריך הדיווח" dataDxfId="465" dataCellStyle="Normal_2007-16618"/>
    <tableColumn id="2" xr3:uid="{70257DEC-6FCE-4F3F-AFAC-4A6FFDEEA6E2}" name="31/12/2023" dataDxfId="464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5F15E0D-5A49-473A-998A-E2E6B1916A72}" name="TitleRegion1.a6.n30.1" displayName="TitleRegion1.a6.n30.1" ref="A6:N30" totalsRowShown="0" headerRowDxfId="463" dataDxfId="461" headerRowBorderDxfId="462" tableBorderDxfId="460">
  <autoFilter ref="A6:N30" xr:uid="{95F15E0D-5A49-473A-998A-E2E6B1916A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4EA8C98-D3BC-4005-9786-CF3B1A753F11}" name="שם המנפיק/שם נייר ערך " dataDxfId="459"/>
    <tableColumn id="2" xr3:uid="{A1198D91-EABC-4D06-9F34-126200F4E1D7}" name="מספר ני&quot;ע" dataDxfId="458"/>
    <tableColumn id="3" xr3:uid="{175D53F7-0549-4D13-8150-4B0D3E69A398}" name="זירת מסחר" dataDxfId="457"/>
    <tableColumn id="4" xr3:uid="{37BC2662-543A-4CC3-AE98-CC3882EF77F7}" name="מספר מנפיק" dataDxfId="456"/>
    <tableColumn id="5" xr3:uid="{FCC4A7E1-8B79-428D-B9F6-916F8986360A}" name="ענף מסחר" dataDxfId="455"/>
    <tableColumn id="6" xr3:uid="{17772F79-E61D-4210-A617-D97B3B59577B}" name="דירוג" dataDxfId="454"/>
    <tableColumn id="7" xr3:uid="{0CD7CD36-C59B-4281-8A0C-3CC48EB3E18F}" name="שם מדרג" dataDxfId="453"/>
    <tableColumn id="8" xr3:uid="{6E32CB8A-D84D-4D30-82C9-C097BB4EA49E}" name="סוג מטבע" dataDxfId="452"/>
    <tableColumn id="9" xr3:uid="{4153B26D-A2C0-47CE-8AD6-EC1C4BA54682}" name="ערך נקוב****" dataDxfId="451"/>
    <tableColumn id="10" xr3:uid="{A556BF7F-2E81-47D2-8D9E-B2CD6CD9A95B}" name="שער***" dataDxfId="450"/>
    <tableColumn id="11" xr3:uid="{91133950-0A87-4958-B038-FAE93DAB9F8D}" name="שווי שוק" dataDxfId="449"/>
    <tableColumn id="12" xr3:uid="{AC6467FD-F445-4DCF-A0CA-B65FA5AF9A45}" name="שעור מערך נקוב מונפק" dataDxfId="448"/>
    <tableColumn id="13" xr3:uid="{4AEB1D4A-D516-49FA-9FC7-F01A4F7E5C94}" name="שעור מנכסי אפיק ההשקעה" dataDxfId="447"/>
    <tableColumn id="14" xr3:uid="{21CCAA4E-2655-40C0-B1C1-6281D9D8BFDF}" name="שעור מסך נכסי השקעה**" dataDxfId="446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B7794A2-DAC5-486F-B79D-4618C7DD570E}" name="RowTitleRegion1.a1.b4.1" displayName="_RowTitleRegion1.a1.b4.1_5" ref="A1:B4" totalsRowShown="0" headerRowDxfId="445" dataDxfId="444" tableBorderDxfId="443" headerRowCellStyle="Normal_2007-16618" dataCellStyle="Normal_2007-16618">
  <autoFilter ref="A1:B4" xr:uid="{8B7794A2-DAC5-486F-B79D-4618C7DD570E}">
    <filterColumn colId="0" hiddenButton="1"/>
    <filterColumn colId="1" hiddenButton="1"/>
  </autoFilter>
  <tableColumns count="2">
    <tableColumn id="1" xr3:uid="{B0973678-1F42-4C11-BA31-F90F480B08B8}" name="תאריך הדיווח" dataDxfId="442" dataCellStyle="Normal_2007-16618"/>
    <tableColumn id="2" xr3:uid="{09BBB6EA-2575-44FB-8109-F886F1AF2EA3}" name="31/12/2023" dataDxfId="441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CB568BA-3EA2-450B-BB0F-EF0FE53718D1}" name="TitleRegion1.a6.k27.1" displayName="TitleRegion1.a6.k27.1" ref="A6:K27" totalsRowShown="0" headerRowDxfId="440" dataDxfId="438" headerRowBorderDxfId="439" tableBorderDxfId="437">
  <autoFilter ref="A6:K27" xr:uid="{2CB568BA-3EA2-450B-BB0F-EF0FE53718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CE5C08A-982D-44D6-BAE9-35BA49333B5A}" name="שם המנפיק/שם נייר ערך" dataDxfId="436"/>
    <tableColumn id="2" xr3:uid="{8B0CF5DD-35FF-425A-81B1-4E570EB03633}" name="מספר ני&quot;ע" dataDxfId="435"/>
    <tableColumn id="3" xr3:uid="{D1B4558C-7879-462A-BB2D-ADEAC48E083C}" name="זירת מסחר" dataDxfId="434"/>
    <tableColumn id="4" xr3:uid="{E64A4203-1978-4629-BE66-9C516F9C9150}" name="ענף מסחר" dataDxfId="433"/>
    <tableColumn id="5" xr3:uid="{7CF408D3-5CDC-4F0B-BE80-77ACC7C0EDC4}" name="סוג מטבע" dataDxfId="432"/>
    <tableColumn id="6" xr3:uid="{479CC343-24A7-4876-B922-15CF2327DD5F}" name="ערך נקוב****" dataDxfId="431"/>
    <tableColumn id="7" xr3:uid="{407D7BCD-FC27-488D-929A-7EE35C32AFEE}" name="שער***" dataDxfId="430"/>
    <tableColumn id="8" xr3:uid="{DE350CB5-3007-4EB6-9BF8-DE3AEB808F0F}" name="שווי שוק" dataDxfId="429"/>
    <tableColumn id="9" xr3:uid="{448A1926-9518-405E-BBB4-C0FD0F65C0BE}" name="שעור מערך נקוב מונפק" dataDxfId="428"/>
    <tableColumn id="10" xr3:uid="{D459F502-ACAE-407D-85FE-AABD72ED7B23}" name="שעור מנכסי אפיק ההשקעה" dataDxfId="427"/>
    <tableColumn id="11" xr3:uid="{F01EF86A-C771-452F-8777-E5E5A71D11F9}" name="שעור מסך נכסי השקעה**" dataDxfId="426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9C70512-1518-4AEE-864C-0795E5336CCD}" name="RowTitleRegion1.a1.b4.1" displayName="_RowTitleRegion1.a1.b4.1_6" ref="A1:B4" totalsRowShown="0" headerRowDxfId="425" dataDxfId="424" tableBorderDxfId="423" headerRowCellStyle="Normal_2007-16618" dataCellStyle="Normal_2007-16618">
  <autoFilter ref="A1:B4" xr:uid="{99C70512-1518-4AEE-864C-0795E5336CCD}">
    <filterColumn colId="0" hiddenButton="1"/>
    <filterColumn colId="1" hiddenButton="1"/>
  </autoFilter>
  <tableColumns count="2">
    <tableColumn id="1" xr3:uid="{A82EBB2D-ECFE-4127-8EDE-C40DBB86974D}" name="תאריך הדיווח" dataDxfId="422" dataCellStyle="Normal_2007-16618"/>
    <tableColumn id="2" xr3:uid="{4385D280-BE2E-46D7-B951-706660ED56E1}" name="31/12/2023" dataDxfId="421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C5DA491-113C-4BDE-9355-9176E213CC45}" name="TitleRegion1.a6.k25.1" displayName="TitleRegion1.a6.k25.1" ref="A6:K25" totalsRowShown="0" headerRowDxfId="420" dataDxfId="418" headerRowBorderDxfId="419" tableBorderDxfId="417">
  <autoFilter ref="A6:K25" xr:uid="{FC5DA491-113C-4BDE-9355-9176E213CC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32F3773-994F-4D77-81BE-D3D29257B155}" name="שם המנפיק/שם נייר ערך" dataDxfId="416"/>
    <tableColumn id="2" xr3:uid="{6C0EB095-7368-470A-BBCD-39495222DF96}" name="מספר ני&quot;ע" dataDxfId="415"/>
    <tableColumn id="3" xr3:uid="{EFD929EF-96D6-41B4-8E44-304368A64E86}" name="זירת מסחר" dataDxfId="414"/>
    <tableColumn id="4" xr3:uid="{BDD2F54B-B983-4C7D-8915-2CED4DD2211B}" name="ענף מסחר" dataDxfId="413"/>
    <tableColumn id="5" xr3:uid="{77E4236A-A435-4E81-8407-72615313E98D}" name="סוג מטבע" dataDxfId="412"/>
    <tableColumn id="6" xr3:uid="{0DB0A760-455E-4E0D-A21F-34D446A4DC06}" name="ערך נקוב****" dataDxfId="411"/>
    <tableColumn id="7" xr3:uid="{168131ED-359B-49A2-8130-53845B5E0474}" name="שער***" dataDxfId="410"/>
    <tableColumn id="8" xr3:uid="{54F8E58E-5A37-4DC7-B529-D0137A913039}" name="שווי שוק" dataDxfId="409"/>
    <tableColumn id="9" xr3:uid="{061F4A5F-7090-4DF1-83A9-19C3379F8427}" name="שעור מערך נקוב מונפק" dataDxfId="408"/>
    <tableColumn id="10" xr3:uid="{C86620D5-D851-453F-B5C6-38A8E856C011}" name="שעור מנכסי אפיק ההשקעה" dataDxfId="407"/>
    <tableColumn id="11" xr3:uid="{874F60CA-5965-4018-8E2D-FE57A1C5D255}" name="שעור מסך נכסי השקעה**" dataDxfId="406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EA60455-6079-4D1D-98FE-1FED359FEB02}" name="RowTitleRegion1.a1.b4.1" displayName="_RowTitleRegion1.a1.b4.1_7" ref="A1:B4" totalsRowShown="0" headerRowDxfId="405" dataDxfId="404" tableBorderDxfId="403" headerRowCellStyle="Normal_2007-16618" dataCellStyle="Normal_2007-16618">
  <autoFilter ref="A1:B4" xr:uid="{0EA60455-6079-4D1D-98FE-1FED359FEB02}">
    <filterColumn colId="0" hiddenButton="1"/>
    <filterColumn colId="1" hiddenButton="1"/>
  </autoFilter>
  <tableColumns count="2">
    <tableColumn id="1" xr3:uid="{9AFA7D22-6A8A-4603-B429-F53D91988EED}" name="תאריך הדיווח" dataDxfId="402" dataCellStyle="Normal_2007-16618"/>
    <tableColumn id="2" xr3:uid="{B4697DA3-E175-4720-A914-10A4E6279978}" name="31/12/2023" dataDxfId="401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51FC8CA0-E669-4989-B025-34C722AF67EE}" name="TitleRegion1.a6.j24.1" displayName="TitleRegion1.a6.j24.1" ref="A6:J24" totalsRowShown="0" headerRowDxfId="400" dataDxfId="398" headerRowBorderDxfId="399" tableBorderDxfId="397">
  <autoFilter ref="A6:J24" xr:uid="{51FC8CA0-E669-4989-B025-34C722AF67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D6C8176-5FCB-4FB9-B25B-80599B82B62B}" name="שם המנפיק/שם נייר ערך" dataDxfId="396"/>
    <tableColumn id="2" xr3:uid="{F5AB4D50-7177-4E2A-9C6F-73E316F2CD6F}" name="מספר ני&quot;ע" dataDxfId="395"/>
    <tableColumn id="3" xr3:uid="{8AAD734D-568A-4D2A-923A-800677B1BB1C}" name="זירת מסחר" dataDxfId="394"/>
    <tableColumn id="4" xr3:uid="{2B1F8EE1-33F7-45D9-918D-F85E5D83D8E6}" name="ענף מסחר" dataDxfId="393"/>
    <tableColumn id="5" xr3:uid="{49115095-EBBB-47C7-8B00-236392F54621}" name="סוג מטבע" dataDxfId="392"/>
    <tableColumn id="6" xr3:uid="{86A7596B-3180-433E-8AF0-C382899CE0C1}" name="ערך נקוב****" dataDxfId="391"/>
    <tableColumn id="7" xr3:uid="{9177D0A6-105D-4338-B869-6BF89CC41C63}" name="שער***" dataDxfId="390"/>
    <tableColumn id="8" xr3:uid="{BAC9F567-4721-442F-9CD3-5412279CC0EE}" name="שווי שוק" dataDxfId="389"/>
    <tableColumn id="9" xr3:uid="{7056D896-AD49-4D09-9145-D348504822B9}" name="שעור מנכסי אפיק ההשקעה" dataDxfId="388"/>
    <tableColumn id="10" xr3:uid="{2D89D37D-E58C-4706-BA30-073B40306ECD}" name="שעור מסך נכסי השקעה**" dataDxfId="387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5FDDF42D-5D54-4EB4-A962-40816991A76E}" name="RowTitleRegion1.a1.b4.1" displayName="_RowTitleRegion1.a1.b4.1_8" ref="A1:B4" totalsRowShown="0" headerRowDxfId="386" dataDxfId="385" tableBorderDxfId="384" headerRowCellStyle="Normal_2007-16618" dataCellStyle="Normal_2007-16618">
  <autoFilter ref="A1:B4" xr:uid="{5FDDF42D-5D54-4EB4-A962-40816991A76E}">
    <filterColumn colId="0" hiddenButton="1"/>
    <filterColumn colId="1" hiddenButton="1"/>
  </autoFilter>
  <tableColumns count="2">
    <tableColumn id="1" xr3:uid="{BD2E974B-896E-422C-97BF-2D6ABD985DA0}" name="תאריך הדיווח" dataDxfId="383" dataCellStyle="Normal_2007-16618"/>
    <tableColumn id="2" xr3:uid="{12C0502A-AC05-41A6-8F0A-F56AE48CB5CE}" name="31/12/2023" dataDxfId="382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0E1655F-F4D8-46EB-85D5-42B7B5DF51AC}" name="TitleRegion1.a6.p13.1" displayName="TitleRegion1.a6.p13.1" ref="A6:P13" totalsRowShown="0" headerRowDxfId="381" dataDxfId="379" headerRowBorderDxfId="380" tableBorderDxfId="378">
  <autoFilter ref="A6:P13" xr:uid="{F0E1655F-F4D8-46EB-85D5-42B7B5DF51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E9E7004F-B183-4196-BACB-29A05BE5B415}" name="שם המנפיק/שם נייר ערך" dataDxfId="377"/>
    <tableColumn id="2" xr3:uid="{59C5FE14-3262-4BBE-A3E9-495813630ADF}" name="מספר ני&quot;ע" dataDxfId="376"/>
    <tableColumn id="3" xr3:uid="{88E56BC7-1490-4B40-9644-D16E661CAE00}" name="נכס הבסיס" dataDxfId="375"/>
    <tableColumn id="4" xr3:uid="{6164917F-2A47-4B0A-A1C2-C88ADB97A0EC}" name="דירוג" dataDxfId="374"/>
    <tableColumn id="5" xr3:uid="{6D2956BE-752F-40BE-942B-582DCBE6DE5E}" name="שם מדרג" dataDxfId="373"/>
    <tableColumn id="6" xr3:uid="{A1F96AD5-0D3D-43E9-9A68-0D660892E951}" name="תאריך רכישה" dataDxfId="372"/>
    <tableColumn id="7" xr3:uid="{808FA19E-492E-464D-A47A-42198931A4E1}" name="מח&quot;מ" dataDxfId="371"/>
    <tableColumn id="8" xr3:uid="{D9200565-B82E-4E11-9E27-B49DCF9B1334}" name="סוג מטבע" dataDxfId="370"/>
    <tableColumn id="9" xr3:uid="{66B08083-FF01-44B1-96B6-F0792E7EF621}" name="שיעור ריבית" dataDxfId="369"/>
    <tableColumn id="10" xr3:uid="{4D883F6B-E507-4E78-AE9C-F975664D6CF1}" name="תשואה לפידיון" dataDxfId="368"/>
    <tableColumn id="11" xr3:uid="{D2435139-ACB1-4C8E-9432-49E238E706FC}" name="ערך נקוב****" dataDxfId="367"/>
    <tableColumn id="12" xr3:uid="{B6607AC3-7B79-48C5-B83D-7E9C60D6159E}" name="שער***" dataDxfId="366"/>
    <tableColumn id="13" xr3:uid="{B3F34FFE-6F95-410D-BC80-1D64B81CBEFF}" name="שווי שוק" dataDxfId="365"/>
    <tableColumn id="14" xr3:uid="{A7A09951-7BE7-4D4B-B15E-CE3473E17EA7}" name="שעור מערך נקוב מונפק" dataDxfId="364"/>
    <tableColumn id="15" xr3:uid="{042FDB8E-70BF-4A30-BD7D-A2AF5EB56E43}" name="שעור מנכסי אפיק ההשקעה" dataDxfId="363"/>
    <tableColumn id="16" xr3:uid="{F270100F-D834-4418-80A7-13E86DCD839A}" name="שעור מסך נכסי השקעה**" dataDxfId="362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3491E98-4A1E-4090-829F-72073EA644A5}" name="RowTitleRegion1.a1.b4.1" displayName="_RowTitleRegion1.a1.b4.1_9" ref="A1:B4" totalsRowShown="0" headerRowDxfId="361" dataDxfId="360" tableBorderDxfId="359" headerRowCellStyle="Normal_2007-16618" dataCellStyle="Normal_2007-16618">
  <autoFilter ref="A1:B4" xr:uid="{73491E98-4A1E-4090-829F-72073EA644A5}">
    <filterColumn colId="0" hiddenButton="1"/>
    <filterColumn colId="1" hiddenButton="1"/>
  </autoFilter>
  <tableColumns count="2">
    <tableColumn id="1" xr3:uid="{322FCA40-F8C1-4800-8C81-B74C221505E6}" name="תאריך הדיווח" dataDxfId="358" dataCellStyle="Normal_2007-16618"/>
    <tableColumn id="2" xr3:uid="{FFDEAF76-0BAD-4898-B54C-DC369DD8BBD6}" name="31/12/2023" dataDxfId="357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C738A6D-4065-4AA7-A6AF-4DAE2C5CB0A9}" name="TitleRegion1.a6.o163.1" displayName="TitleRegion1.a6.o163.1" ref="A6:O163" totalsRowShown="0" headerRowDxfId="356" dataDxfId="354" headerRowBorderDxfId="355" tableBorderDxfId="353">
  <autoFilter ref="A6:O163" xr:uid="{8C738A6D-4065-4AA7-A6AF-4DAE2C5CB0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83B0B3C-7E1C-4689-851C-6E923C70C1AA}" name="שם המנפיק/שם נייר ערך" dataDxfId="352"/>
    <tableColumn id="2" xr3:uid="{967E7AE1-189E-4AE3-A3D2-65AAEF57196B}" name="מספר ני&quot;ע" dataDxfId="351"/>
    <tableColumn id="3" xr3:uid="{9A05A9FE-24D8-4FC9-8478-21A4252A1B40}" name="דירוג" dataDxfId="350"/>
    <tableColumn id="4" xr3:uid="{C07711B5-14E8-4B5F-824A-9A5262753B8B}" name="שם מדרג" dataDxfId="349"/>
    <tableColumn id="5" xr3:uid="{CEC782A0-4CAA-4F70-A9CF-4D01009E603E}" name="תאריך רכישה" dataDxfId="348"/>
    <tableColumn id="6" xr3:uid="{2C9209A6-3992-4D48-931E-9A4017DDFBB0}" name="מח&quot;מ" dataDxfId="347"/>
    <tableColumn id="7" xr3:uid="{3CCB7505-0A9F-4C64-89B9-4B5F03916630}" name="סוג מטבע" dataDxfId="346"/>
    <tableColumn id="8" xr3:uid="{B9BEEDAB-6296-4B56-BE4C-33F59E6B5219}" name="שיעור ריבית" dataDxfId="345"/>
    <tableColumn id="9" xr3:uid="{401CD92B-51A3-4839-9320-ABBFC22ECE81}" name="תשואה לפידיון" dataDxfId="344"/>
    <tableColumn id="10" xr3:uid="{502C5FAB-A025-4DCC-8D62-D0AFC1310549}" name="ערך נקוב****" dataDxfId="343"/>
    <tableColumn id="11" xr3:uid="{5BD4BE41-20BA-4B69-9950-9886FDEA71D7}" name="שער***" dataDxfId="342"/>
    <tableColumn id="12" xr3:uid="{943497E8-CFA8-4E7E-9184-926C33161140}" name="שווי הוגן" dataDxfId="341"/>
    <tableColumn id="13" xr3:uid="{48D95A22-703E-48E8-905D-5789C9ECDCAA}" name="שעור מערך נקוב מונפק" dataDxfId="340"/>
    <tableColumn id="14" xr3:uid="{82F62502-6649-4206-AA2B-8A76ADA05D50}" name="שעור מנכסי אפיק ההשקעה" dataDxfId="339"/>
    <tableColumn id="15" xr3:uid="{0510C096-B8B2-4FAD-B9D2-B057797FE94E}" name="שעור מסך נכסי השקעה**" dataDxfId="338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22BFDAC-0D8F-4AF3-BAC9-9E66626040B4}" name="RowTitleRegion1.a1.b4.1" displayName="_RowTitleRegion1.a1.b4.1_10" ref="A1:B4" totalsRowShown="0" headerRowDxfId="337" dataDxfId="336" tableBorderDxfId="335" headerRowCellStyle="Normal_2007-16618" dataCellStyle="Normal_2007-16618">
  <autoFilter ref="A1:B4" xr:uid="{022BFDAC-0D8F-4AF3-BAC9-9E66626040B4}">
    <filterColumn colId="0" hiddenButton="1"/>
    <filterColumn colId="1" hiddenButton="1"/>
  </autoFilter>
  <tableColumns count="2">
    <tableColumn id="1" xr3:uid="{53141E9B-97FE-46F9-9897-3849A7BE3569}" name="תאריך הדיווח" dataDxfId="334" dataCellStyle="Normal_2007-16618"/>
    <tableColumn id="2" xr3:uid="{1E88D653-AEB9-4C88-86F9-2B0010355D7E}" name="31/12/2023" dataDxfId="333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744887A-2C8C-4EBF-B493-75AAC2A555FB}" name="TitleRegion1.a6.r13.1" displayName="TitleRegion1.a6.r13.1" ref="A6:R13" totalsRowShown="0" headerRowDxfId="332" dataDxfId="330" headerRowBorderDxfId="331" tableBorderDxfId="329">
  <autoFilter ref="A6:R13" xr:uid="{7744887A-2C8C-4EBF-B493-75AAC2A555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FFCBDB6-B268-4C00-BBE4-795502FE7BC6}" name="שם המנפיק/שם נייר ערך" dataDxfId="328"/>
    <tableColumn id="2" xr3:uid="{9940FB39-C7C8-4C69-AD12-4F883F288E59}" name="מספר ני&quot;ע" dataDxfId="327"/>
    <tableColumn id="3" xr3:uid="{CD974ED1-6EB2-4DA6-8B9D-BA80A6E56C63}" name="ספק המידע" dataDxfId="326"/>
    <tableColumn id="4" xr3:uid="{F6D119D4-9C7D-4148-BFF6-4D81CFE65503}" name="מספר מנפיק" dataDxfId="325"/>
    <tableColumn id="5" xr3:uid="{07066766-2831-42BE-91B6-540753C1165F}" name="ענף מסחר" dataDxfId="324"/>
    <tableColumn id="6" xr3:uid="{54767E9E-DE69-46E1-AC9C-4918A3C58B09}" name="דירוג" dataDxfId="323"/>
    <tableColumn id="7" xr3:uid="{98B64C4C-5CB1-43F3-9CC9-5EB8B4F18650}" name="שם מדרג" dataDxfId="322"/>
    <tableColumn id="8" xr3:uid="{00490949-2FB0-45B5-A371-DE1B5BF8840A}" name="תאריך רכישה" dataDxfId="321"/>
    <tableColumn id="9" xr3:uid="{B83E6154-5AE0-40B8-94B4-7E81A5A69B76}" name="מח&quot;מ" dataDxfId="320"/>
    <tableColumn id="10" xr3:uid="{04B97CD4-FDE7-4F9D-9D1A-AC2F0B931E3B}" name="סוג מטבע" dataDxfId="319"/>
    <tableColumn id="11" xr3:uid="{C254B405-D999-40BC-9F55-208E28ADEECE}" name="שיעור ריבית" dataDxfId="318"/>
    <tableColumn id="12" xr3:uid="{64117AD3-F959-42B5-9B56-1737EEF983B5}" name="תשואה לפידיון" dataDxfId="317"/>
    <tableColumn id="13" xr3:uid="{75568C3E-D31E-4693-8F12-460B22C98EF2}" name="ערך נקוב****" dataDxfId="316"/>
    <tableColumn id="14" xr3:uid="{F7D3BAF2-691F-47D2-969F-F368AA2FB91C}" name="שער***" dataDxfId="315"/>
    <tableColumn id="15" xr3:uid="{430A1830-7B44-4550-A317-C4E8EF50CD50}" name="שווי הוגן" dataDxfId="314"/>
    <tableColumn id="16" xr3:uid="{96280352-F34D-43E7-89F8-DCC6D09BCC97}" name="שעור מערך נקוב מונפק" dataDxfId="313"/>
    <tableColumn id="17" xr3:uid="{BDAE170B-F766-49E4-AE4D-CFAE6F3728B0}" name="שעור מנכסי אפיק ההשקעה" dataDxfId="312"/>
    <tableColumn id="18" xr3:uid="{DD7619CF-4E71-456B-A789-77DC7F667823}" name="שעור מסך נכסי השקעה**" dataDxfId="311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878D182-3D8C-4CC8-A202-99A3B13CBE4E}" name="RowTitleRegion1.a1.b4.1" displayName="_RowTitleRegion1.a1.b4.1_11" ref="A1:B4" totalsRowShown="0" headerRowDxfId="310" dataDxfId="309" tableBorderDxfId="308" headerRowCellStyle="Normal_2007-16618" dataCellStyle="Normal_2007-16618">
  <autoFilter ref="A1:B4" xr:uid="{A878D182-3D8C-4CC8-A202-99A3B13CBE4E}">
    <filterColumn colId="0" hiddenButton="1"/>
    <filterColumn colId="1" hiddenButton="1"/>
  </autoFilter>
  <tableColumns count="2">
    <tableColumn id="1" xr3:uid="{C4CD8969-F6C4-4968-B974-3723E5F9CB17}" name="תאריך הדיווח" dataDxfId="307" dataCellStyle="Normal_2007-16618"/>
    <tableColumn id="2" xr3:uid="{67727A01-FF66-482A-BDB7-11F5F856C808}" name="31/12/2023" dataDxfId="306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FAAD2AF-A070-4832-85D6-3DBE8DFFB8CE}" name="TitleRegion1.a6.r20.1" displayName="TitleRegion1.a6.r20.1" ref="A6:R20" totalsRowShown="0" headerRowDxfId="305" dataDxfId="303" headerRowBorderDxfId="304" tableBorderDxfId="302">
  <autoFilter ref="A6:R20" xr:uid="{5FAAD2AF-A070-4832-85D6-3DBE8DFFB8C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8E5523F7-C061-44FE-B501-7CEF4F768C96}" name="שם המנפיק/שם נייר ערך" dataDxfId="301"/>
    <tableColumn id="2" xr3:uid="{3A834360-4765-46B5-B42F-26EB4B62342D}" name="מספר ני&quot;ע" dataDxfId="300"/>
    <tableColumn id="3" xr3:uid="{40797D7A-C405-43A7-BC82-281777A7A84A}" name="ספק המידע" dataDxfId="299"/>
    <tableColumn id="4" xr3:uid="{B8109774-2DBA-416A-8304-DBB368FEB446}" name="מספר מנפיק" dataDxfId="298"/>
    <tableColumn id="5" xr3:uid="{CAA07DFB-E3AD-491F-A3CC-462630574CA5}" name="ענף מסחר" dataDxfId="297"/>
    <tableColumn id="6" xr3:uid="{418F2E27-207E-4D75-A4A7-DA3F207E56A0}" name="דירוג" dataDxfId="296"/>
    <tableColumn id="7" xr3:uid="{DAB97806-9F6F-4340-95B0-F11C2442A86C}" name="שם מדרג" dataDxfId="295"/>
    <tableColumn id="8" xr3:uid="{9453C880-FFE9-40C4-B1C3-E6DE92A1079B}" name="תאריך רכישה" dataDxfId="294"/>
    <tableColumn id="9" xr3:uid="{065F185A-C670-4B84-8949-4172F23154ED}" name="מח&quot;מ" dataDxfId="293"/>
    <tableColumn id="10" xr3:uid="{F4255070-A236-4419-8241-EDA501556447}" name="סוג מטבע" dataDxfId="292"/>
    <tableColumn id="11" xr3:uid="{97292477-123A-4B18-BA68-5F3EBF83C3BF}" name="שיעור ריבית" dataDxfId="291"/>
    <tableColumn id="12" xr3:uid="{D847BDB6-39F7-40FE-B88D-365D0E43BE34}" name="תשואה לפידיון" dataDxfId="290"/>
    <tableColumn id="13" xr3:uid="{EA56249F-3A5B-4CE5-8972-563F505C4526}" name="ערך נקוב****" dataDxfId="289"/>
    <tableColumn id="14" xr3:uid="{9AE4C313-4C3C-4A6A-8F1D-FE9F51D05530}" name="שער***" dataDxfId="288"/>
    <tableColumn id="15" xr3:uid="{8D236FCD-4457-46C0-B809-43E3699A8067}" name="שווי הוגן" dataDxfId="287"/>
    <tableColumn id="16" xr3:uid="{73B3FE68-3D02-4B11-B8BF-4A2591FBD28B}" name="שעור מערך נקוב מונפק" dataDxfId="286"/>
    <tableColumn id="17" xr3:uid="{0DC9D599-C179-42C7-83ED-698AF393E26D}" name="שעור מנכסי אפיק ההשקעה" dataDxfId="285"/>
    <tableColumn id="18" xr3:uid="{749887BA-31CE-4D0A-B28C-F526B27A6ED1}" name="שעור מסך נכסי השקעה**" dataDxfId="284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1941E38-9B44-49A9-ACF8-42D5C0D21003}" name="RowTitleRegion1.a1.b4.1" displayName="_RowTitleRegion1.a1.b4.1_12" ref="A1:B4" totalsRowShown="0" headerRowDxfId="283" dataDxfId="282" tableBorderDxfId="281" headerRowCellStyle="Normal_2007-16618" dataCellStyle="Normal_2007-16618">
  <autoFilter ref="A1:B4" xr:uid="{51941E38-9B44-49A9-ACF8-42D5C0D21003}">
    <filterColumn colId="0" hiddenButton="1"/>
    <filterColumn colId="1" hiddenButton="1"/>
  </autoFilter>
  <tableColumns count="2">
    <tableColumn id="1" xr3:uid="{33405145-DAA0-4845-B95B-7BF5C4C260EB}" name="תאריך הדיווח" dataDxfId="280" dataCellStyle="Normal_2007-16618"/>
    <tableColumn id="2" xr3:uid="{C3958F7B-25A8-4B06-AB9C-D66052249B55}" name="31/12/2023" dataDxfId="279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CE2C610-06F9-42BE-A6CB-3C68508CD6A4}" name="TitleRegion1.a6.l13.1" displayName="TitleRegion1.a6.l13.1" ref="A6:L13" totalsRowShown="0" headerRowDxfId="278" dataDxfId="276" headerRowBorderDxfId="277" tableBorderDxfId="275">
  <autoFilter ref="A6:L13" xr:uid="{CCE2C610-06F9-42BE-A6CB-3C68508CD6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C9DC9D2-3CB0-4D00-B029-1CA68816DC48}" name="שם המנפיק/שם נייר ערך" dataDxfId="274"/>
    <tableColumn id="2" xr3:uid="{4311045D-22B6-414A-9590-0E6436F15D8E}" name="מספר ני&quot;ע" dataDxfId="273"/>
    <tableColumn id="3" xr3:uid="{1D08110D-6A74-48ED-A52A-0D57F14826F6}" name="ספק המידע" dataDxfId="272"/>
    <tableColumn id="4" xr3:uid="{086A1913-F84D-495C-9B00-643BF78CF25C}" name="מספר מנפיק" dataDxfId="271"/>
    <tableColumn id="5" xr3:uid="{D4B9E5E9-EEBC-413F-AEC8-4CE4908E0BB1}" name="ענף מסחר" dataDxfId="270"/>
    <tableColumn id="6" xr3:uid="{9629E575-483E-4477-A309-BAC1047354D9}" name="סוג מטבע" dataDxfId="269"/>
    <tableColumn id="7" xr3:uid="{6525AE26-355B-4C52-961E-9A3F0156DB5A}" name="ערך נקוב****" dataDxfId="268"/>
    <tableColumn id="8" xr3:uid="{4BAAF234-CED6-4936-9224-31C83D8A76F4}" name="שער***" dataDxfId="267"/>
    <tableColumn id="9" xr3:uid="{A44ABDAA-B2A6-4728-89E7-1E07584114B6}" name="שווי הוגן" dataDxfId="266"/>
    <tableColumn id="10" xr3:uid="{8A8EEC33-B088-46E1-8680-16B9D77DDC1C}" name="שעור מערך נקוב מונפק" dataDxfId="265"/>
    <tableColumn id="11" xr3:uid="{D88A2B3B-3CE6-4DB0-9316-C51854DA8AFC}" name="שעור מנכסי אפיק ההשקעה" dataDxfId="264"/>
    <tableColumn id="12" xr3:uid="{1F15841C-911C-45F7-8F44-EDF9E0818147}" name="שעור מסך נכסי השקעה**" dataDxfId="263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BCFE6FBA-524F-4439-9ECE-8712130B73A0}" name="RowTitleRegion1.a1.b4.1" displayName="_RowTitleRegion1.a1.b4.1_13" ref="A1:B4" totalsRowShown="0" headerRowDxfId="262" dataDxfId="261" tableBorderDxfId="260" headerRowCellStyle="Normal_2007-16618" dataCellStyle="Normal_2007-16618">
  <autoFilter ref="A1:B4" xr:uid="{BCFE6FBA-524F-4439-9ECE-8712130B73A0}">
    <filterColumn colId="0" hiddenButton="1"/>
    <filterColumn colId="1" hiddenButton="1"/>
  </autoFilter>
  <tableColumns count="2">
    <tableColumn id="1" xr3:uid="{25C57323-6C45-413C-8A17-48CA86822B63}" name="תאריך הדיווח" dataDxfId="259" dataCellStyle="Normal_2007-16618"/>
    <tableColumn id="2" xr3:uid="{5BA0FAF0-AB63-4FBF-AABA-603B750FE108}" name="31/12/2023" dataDxfId="258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10E6970-C696-45EF-A87F-C15DE8C3A535}" name="TitleRegion1.a6.j24.1" displayName="TitleRegion1.a6.j24.1_" ref="A6:J24" totalsRowShown="0" headerRowDxfId="257" dataDxfId="255" headerRowBorderDxfId="256" tableBorderDxfId="254">
  <autoFilter ref="A6:J24" xr:uid="{110E6970-C696-45EF-A87F-C15DE8C3A5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ABAE37D-07FC-4C3B-A777-1408FFFB15BB}" name="שם המנפיק/שם נייר ערך" dataDxfId="253"/>
    <tableColumn id="2" xr3:uid="{00D724A7-0041-45D2-A07A-9F23419D925D}" name="מספר ני&quot;ע" dataDxfId="252"/>
    <tableColumn id="3" xr3:uid="{AAA25332-66D0-4C35-AAD7-2C37D891C021}" name="סוג מטבע" dataDxfId="251"/>
    <tableColumn id="4" xr3:uid="{151BE28F-340B-4091-BBAD-AFF9C8C39F9A}" name="תאריך רכישה" dataDxfId="250"/>
    <tableColumn id="5" xr3:uid="{4F5183FE-F5A1-4C89-9644-3E7B808CFB44}" name="ערך נקוב****" dataDxfId="249"/>
    <tableColumn id="6" xr3:uid="{5DEAB1A4-A568-4BE7-90F3-C89D8C8C9A0E}" name="שער***" dataDxfId="248"/>
    <tableColumn id="7" xr3:uid="{E1487B2A-4FDB-422C-8397-58A538BA7D5D}" name="שווי הוגן" dataDxfId="247"/>
    <tableColumn id="8" xr3:uid="{9F9ED5FB-AA89-47AB-8564-203B66E212A0}" name="שעור מערך נקוב מונפק" dataDxfId="246"/>
    <tableColumn id="9" xr3:uid="{E67CAE95-D890-4AB2-8527-FD640D41CAFB}" name="שעור מנכסי אפיק ההשקעה" dataDxfId="245"/>
    <tableColumn id="10" xr3:uid="{25C2440A-4328-4FD8-8E13-729D6ADE9A75}" name="שעור מסך נכסי השקעה**" dataDxfId="244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6699F4B-9F1C-4E0D-9D5C-0785F4FF12B0}" name="RowTitleRegion1.a1.b4.1" displayName="_RowTitleRegion1.a1.b4.1_14" ref="A1:B4" totalsRowShown="0" headerRowDxfId="243" dataDxfId="242" tableBorderDxfId="241" headerRowCellStyle="Normal_2007-16618" dataCellStyle="Normal_2007-16618">
  <autoFilter ref="A1:B4" xr:uid="{E6699F4B-9F1C-4E0D-9D5C-0785F4FF12B0}">
    <filterColumn colId="0" hiddenButton="1"/>
    <filterColumn colId="1" hiddenButton="1"/>
  </autoFilter>
  <tableColumns count="2">
    <tableColumn id="1" xr3:uid="{339326AC-8E4B-4A82-983D-577F07792E47}" name="תאריך הדיווח" dataDxfId="240" dataCellStyle="Normal_2007-16618"/>
    <tableColumn id="2" xr3:uid="{11ED88D0-12D6-4B37-9A17-6AB34066231C}" name="31/12/2023" dataDxfId="239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12ECD61-F626-49B6-BB48-902793A8F33B}" name="TitleRegion1.a6.k12.1" displayName="TitleRegion1.a6.k12.1" ref="A6:K12" totalsRowShown="0" headerRowDxfId="238" headerRowBorderDxfId="237" tableBorderDxfId="236">
  <autoFilter ref="A6:K12" xr:uid="{B12ECD61-F626-49B6-BB48-902793A8F3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9A6B7F4-228A-4AF2-A429-3F740F2B615C}" name="שם המנפיק/שם נייר ערך"/>
    <tableColumn id="2" xr3:uid="{0AAB5931-FB33-437F-9881-A51AD935097B}" name="מספר ני&quot;ע" dataDxfId="235"/>
    <tableColumn id="3" xr3:uid="{8F57A1FC-557E-4028-9C9B-C5BF0B2EBBE5}" name="ענף מסחר"/>
    <tableColumn id="4" xr3:uid="{A36C11ED-E232-4455-90B1-4658B9D9C586}" name="סוג מטבע"/>
    <tableColumn id="5" xr3:uid="{56027EB1-F699-4EC4-A05E-4DAAE387DE7C}" name="תאריך רכישה"/>
    <tableColumn id="6" xr3:uid="{8832D220-AD32-429A-84C6-C0ED4727D74E}" name="ערך נקוב****" dataDxfId="234"/>
    <tableColumn id="7" xr3:uid="{6AA89099-4AD9-45E5-8B78-1C03568CC3D3}" name="שער***" dataDxfId="233"/>
    <tableColumn id="8" xr3:uid="{85A84B21-9BA7-4A2D-BDBB-59F4CFA8396F}" name="שווי הוגן" dataDxfId="232"/>
    <tableColumn id="9" xr3:uid="{F630F9DA-A523-470E-9762-D5D6D3870E4C}" name="שעור מערך נקוב מונפק"/>
    <tableColumn id="10" xr3:uid="{E339417C-4609-4760-B345-4059CFAA44E9}" name="שעור מנכסי אפיק ההשקעה" dataDxfId="231" dataCellStyle="Percent"/>
    <tableColumn id="11" xr3:uid="{353B6BC8-E6DB-4B7B-BF8E-868433B5020C}" name="שעור מסך נכסי השקעה**" dataDxfId="230" dataCellStyle="Percent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60088BA-FDDD-40C1-89DF-E3E6081AC5FF}" name="RowTitleRegion1.a1.b4.1" displayName="_RowTitleRegion1.a1.b4.1_15" ref="A1:B4" totalsRowShown="0" headerRowDxfId="229" dataDxfId="228" tableBorderDxfId="227" headerRowCellStyle="Normal_2007-16618" dataCellStyle="Normal_2007-16618">
  <autoFilter ref="A1:B4" xr:uid="{B60088BA-FDDD-40C1-89DF-E3E6081AC5FF}">
    <filterColumn colId="0" hiddenButton="1"/>
    <filterColumn colId="1" hiddenButton="1"/>
  </autoFilter>
  <tableColumns count="2">
    <tableColumn id="1" xr3:uid="{8EB6C0D9-D724-4718-8891-74814E01555E}" name="תאריך הדיווח" dataDxfId="226" dataCellStyle="Normal_2007-16618"/>
    <tableColumn id="2" xr3:uid="{918B1F1D-E459-437F-832E-0EE20F31F922}" name="31/12/2023" dataDxfId="225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B78B03A-CA63-42FF-90A1-2340AC8B08AD}" name="TitleRegion1.a6.k20.1" displayName="TitleRegion1.a6.k20.1" ref="A6:K20" totalsRowShown="0" headerRowDxfId="224" dataDxfId="222" headerRowBorderDxfId="223" tableBorderDxfId="221">
  <autoFilter ref="A6:K20" xr:uid="{1B78B03A-CA63-42FF-90A1-2340AC8B08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B99E2F7-5D6D-4C8A-907D-B0B1CE2A2AB5}" name="שם המנפיק/שם נייר ערך" dataDxfId="220"/>
    <tableColumn id="2" xr3:uid="{F90448A8-E9F6-4869-A5F1-004F4006AA55}" name="מספר ני&quot;ע" dataDxfId="219"/>
    <tableColumn id="3" xr3:uid="{264CC8A1-1AD8-4115-BC72-A6BDBC1EB0E9}" name="ענף מסחר" dataDxfId="218"/>
    <tableColumn id="4" xr3:uid="{7C890495-86B9-4FF9-98C7-1C2F5EC21B8C}" name="סוג מטבע" dataDxfId="217"/>
    <tableColumn id="5" xr3:uid="{BBDD9B4D-E6C6-43E5-B24B-ABCA959ADA0C}" name="תאריך רכישה" dataDxfId="216"/>
    <tableColumn id="6" xr3:uid="{DD9E245E-D813-4430-B15C-7D4AA99A98FC}" name="ערך נקוב****" dataDxfId="215"/>
    <tableColumn id="7" xr3:uid="{05D6BAA9-2513-4BB5-A590-4C0BC64229AD}" name="שער***" dataDxfId="214"/>
    <tableColumn id="8" xr3:uid="{CE3F6B7B-C238-47D2-990B-5AC10C809B59}" name="שווי הוגן" dataDxfId="213"/>
    <tableColumn id="9" xr3:uid="{2D58895E-3234-405E-A013-403FD9F55F44}" name="שעור מערך נקוב מונפק" dataDxfId="212"/>
    <tableColumn id="10" xr3:uid="{92C38625-7968-4F16-BF75-CECBCA962A26}" name="שעור מנכסי אפיק ההשקעה" dataDxfId="211"/>
    <tableColumn id="11" xr3:uid="{5C624F62-B1ED-4737-8C1D-B325FA5ED9BA}" name="שעור מסך נכסי השקעה**" dataDxfId="210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EA6AC20-0470-44BC-8145-1D63D0273AF8}" name="RowTitleRegion1.a1.b4.1" displayName="_RowTitleRegion1.a1.b4.1_16" ref="A1:B4" totalsRowShown="0" headerRowDxfId="209" dataDxfId="208" tableBorderDxfId="207" headerRowCellStyle="Normal_2007-16618" dataCellStyle="Normal_2007-16618">
  <autoFilter ref="A1:B4" xr:uid="{DEA6AC20-0470-44BC-8145-1D63D0273AF8}">
    <filterColumn colId="0" hiddenButton="1"/>
    <filterColumn colId="1" hiddenButton="1"/>
  </autoFilter>
  <tableColumns count="2">
    <tableColumn id="1" xr3:uid="{42E6EDE5-B170-4A49-BFCA-A7DE33040604}" name="תאריך הדיווח" dataDxfId="206" dataCellStyle="Normal_2007-16618"/>
    <tableColumn id="2" xr3:uid="{6F087B64-CED6-49A4-942F-7CF611579459}" name="31/12/2023" dataDxfId="205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8810851-58EA-4F43-AF9D-7974107B5E0E}" name="TitleRegion1.a6.j332.1" displayName="TitleRegion1.a6.j332.1" ref="A6:J332" totalsRowShown="0" headerRowDxfId="204" dataDxfId="202" headerRowBorderDxfId="203" tableBorderDxfId="201">
  <autoFilter ref="A6:J332" xr:uid="{08810851-58EA-4F43-AF9D-7974107B5E0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B21B2A0-0491-438F-835D-CA09AAD84CA9}" name="שם המנפיק/שם נייר ערך" dataDxfId="200"/>
    <tableColumn id="2" xr3:uid="{5CBE69B4-9FA2-4790-BDEA-8B6BFC1B667A}" name="מספר ני&quot;ע" dataDxfId="199"/>
    <tableColumn id="3" xr3:uid="{70990F87-2A31-47A6-A6B7-54C4F6768964}" name="ענף מסחר" dataDxfId="198"/>
    <tableColumn id="4" xr3:uid="{28EDDF74-A182-417D-9238-7DDC9764EBB9}" name="סוג מטבע" dataDxfId="197"/>
    <tableColumn id="5" xr3:uid="{574E5FBB-5F9E-456D-9F8D-56C5F50676F2}" name="תאריך רכישה" dataDxfId="196"/>
    <tableColumn id="6" xr3:uid="{7D61995A-E9AD-4D6D-82E5-60E8153ABA06}" name="ערך נקוב****" dataDxfId="195"/>
    <tableColumn id="7" xr3:uid="{5F20F496-6B58-4FB4-84FB-0ECADE6C7970}" name="שער***" dataDxfId="194"/>
    <tableColumn id="8" xr3:uid="{0840B3B3-3C88-4133-B2F8-84F88B2D3D14}" name="שווי הוגן" dataDxfId="193"/>
    <tableColumn id="9" xr3:uid="{ABF65CBC-B398-4DB1-A1D2-938111213E20}" name="שעור מנכסי אפיק ההשקעה" dataDxfId="192"/>
    <tableColumn id="10" xr3:uid="{45175DB0-9B25-4699-A44E-BA8F7F869818}" name="שעור מסך נכסי השקעה**" dataDxfId="191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405340E-91C8-4839-A5AD-CCFCD3A34D44}" name="RowTitleRegion1.a1.b4.1" displayName="_RowTitleRegion1.a1.b4.1_17" ref="A1:B4" totalsRowShown="0" headerRowDxfId="190" dataDxfId="189" tableBorderDxfId="188" headerRowCellStyle="Normal_2007-16618" dataCellStyle="Normal_2007-16618">
  <autoFilter ref="A1:B4" xr:uid="{8405340E-91C8-4839-A5AD-CCFCD3A34D44}">
    <filterColumn colId="0" hiddenButton="1"/>
    <filterColumn colId="1" hiddenButton="1"/>
  </autoFilter>
  <tableColumns count="2">
    <tableColumn id="1" xr3:uid="{88C1E1F5-ADE8-4C02-9281-126669E71DDE}" name="תאריך הדיווח" dataDxfId="187" dataCellStyle="Normal_2007-16618"/>
    <tableColumn id="2" xr3:uid="{DC6E0A60-3D4B-43BD-B651-98D5E5A97789}" name="31/12/2023" dataDxfId="186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D092736-8B8B-4F89-AF34-A2AC752AC675}" name="TitleRegion1.a6.p13.1" displayName="TitleRegion1.a6.p13.1_" ref="A6:P13" totalsRowShown="0" headerRowDxfId="185" dataDxfId="183" headerRowBorderDxfId="184" tableBorderDxfId="182">
  <autoFilter ref="A6:P13" xr:uid="{1D092736-8B8B-4F89-AF34-A2AC752AC6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0F79968-7431-4413-952B-55B729A2CF82}" name="שם המנפיק/שם נייר ערך" dataDxfId="181"/>
    <tableColumn id="2" xr3:uid="{D75631AF-606F-4BB8-BD4A-1AA2F55B4C99}" name="מספר ני&quot;ע" dataDxfId="180"/>
    <tableColumn id="3" xr3:uid="{FC9411D8-6AAA-4305-B8E3-0ADD117A2159}" name="נכס הבסיס" dataDxfId="179"/>
    <tableColumn id="4" xr3:uid="{9F10EA45-4E5C-45A5-B57C-BAB6A7898404}" name="דירוג" dataDxfId="178"/>
    <tableColumn id="5" xr3:uid="{84010867-D7C1-4BEC-B29A-B02DBBF19CF5}" name="שם מדרג" dataDxfId="177"/>
    <tableColumn id="6" xr3:uid="{1A9FB775-15DA-459D-BDA7-1F7E11AACFE4}" name="תאריך רכישה" dataDxfId="176"/>
    <tableColumn id="7" xr3:uid="{061E0EC7-6979-4F01-ABD9-0873B905CEC4}" name="מח&quot;מ" dataDxfId="175"/>
    <tableColumn id="8" xr3:uid="{C297A8F3-B6E7-4A98-B8D1-655F058A886A}" name="סוג מטבע" dataDxfId="174"/>
    <tableColumn id="9" xr3:uid="{47355AE7-1388-44A3-BFF3-82A9B4CA6C6A}" name="שיעור ריבית" dataDxfId="173"/>
    <tableColumn id="10" xr3:uid="{C90E663B-5AC0-4A82-B72B-63868DD73254}" name="תשואה לפידיון" dataDxfId="172"/>
    <tableColumn id="11" xr3:uid="{0CC12A81-9D7E-4A45-90AC-C9321AE63766}" name="ערך נקוב****" dataDxfId="171"/>
    <tableColumn id="12" xr3:uid="{466045EA-6D5A-4B59-A9C8-F762B050042B}" name="שער***" dataDxfId="170"/>
    <tableColumn id="13" xr3:uid="{862AB8D6-2AE0-4451-9AE1-BE51DEA75144}" name="שווי הוגן" dataDxfId="169"/>
    <tableColumn id="14" xr3:uid="{F701C2D0-5925-4014-85F9-9C7519EBD194}" name="שעור מערך נקוב מונפק" dataDxfId="168"/>
    <tableColumn id="15" xr3:uid="{29F695B4-3B7E-4CCD-B6BA-BF63352D736D}" name="שעור מנכסי אפיק ההשקעה" dataDxfId="167"/>
    <tableColumn id="16" xr3:uid="{160744EA-7DD5-40ED-B31A-6DAA10DD68F3}" name="שעור מסך נכסי השקעה**" dataDxfId="166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3DDAAFE-F5F1-4107-8204-A8E7BD22D4D3}" name="RowTitleRegion1.a1.b4.1" displayName="_RowTitleRegion1.a1.b4.1_18" ref="A1:B4" totalsRowShown="0" headerRowDxfId="165" dataDxfId="164" tableBorderDxfId="163" headerRowCellStyle="Normal_2007-16618" dataCellStyle="Normal_2007-16618">
  <autoFilter ref="A1:B4" xr:uid="{B3DDAAFE-F5F1-4107-8204-A8E7BD22D4D3}">
    <filterColumn colId="0" hiddenButton="1"/>
    <filterColumn colId="1" hiddenButton="1"/>
  </autoFilter>
  <tableColumns count="2">
    <tableColumn id="1" xr3:uid="{28352AA2-0765-437B-A29D-A7C0B38564DF}" name="תאריך הדיווח" dataDxfId="162" dataCellStyle="Normal_2007-16618"/>
    <tableColumn id="2" xr3:uid="{9A8453F1-4D8E-4825-AC5C-238680B60627}" name="31/12/2023" dataDxfId="161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EDDB074-3B12-4C5E-9B7E-E461C7BC1842}" name="TitleRegion1.a5.q12.1" displayName="TitleRegion1.a5.q12.1" ref="A5:Q12" totalsRowShown="0" headerRowDxfId="160" dataDxfId="158" headerRowBorderDxfId="159">
  <autoFilter ref="A5:Q12" xr:uid="{EEDDB074-3B12-4C5E-9B7E-E461C7BC18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043DA8D-2C78-4262-A062-DDDA967E8705}" name="שם המנפיק/שם נייר ערך" dataDxfId="157"/>
    <tableColumn id="2" xr3:uid="{D2FE0777-116C-4B1E-8568-BC7C4687DFF4}" name="קונסורציום כן/לא" dataDxfId="156"/>
    <tableColumn id="3" xr3:uid="{A940C2EF-20D1-4726-BB63-31FAB0F20815}" name="מספר ני&quot;ע" dataDxfId="155"/>
    <tableColumn id="4" xr3:uid="{D45408DF-F89C-43E3-A07A-F05AC613C5B8}" name="מספר מנפיק" dataDxfId="154"/>
    <tableColumn id="5" xr3:uid="{8B320D54-246D-43CD-9343-69EF3492B822}" name="דירוג" dataDxfId="153"/>
    <tableColumn id="6" xr3:uid="{78D99E34-94CD-4C63-B7DA-3E90BEBC71A1}" name="תאריך רכישה" dataDxfId="152"/>
    <tableColumn id="7" xr3:uid="{5BD00A8B-4B9A-4A77-93A6-7C44209B4951}" name="שם מדרג" dataDxfId="151"/>
    <tableColumn id="8" xr3:uid="{DB6A20A3-59C5-4C9F-8561-C1A933DAFF68}" name="מח&quot;מ" dataDxfId="150"/>
    <tableColumn id="9" xr3:uid="{6335DE9C-AF55-4435-9B0F-543EC1B6019C}" name="ענף משק" dataDxfId="149"/>
    <tableColumn id="10" xr3:uid="{BFA2D4D6-6BBD-4387-A50F-ACA56813AB26}" name="סוג מטבע" dataDxfId="148"/>
    <tableColumn id="11" xr3:uid="{33466DB2-ACEE-4415-AC6A-291A58CB4DAC}" name="שיעור ריבית ממוצע" dataDxfId="147"/>
    <tableColumn id="12" xr3:uid="{9C0E43A7-B21B-4323-8FDF-874A91FD7E38}" name="תשואה לפידיון" dataDxfId="146"/>
    <tableColumn id="13" xr3:uid="{BF6956CF-7EAE-4FE5-837D-48AB6CC254D3}" name="ערך נקוב****" dataDxfId="145"/>
    <tableColumn id="14" xr3:uid="{6CD27CF0-90A3-4F37-8882-0810E48BB26F}" name="שער***" dataDxfId="144"/>
    <tableColumn id="15" xr3:uid="{C6EE762D-BDF2-4E65-B5FE-A85B6C5DB1E5}" name="שווי הוגן" dataDxfId="143"/>
    <tableColumn id="16" xr3:uid="{683F3E90-C9B3-413C-985B-A01626087573}" name="שעור מנכסי אפיק ההשקעה" dataDxfId="142"/>
    <tableColumn id="17" xr3:uid="{B459762B-01FF-4F09-8F73-7E8F6CB9D626}" name="שעור מסך נכסי השקעה**" dataDxfId="141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EFECA2A-C3E3-46E3-BAF0-8CAA4AA087B8}" name="RowTitleRegion1.a1.b4.1" displayName="_RowTitleRegion1.a1.b4.1_19" ref="A1:B4" totalsRowShown="0" headerRowDxfId="140" dataDxfId="139" tableBorderDxfId="138" headerRowCellStyle="Normal_2007-16618" dataCellStyle="Normal_2007-16618">
  <autoFilter ref="A1:B4" xr:uid="{5EFECA2A-C3E3-46E3-BAF0-8CAA4AA087B8}">
    <filterColumn colId="0" hiddenButton="1"/>
    <filterColumn colId="1" hiddenButton="1"/>
  </autoFilter>
  <tableColumns count="2">
    <tableColumn id="1" xr3:uid="{63820929-7C09-4789-B5CE-DE707AC9E628}" name="תאריך הדיווח" dataDxfId="137" dataCellStyle="Normal_2007-16618"/>
    <tableColumn id="2" xr3:uid="{2CE9D5D0-E4CC-4401-BAD5-04A76247A007}" name="31/12/2023" dataDxfId="136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F233FE0-9E3F-430C-B9A6-0D745ED9F98E}" name="TitleRegion1.a5.n12.1" displayName="TitleRegion1.a5.n12.1" ref="A5:N12" totalsRowShown="0" headerRowDxfId="135" dataDxfId="133" headerRowBorderDxfId="134">
  <autoFilter ref="A5:N12" xr:uid="{6F233FE0-9E3F-430C-B9A6-0D745ED9F9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5206F20-9AF8-4FC2-B3BC-E19DB9E3C8FF}" name="שם המנפיק/שם נייר ערך" dataDxfId="132"/>
    <tableColumn id="2" xr3:uid="{1A358EB4-AC1E-489F-9368-0425F1F8130D}" name="מספר ני&quot;ע" dataDxfId="131"/>
    <tableColumn id="3" xr3:uid="{4ED49EE7-9A09-4181-82C8-44638EFFBA5E}" name="מספר מנפיק" dataDxfId="130"/>
    <tableColumn id="4" xr3:uid="{0F841F20-71E3-4E3C-AD29-B569ACE767AA}" name="דירוג" dataDxfId="129"/>
    <tableColumn id="5" xr3:uid="{5E105DB7-84C0-4F45-9826-0379490E0BD4}" name="שם מדרג" dataDxfId="128"/>
    <tableColumn id="6" xr3:uid="{C8BEEBFB-AEFC-4FFE-B361-E3C2C4578CFD}" name="מח&quot;מ" dataDxfId="127"/>
    <tableColumn id="7" xr3:uid="{D7D3A832-9A8E-4721-8A75-BD13A5C68484}" name="סוג מטבע" dataDxfId="126"/>
    <tableColumn id="8" xr3:uid="{80A844BD-E661-44CE-BD9D-B5C4E7DCEF1C}" name="תנאי ושיעור ריבית" dataDxfId="125"/>
    <tableColumn id="9" xr3:uid="{3B1A402C-03DB-49C6-8C90-B1AF43D3113E}" name="תשואה לפידיון" dataDxfId="124"/>
    <tableColumn id="10" xr3:uid="{EEFEF996-3DFA-43A6-B625-3D451D95F21D}" name="ערך נקוב****" dataDxfId="123"/>
    <tableColumn id="11" xr3:uid="{2B663DBD-F018-4ABA-942A-BA8C4B7A8ECD}" name="שער***" dataDxfId="122"/>
    <tableColumn id="12" xr3:uid="{F82BC92C-2F70-4802-B69C-AB9F97620769}" name="שווי הוגן" dataDxfId="121"/>
    <tableColumn id="13" xr3:uid="{7FCD9A79-7A3D-4552-A234-D235D618337B}" name="שעור מנכסי אפיק ההשקעה" dataDxfId="120"/>
    <tableColumn id="14" xr3:uid="{CF0DFE64-B22D-4DF8-8657-342BF2C2E7E0}" name="שעור מסך נכסי השקעה**" dataDxfId="119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A151FF83-EA02-45A0-86B7-BC46F69A208B}" name="RowTitleRegion1.a1.b4.1" displayName="_RowTitleRegion1.a1.b4.1_20" ref="A1:B4" totalsRowShown="0" headerRowDxfId="118" dataDxfId="117" tableBorderDxfId="116" headerRowCellStyle="Normal_2007-16618" dataCellStyle="Normal_2007-16618">
  <autoFilter ref="A1:B4" xr:uid="{A151FF83-EA02-45A0-86B7-BC46F69A208B}">
    <filterColumn colId="0" hiddenButton="1"/>
    <filterColumn colId="1" hiddenButton="1"/>
  </autoFilter>
  <tableColumns count="2">
    <tableColumn id="1" xr3:uid="{79828E6E-6F6D-4644-BC32-E50BCDDAABC5}" name="תאריך הדיווח" dataDxfId="115" dataCellStyle="Normal_2007-16618"/>
    <tableColumn id="2" xr3:uid="{AC3ED947-71CE-4428-9A41-9299DCEC36AF}" name="31/12/2023" dataDxfId="114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A9366FCC-5912-47E4-BB14-B078C30E7406}" name="TitleRegion1.a5.i8.1" displayName="TitleRegion1.a5.i8.1" ref="A5:I8" totalsRowShown="0" headerRowDxfId="113" headerRowBorderDxfId="112">
  <autoFilter ref="A5:I8" xr:uid="{A9366FCC-5912-47E4-BB14-B078C30E740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62EE3DB0-7F42-455B-9BDA-35570420F42B}" name="שם המנפיק/שם נייר ערך"/>
    <tableColumn id="2" xr3:uid="{7E2F789F-F6E1-4955-9ACE-16DAEC28A1F8}" name="תאריך שערוך אחרון"/>
    <tableColumn id="3" xr3:uid="{86FA724A-741E-43B2-8D25-E7EB2E6D0058}" name="אופי הנכס"/>
    <tableColumn id="4" xr3:uid="{95E8D602-7C49-413F-9EC0-25E499249378}" name="שעור תשואה במהלך התקופה"/>
    <tableColumn id="5" xr3:uid="{F12C71BE-BA62-4439-AB37-CE840B3755A3}" name="סוג מטבע"/>
    <tableColumn id="6" xr3:uid="{B4AAB7F5-099F-41C4-8AFE-49A3E657E066}" name="שווי משוערך"/>
    <tableColumn id="7" xr3:uid="{61162FC6-2E04-4C3E-B2C5-75836A0B656C}" name="שעור מנכסי אפיק ההשקעה"/>
    <tableColumn id="8" xr3:uid="{39C565EB-5F01-4CEB-ABC9-07770803B435}" name="שעור מסך נכסי השקעה"/>
    <tableColumn id="9" xr3:uid="{0D3D558D-9AFD-4DF0-96C3-B9D55E7F8523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FCD950C-E4D5-43E1-AAC1-37CAF768AA64}" name="RowTitleRegion1.a1.b4.1" displayName="_RowTitleRegion1.a1.b4.1_21" ref="A1:B4" totalsRowShown="0" headerRowDxfId="111" dataDxfId="110" tableBorderDxfId="109" headerRowCellStyle="Normal_2007-16618" dataCellStyle="Normal_2007-16618">
  <autoFilter ref="A1:B4" xr:uid="{DFCD950C-E4D5-43E1-AAC1-37CAF768AA64}">
    <filterColumn colId="0" hiddenButton="1"/>
    <filterColumn colId="1" hiddenButton="1"/>
  </autoFilter>
  <tableColumns count="2">
    <tableColumn id="1" xr3:uid="{78E3BBDC-C91A-45ED-9344-5783C6EFD56F}" name="תאריך הדיווח" dataDxfId="108" dataCellStyle="Normal_2007-16618"/>
    <tableColumn id="2" xr3:uid="{6143C5C9-0373-4C79-A5C6-54B70ED2DF77}" name="31/12/2023" dataDxfId="107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E1F38896-82D7-410A-8DA0-15E7E8230745}" name="TitleRegion1.a5.j8.1" displayName="TitleRegion1.a5.j8.1" ref="A5:J8" totalsRowShown="0" headerRowDxfId="106" headerRowBorderDxfId="105">
  <autoFilter ref="A5:J8" xr:uid="{E1F38896-82D7-410A-8DA0-15E7E82307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E10D3F4-4296-4A7C-853C-5AEB054C28B7}" name="שם המנפיק/שם נייר ערך"/>
    <tableColumn id="2" xr3:uid="{9BB18F49-D3BB-453D-8838-A233AFEA0A62}" name="מספר מנפיק"/>
    <tableColumn id="3" xr3:uid="{61E69C88-300C-4812-8C00-7B153BCDF1BC}" name="דירוג"/>
    <tableColumn id="4" xr3:uid="{180CA0D8-CE03-40A6-99E9-86CC9A739317}" name="שם המדרג"/>
    <tableColumn id="5" xr3:uid="{5157ED6F-A8D3-49CD-A3F3-66CEBD491180}" name="שעור הריבית"/>
    <tableColumn id="6" xr3:uid="{2C170E8A-36DD-4E87-886E-94F296CCEF32}" name="סוג מטבע"/>
    <tableColumn id="7" xr3:uid="{8F4133E9-E9B7-478D-8ECD-1A5A2A960186}" name="תשואה לפדיון"/>
    <tableColumn id="8" xr3:uid="{0ACEBA2E-9D2C-4D9B-BE7E-07CD41BA98FD}" name="שווי הוגן"/>
    <tableColumn id="9" xr3:uid="{42D7B7F8-5BD6-4CE3-82E3-5C64D2377B83}" name="שעור מנכסי אפיק ההשקעה"/>
    <tableColumn id="10" xr3:uid="{F32F2CD5-AECB-43E3-B149-8D4393607284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C6B283C-6B29-4932-9B79-8AC257A465F8}" name="RowTitleRegion1.a1.b4.1" displayName="_RowTitleRegion1.a1.b4.1_22" ref="A1:B4" totalsRowShown="0" headerRowDxfId="104" dataDxfId="103" tableBorderDxfId="102" headerRowCellStyle="Normal_2007-16618" dataCellStyle="Normal_2007-16618">
  <autoFilter ref="A1:B4" xr:uid="{3C6B283C-6B29-4932-9B79-8AC257A465F8}">
    <filterColumn colId="0" hiddenButton="1"/>
    <filterColumn colId="1" hiddenButton="1"/>
  </autoFilter>
  <tableColumns count="2">
    <tableColumn id="1" xr3:uid="{F0AE2DC0-0178-4E3D-8FF9-CE072D1C425A}" name="תאריך הדיווח" dataDxfId="101" dataCellStyle="Normal_2007-16618"/>
    <tableColumn id="2" xr3:uid="{BCB53222-6C8B-4368-9A12-6406237ADB98}" name="31/12/2023" dataDxfId="100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A43A4698-4CFC-4EEE-864A-5F7A061CE9B5}" name="TitleRegion1.a5.j13.1" displayName="TitleRegion1.a5.j13.1" ref="A5:J13" totalsRowShown="0" headerRowDxfId="99" dataDxfId="97" headerRowBorderDxfId="98">
  <autoFilter ref="A5:J13" xr:uid="{A43A4698-4CFC-4EEE-864A-5F7A061CE9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6EACFA5-BE3C-48B6-8602-52B6C43546E3}" name="שם המנפיק/שם נייר ערך" dataDxfId="96"/>
    <tableColumn id="2" xr3:uid="{21006813-A372-4063-BF30-B8AF8B8E48E3}" name="מספר ני&quot;ע" dataDxfId="95"/>
    <tableColumn id="3" xr3:uid="{D1A579E7-C576-4F13-9FF3-15E318AE2479}" name="דירוג" dataDxfId="94"/>
    <tableColumn id="4" xr3:uid="{7B10F913-54D4-4E03-AA5F-3D7E69ADBA84}" name="שם המדרג" dataDxfId="93"/>
    <tableColumn id="5" xr3:uid="{1DF3B25E-68E4-4C24-A20A-00EF26A251C1}" name="שעור הריבית" dataDxfId="92"/>
    <tableColumn id="6" xr3:uid="{A1B1DE27-6A67-41B0-8D57-7043E213ABDD}" name="סוג מטבע" dataDxfId="91"/>
    <tableColumn id="7" xr3:uid="{F49B4173-F3C1-45D6-B8F9-9463D2B3DE61}" name="תשואה לפדיון" dataDxfId="90"/>
    <tableColumn id="8" xr3:uid="{287A6565-EA77-4C7C-8FD7-BD9676DBF878}" name="שווי הוגן" dataDxfId="89"/>
    <tableColumn id="9" xr3:uid="{43558136-F0DF-42D4-8B66-6D35581C1916}" name="שעור מנכסי אפיק ההשקעה" dataDxfId="88">
      <calculatedColumnFormula>IFERROR(H6/$H$8,0)</calculatedColumnFormula>
    </tableColumn>
    <tableColumn id="10" xr3:uid="{105E0963-E69B-4923-BB8B-CCF09B523427}" name="שעור מסך נכסי השקעה" dataDxfId="87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E0026B41-AE92-4DC3-B681-0CA4EA520E92}" name="RowTitleRegion1.a1.b4.1" displayName="_RowTitleRegion1.a1.b4.1_23" ref="A1:B4" totalsRowShown="0" headerRowDxfId="86" dataDxfId="85" tableBorderDxfId="84" headerRowCellStyle="Normal_2007-16618" dataCellStyle="Normal_2007-16618">
  <autoFilter ref="A1:B4" xr:uid="{E0026B41-AE92-4DC3-B681-0CA4EA520E92}">
    <filterColumn colId="0" hiddenButton="1"/>
    <filterColumn colId="1" hiddenButton="1"/>
  </autoFilter>
  <tableColumns count="2">
    <tableColumn id="1" xr3:uid="{DA94F0F7-802E-4DC8-AA08-A8AEF42E1F52}" name="תאריך הדיווח" dataDxfId="83" dataCellStyle="Normal_2007-16618"/>
    <tableColumn id="2" xr3:uid="{FFC27159-F250-4F25-A4B0-1F5118F00095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A2A4787E-33CE-4CDD-99E9-51AC93EA3B60}" name="TitleRegion1.a5.c8.1" displayName="TitleRegion1.a5.c8.1" ref="A5:C8" totalsRowShown="0" headerRowBorderDxfId="81">
  <autoFilter ref="A5:C8" xr:uid="{A2A4787E-33CE-4CDD-99E9-51AC93EA3B60}">
    <filterColumn colId="0" hiddenButton="1"/>
    <filterColumn colId="1" hiddenButton="1"/>
    <filterColumn colId="2" hiddenButton="1"/>
  </autoFilter>
  <tableColumns count="3">
    <tableColumn id="1" xr3:uid="{F4657987-265F-448C-8657-06333B7386DD}" name="שם המנפיק/שם נייר ערך"/>
    <tableColumn id="2" xr3:uid="{6AC9A540-711A-4D28-9C0A-2F49E89F2952}" name="סכום ההתחייבות"/>
    <tableColumn id="3" xr3:uid="{37445EFE-E592-4AE7-8DF0-6FE9378CAED4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76BA4E0-451F-43F9-BF0E-B42EE13C8B2A}" name="RowTitleRegion1.a1.b4.1" displayName="_RowTitleRegion1.a1.b4.1_24" ref="A1:B4" totalsRowShown="0" headerRowDxfId="80" dataDxfId="79" tableBorderDxfId="78" headerRowCellStyle="Normal_2007-16618" dataCellStyle="Normal_2007-16618">
  <autoFilter ref="A1:B4" xr:uid="{A76BA4E0-451F-43F9-BF0E-B42EE13C8B2A}">
    <filterColumn colId="0" hiddenButton="1"/>
    <filterColumn colId="1" hiddenButton="1"/>
  </autoFilter>
  <tableColumns count="2">
    <tableColumn id="1" xr3:uid="{45AA722B-C945-4BAD-AE46-9EFB500B46BE}" name="תאריך הדיווח" dataDxfId="77" dataCellStyle="Normal_2007-16618"/>
    <tableColumn id="2" xr3:uid="{5B124753-CFF1-491F-8795-B2ECED0B6A55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09446BD-0779-478D-B9CC-7A3E6C4E6AB9}" name="TitleRegion1.a5.o11.1" displayName="TitleRegion1.a5.o11.1" ref="A5:O11" totalsRowShown="0" headerRowDxfId="75" dataDxfId="73" headerRowBorderDxfId="74" tableBorderDxfId="72">
  <autoFilter ref="A5:O11" xr:uid="{F09446BD-0779-478D-B9CC-7A3E6C4E6A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D5C61592-3D5A-4CC1-BFBC-50D352D22C7E}" name="שם המנפיק/שם נייר ערך" dataDxfId="71"/>
    <tableColumn id="2" xr3:uid="{A103CC78-A931-4EEA-80E0-23B12D710640}" name="מספר ני&quot;ע" dataDxfId="70"/>
    <tableColumn id="3" xr3:uid="{C1A75D24-53A6-4B08-8208-AACF5ECF1BC9}" name="ענף מסחר" dataDxfId="69"/>
    <tableColumn id="4" xr3:uid="{4562A15A-3FB4-4712-BDC8-4EF028423B5F}" name="דירוג" dataDxfId="68"/>
    <tableColumn id="5" xr3:uid="{98D0FED0-1315-40FE-A82E-01227BA9DE17}" name="שם מדרג" dataDxfId="67"/>
    <tableColumn id="6" xr3:uid="{99E7F484-22ED-47FF-9266-677D75C26015}" name="תאריך רכישה" dataDxfId="66"/>
    <tableColumn id="7" xr3:uid="{EB26F270-B2C1-44FD-AB5B-FCC0A3CC6D82}" name="מח&quot;מ" dataDxfId="65"/>
    <tableColumn id="8" xr3:uid="{8200F240-CDE6-4553-AED6-B82A43C75F62}" name="סוג מטבע" dataDxfId="64"/>
    <tableColumn id="9" xr3:uid="{5769BCAA-CC2A-47A8-AB68-03A6CEE92C8E}" name="שיעור ריבית" dataDxfId="63"/>
    <tableColumn id="10" xr3:uid="{EA22B953-F644-4C6F-96E8-5E44C0FF8C74}" name="ריבית אפקטיבית" dataDxfId="62"/>
    <tableColumn id="11" xr3:uid="{4105713B-ECAE-400D-9916-E0DACE3CC8E5}" name="ערך נקוב ****" dataDxfId="61"/>
    <tableColumn id="12" xr3:uid="{CF9072BD-E185-489B-882F-1F53D90092C6}" name="עלות מתואמת" dataDxfId="60"/>
    <tableColumn id="13" xr3:uid="{5EB096CB-554C-491D-9F41-8699D5D646A2}" name="שעור מערך נקוב מונפק" dataDxfId="59"/>
    <tableColumn id="14" xr3:uid="{BEEFE70A-5EAC-4CF1-B067-531356DE6146}" name="שעור מנכסי אפיק ההשקעה" dataDxfId="58"/>
    <tableColumn id="15" xr3:uid="{AEC5B9C1-F233-4354-A12C-CFCFC9F68184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E2C97B4-3F54-420E-BC98-ABE1D2BA5D2D}" name="RowTitleRegion1.a1.b4.1" displayName="_RowTitleRegion1.a1.b4.1_25" ref="A1:B4" totalsRowShown="0" headerRowDxfId="56" dataDxfId="55" tableBorderDxfId="54" headerRowCellStyle="Normal_2007-16618" dataCellStyle="Normal_2007-16618">
  <autoFilter ref="A1:B4" xr:uid="{2E2C97B4-3F54-420E-BC98-ABE1D2BA5D2D}">
    <filterColumn colId="0" hiddenButton="1"/>
    <filterColumn colId="1" hiddenButton="1"/>
  </autoFilter>
  <tableColumns count="2">
    <tableColumn id="1" xr3:uid="{F6163898-4533-4646-A51C-02116B3B4390}" name="תאריך הדיווח" dataDxfId="53" dataCellStyle="Normal_2007-16618"/>
    <tableColumn id="2" xr3:uid="{EC26027E-0526-4534-9C5A-CD5EB6A5DA11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D5D4F4CC-6AE9-46AF-98FF-032A51CB0E71}" name="TitleRegion1.a5.o11.1" displayName="TitleRegion1.a5.o11.1_" ref="A5:O11" totalsRowShown="0" headerRowDxfId="51" dataDxfId="49" headerRowBorderDxfId="50" tableBorderDxfId="48">
  <autoFilter ref="A5:O11" xr:uid="{D5D4F4CC-6AE9-46AF-98FF-032A51CB0E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D7AA560-BABD-429B-8B63-E8AD0A4E9AF8}" name="שם המנפיק/שם נייר ערך" dataDxfId="47"/>
    <tableColumn id="2" xr3:uid="{CA5B66A1-DF4F-4F84-A8A6-B737CBC30C51}" name="מספר ני&quot;ע" dataDxfId="46"/>
    <tableColumn id="3" xr3:uid="{E05C96A4-C099-404A-8D1D-F67E63488343}" name="ענף מסחר" dataDxfId="45"/>
    <tableColumn id="4" xr3:uid="{7DD8FCE2-64D4-4779-AFAD-B8E463704F19}" name="דירוג" dataDxfId="44"/>
    <tableColumn id="5" xr3:uid="{806D97C8-C4B5-43D9-B13D-D56D8AFCD4BF}" name="שם מדרג" dataDxfId="43"/>
    <tableColumn id="6" xr3:uid="{EE77EA8D-0C80-4758-A39A-8E6E16042B5E}" name="תאריך רכישה" dataDxfId="42"/>
    <tableColumn id="7" xr3:uid="{3A8BE7DE-366E-4F91-BF18-A690F35552DE}" name="מח&quot;מ" dataDxfId="41"/>
    <tableColumn id="8" xr3:uid="{7E103741-9345-4D19-A708-1101FB97D79B}" name="סוג מטבע" dataDxfId="40"/>
    <tableColumn id="9" xr3:uid="{91F18025-D38F-40E9-8334-167BF59E551B}" name="שיעור ריבית" dataDxfId="39"/>
    <tableColumn id="10" xr3:uid="{19A07B8C-D2B9-4176-935E-B2C15F87E9AA}" name="ריבית אפקטיבית" dataDxfId="38"/>
    <tableColumn id="11" xr3:uid="{32F1098F-4B14-4889-A868-BD418BD290E5}" name="ערך נקוב****" dataDxfId="37"/>
    <tableColumn id="12" xr3:uid="{6A60155D-C9F8-412A-9B32-79B109FB5587}" name="עלות מתואמת" dataDxfId="36"/>
    <tableColumn id="13" xr3:uid="{4F60E51A-25E3-4EAE-A71E-39AFA9C51B1A}" name="שעור מערך נקוב מונפק" dataDxfId="35"/>
    <tableColumn id="14" xr3:uid="{C6A3C1FC-40B7-4A13-8BAF-A92B191127BD}" name="שעור מנכסי אפיק ההשקעה" dataDxfId="34"/>
    <tableColumn id="15" xr3:uid="{EB400055-AE64-41CC-A148-77ABFDAEEB9A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D688213-4E36-40A5-83FA-99ED9D6A1D2C}" name="RowTitleRegion1.a1.b4.1" displayName="_RowTitleRegion1.a1.b4.1_26" ref="A1:B4" totalsRowShown="0" headerRowDxfId="32" dataDxfId="31" tableBorderDxfId="30" headerRowCellStyle="Normal_2007-16618" dataCellStyle="Normal_2007-16618">
  <autoFilter ref="A1:B4" xr:uid="{3D688213-4E36-40A5-83FA-99ED9D6A1D2C}">
    <filterColumn colId="0" hiddenButton="1"/>
    <filterColumn colId="1" hiddenButton="1"/>
  </autoFilter>
  <tableColumns count="2">
    <tableColumn id="1" xr3:uid="{547E27EA-5873-4115-BB6C-185CA53B286C}" name="תאריך הדיווח" dataDxfId="29" dataCellStyle="Normal_2007-16618"/>
    <tableColumn id="2" xr3:uid="{2DB69538-5182-4642-AC48-F085C5265859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968FEEB8-4099-4F77-B889-2C31F95AF830}" name="TitleRegion1.a5.o11.1" displayName="_TitleRegion1.a5.o11.1" ref="A5:O11" totalsRowShown="0" headerRowDxfId="27" dataDxfId="25" headerRowBorderDxfId="26" tableBorderDxfId="24">
  <autoFilter ref="A5:O11" xr:uid="{968FEEB8-4099-4F77-B889-2C31F95AF83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053FE2B-71D6-4B3D-984E-BF994774842B}" name="שם המנפיק/שם נייר ערך" dataDxfId="23"/>
    <tableColumn id="2" xr3:uid="{51024DAB-4C04-4789-BE85-689CE7DE090E}" name="מספר ני&quot;ע" dataDxfId="22"/>
    <tableColumn id="3" xr3:uid="{09D51060-DCEA-46D7-A455-C127CF31C625}" name="ענף מסחר" dataDxfId="21"/>
    <tableColumn id="4" xr3:uid="{877055F5-634F-4742-95E0-B39CFDCBB83E}" name="דירוג" dataDxfId="20"/>
    <tableColumn id="5" xr3:uid="{535011EA-FB62-405F-B26F-F36ACE34CCF1}" name="שם מדרג" dataDxfId="19"/>
    <tableColumn id="6" xr3:uid="{DC5059B4-448E-4A90-A2CE-8260A0B92494}" name="תאריך רכישה" dataDxfId="18"/>
    <tableColumn id="7" xr3:uid="{06A71D1A-6922-4C47-9621-56D1ED3E11A8}" name="מח&quot;מ" dataDxfId="17"/>
    <tableColumn id="8" xr3:uid="{D4CCF8B0-3261-4447-AB03-820526A3FE98}" name="סוג מטבע" dataDxfId="16"/>
    <tableColumn id="9" xr3:uid="{B43E5A65-F672-4FA6-A525-5335ECA00355}" name="שיעור ריבית" dataDxfId="15"/>
    <tableColumn id="10" xr3:uid="{E3C7FA0E-85E5-492F-8C46-E42D5EC6866D}" name="ריבית אפקטיבית" dataDxfId="14"/>
    <tableColumn id="11" xr3:uid="{B04E08CD-B406-4643-9ECB-F84C1D60F4E1}" name="ערך נקוב****" dataDxfId="13"/>
    <tableColumn id="12" xr3:uid="{8412444A-28DA-42BC-8797-E43DC1675ABE}" name="עלות מתואמת" dataDxfId="12"/>
    <tableColumn id="13" xr3:uid="{F327C1C7-3A0E-46B2-B85E-7A7292BFABC6}" name="שעור מערך נקוב מונפק" dataDxfId="11"/>
    <tableColumn id="14" xr3:uid="{AC753844-ED8D-45FB-9202-8C4DAA1B9410}" name="שעור מנכסי אפיק ההשקעה" dataDxfId="10"/>
    <tableColumn id="15" xr3:uid="{1D126D5A-1711-4D25-8565-4D4A7959D9C5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C12" sqref="C12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44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137</v>
      </c>
      <c r="C1" s="36" t="s" vm="1">
        <v>204</v>
      </c>
    </row>
    <row r="2" spans="1:4">
      <c r="B2" s="36" t="s">
        <v>136</v>
      </c>
      <c r="C2" s="36" t="s">
        <v>205</v>
      </c>
    </row>
    <row r="3" spans="1:4">
      <c r="B3" s="36" t="s">
        <v>138</v>
      </c>
      <c r="C3" s="36" t="s">
        <v>2665</v>
      </c>
    </row>
    <row r="4" spans="1:4">
      <c r="B4" s="36" t="s">
        <v>139</v>
      </c>
      <c r="C4" s="36">
        <v>14242</v>
      </c>
    </row>
    <row r="5" spans="1:4" ht="18.75">
      <c r="A5" s="106" t="s">
        <v>2693</v>
      </c>
      <c r="B5" s="105" t="s">
        <v>150</v>
      </c>
      <c r="C5" s="107" t="s">
        <v>2694</v>
      </c>
      <c r="D5" s="108" t="s">
        <v>2695</v>
      </c>
    </row>
    <row r="6" spans="1:4" s="9" customFormat="1">
      <c r="A6" s="109" t="s">
        <v>2693</v>
      </c>
      <c r="B6" s="110" t="s">
        <v>2693</v>
      </c>
      <c r="C6" s="18" t="s">
        <v>103</v>
      </c>
      <c r="D6" s="19" t="s">
        <v>101</v>
      </c>
    </row>
    <row r="7" spans="1:4" s="9" customFormat="1">
      <c r="A7" s="109" t="s">
        <v>2693</v>
      </c>
      <c r="B7" s="110" t="s">
        <v>2693</v>
      </c>
      <c r="C7" s="20" t="s">
        <v>184</v>
      </c>
      <c r="D7" s="21" t="s">
        <v>19</v>
      </c>
    </row>
    <row r="8" spans="1:4" s="10" customFormat="1" ht="20.25">
      <c r="A8" s="111" t="s">
        <v>2693</v>
      </c>
      <c r="B8" s="112" t="s">
        <v>2693</v>
      </c>
      <c r="C8" s="14" t="s">
        <v>0</v>
      </c>
      <c r="D8" s="22" t="s">
        <v>1</v>
      </c>
    </row>
    <row r="9" spans="1:4" s="10" customFormat="1" ht="20.25">
      <c r="A9" s="111" t="s">
        <v>2693</v>
      </c>
      <c r="B9" s="44" t="s">
        <v>149</v>
      </c>
      <c r="C9" s="88">
        <f>C10+C11+C22+C32+C33+C34+C35+C36</f>
        <v>10998.241289271002</v>
      </c>
      <c r="D9" s="89">
        <f>C9/$C$41</f>
        <v>1</v>
      </c>
    </row>
    <row r="10" spans="1:4">
      <c r="A10" s="32" t="s">
        <v>117</v>
      </c>
      <c r="B10" s="23" t="s">
        <v>151</v>
      </c>
      <c r="C10" s="88">
        <f>מזומנים!I8</f>
        <v>1976.4820073439996</v>
      </c>
      <c r="D10" s="89">
        <f t="shared" ref="D10:D41" si="0">C10/$C$41</f>
        <v>0.17970891484914922</v>
      </c>
    </row>
    <row r="11" spans="1:4">
      <c r="A11" s="106" t="s">
        <v>2693</v>
      </c>
      <c r="B11" s="23" t="s">
        <v>152</v>
      </c>
      <c r="C11" s="88">
        <f>SUM(C12:C21)</f>
        <v>6071.8700279190007</v>
      </c>
      <c r="D11" s="89">
        <f t="shared" si="0"/>
        <v>0.55207645188165022</v>
      </c>
    </row>
    <row r="12" spans="1:4">
      <c r="A12" s="34" t="s">
        <v>117</v>
      </c>
      <c r="B12" s="24" t="s">
        <v>64</v>
      </c>
      <c r="C12" s="88" vm="2">
        <v>554.339943189</v>
      </c>
      <c r="D12" s="89">
        <f t="shared" si="0"/>
        <v>5.0402598798206889E-2</v>
      </c>
    </row>
    <row r="13" spans="1:4">
      <c r="A13" s="34" t="s">
        <v>117</v>
      </c>
      <c r="B13" s="24" t="s">
        <v>65</v>
      </c>
      <c r="C13" s="88">
        <v>0</v>
      </c>
      <c r="D13" s="89">
        <f t="shared" si="0"/>
        <v>0</v>
      </c>
    </row>
    <row r="14" spans="1:4">
      <c r="A14" s="34" t="s">
        <v>117</v>
      </c>
      <c r="B14" s="24" t="s">
        <v>66</v>
      </c>
      <c r="C14" s="88" vm="3">
        <v>1841.3419698790003</v>
      </c>
      <c r="D14" s="89">
        <f t="shared" si="0"/>
        <v>0.16742149235035106</v>
      </c>
    </row>
    <row r="15" spans="1:4">
      <c r="A15" s="34" t="s">
        <v>117</v>
      </c>
      <c r="B15" s="24" t="s">
        <v>67</v>
      </c>
      <c r="C15" s="88" vm="4">
        <v>1862.1557102009999</v>
      </c>
      <c r="D15" s="89">
        <f t="shared" si="0"/>
        <v>0.16931395313335862</v>
      </c>
    </row>
    <row r="16" spans="1:4">
      <c r="A16" s="34" t="s">
        <v>117</v>
      </c>
      <c r="B16" s="24" t="s">
        <v>197</v>
      </c>
      <c r="C16" s="88" vm="5">
        <v>1620.8934366810001</v>
      </c>
      <c r="D16" s="89">
        <f t="shared" si="0"/>
        <v>0.14737751191749296</v>
      </c>
    </row>
    <row r="17" spans="1:4">
      <c r="A17" s="34" t="s">
        <v>117</v>
      </c>
      <c r="B17" s="24" t="s">
        <v>68</v>
      </c>
      <c r="C17" s="88" vm="6">
        <v>146.14502014000001</v>
      </c>
      <c r="D17" s="89">
        <f t="shared" si="0"/>
        <v>1.3288035450046665E-2</v>
      </c>
    </row>
    <row r="18" spans="1:4">
      <c r="A18" s="34" t="s">
        <v>117</v>
      </c>
      <c r="B18" s="24" t="s">
        <v>69</v>
      </c>
      <c r="C18" s="88" vm="7">
        <v>0.19817180799999998</v>
      </c>
      <c r="D18" s="89">
        <f t="shared" si="0"/>
        <v>1.8018499757167577E-5</v>
      </c>
    </row>
    <row r="19" spans="1:4">
      <c r="A19" s="34" t="s">
        <v>117</v>
      </c>
      <c r="B19" s="24" t="s">
        <v>70</v>
      </c>
      <c r="C19" s="88" vm="8">
        <v>5.0691078550000004</v>
      </c>
      <c r="D19" s="89">
        <f t="shared" si="0"/>
        <v>4.6090167706586084E-4</v>
      </c>
    </row>
    <row r="20" spans="1:4">
      <c r="A20" s="34" t="s">
        <v>117</v>
      </c>
      <c r="B20" s="24" t="s">
        <v>71</v>
      </c>
      <c r="C20" s="88" vm="9">
        <v>41.72666816600001</v>
      </c>
      <c r="D20" s="89">
        <f t="shared" si="0"/>
        <v>3.7939400553709608E-3</v>
      </c>
    </row>
    <row r="21" spans="1:4">
      <c r="A21" s="34" t="s">
        <v>117</v>
      </c>
      <c r="B21" s="24" t="s">
        <v>72</v>
      </c>
      <c r="C21" s="88">
        <v>0</v>
      </c>
      <c r="D21" s="89">
        <f t="shared" si="0"/>
        <v>0</v>
      </c>
    </row>
    <row r="22" spans="1:4">
      <c r="A22" s="106" t="s">
        <v>2693</v>
      </c>
      <c r="B22" s="23" t="s">
        <v>153</v>
      </c>
      <c r="C22" s="88">
        <f>SUM(C23:C31)</f>
        <v>2950.7879054579998</v>
      </c>
      <c r="D22" s="89">
        <f t="shared" si="0"/>
        <v>0.2682963419193713</v>
      </c>
    </row>
    <row r="23" spans="1:4">
      <c r="A23" s="34" t="s">
        <v>117</v>
      </c>
      <c r="B23" s="24" t="s">
        <v>73</v>
      </c>
      <c r="C23" s="88" vm="10">
        <v>2852.697340618</v>
      </c>
      <c r="D23" s="89">
        <f t="shared" si="0"/>
        <v>0.25937759188833781</v>
      </c>
    </row>
    <row r="24" spans="1:4">
      <c r="A24" s="34" t="s">
        <v>117</v>
      </c>
      <c r="B24" s="24" t="s">
        <v>74</v>
      </c>
      <c r="C24" s="88">
        <v>0</v>
      </c>
      <c r="D24" s="89">
        <f t="shared" si="0"/>
        <v>0</v>
      </c>
    </row>
    <row r="25" spans="1:4">
      <c r="A25" s="34" t="s">
        <v>117</v>
      </c>
      <c r="B25" s="24" t="s">
        <v>66</v>
      </c>
      <c r="C25" s="88" vm="11">
        <v>2.2445288609999996</v>
      </c>
      <c r="D25" s="89">
        <f t="shared" si="0"/>
        <v>2.0408070726631367E-4</v>
      </c>
    </row>
    <row r="26" spans="1:4">
      <c r="A26" s="34" t="s">
        <v>117</v>
      </c>
      <c r="B26" s="24" t="s">
        <v>75</v>
      </c>
      <c r="C26" s="88">
        <v>0</v>
      </c>
      <c r="D26" s="89">
        <f t="shared" si="0"/>
        <v>0</v>
      </c>
    </row>
    <row r="27" spans="1:4">
      <c r="A27" s="34" t="s">
        <v>117</v>
      </c>
      <c r="B27" s="24" t="s">
        <v>76</v>
      </c>
      <c r="C27" s="88" vm="12">
        <v>5.2077501469999996</v>
      </c>
      <c r="D27" s="89">
        <f t="shared" si="0"/>
        <v>4.7350753725327531E-4</v>
      </c>
    </row>
    <row r="28" spans="1:4">
      <c r="A28" s="34" t="s">
        <v>117</v>
      </c>
      <c r="B28" s="24" t="s">
        <v>77</v>
      </c>
      <c r="C28" s="88">
        <v>0</v>
      </c>
      <c r="D28" s="89">
        <f t="shared" si="0"/>
        <v>0</v>
      </c>
    </row>
    <row r="29" spans="1:4">
      <c r="A29" s="34" t="s">
        <v>117</v>
      </c>
      <c r="B29" s="24" t="s">
        <v>165</v>
      </c>
      <c r="C29" s="88" vm="13">
        <v>5.4852833000000004E-2</v>
      </c>
      <c r="D29" s="89">
        <f t="shared" si="0"/>
        <v>4.9874185842340093E-6</v>
      </c>
    </row>
    <row r="30" spans="1:4">
      <c r="A30" s="34" t="s">
        <v>117</v>
      </c>
      <c r="B30" s="24" t="s">
        <v>98</v>
      </c>
      <c r="C30" s="88" vm="14">
        <v>90.583432998999996</v>
      </c>
      <c r="D30" s="89">
        <f t="shared" si="0"/>
        <v>8.2361743679297064E-3</v>
      </c>
    </row>
    <row r="31" spans="1:4">
      <c r="A31" s="34" t="s">
        <v>117</v>
      </c>
      <c r="B31" s="24" t="s">
        <v>78</v>
      </c>
      <c r="C31" s="88">
        <v>0</v>
      </c>
      <c r="D31" s="89">
        <f t="shared" si="0"/>
        <v>0</v>
      </c>
    </row>
    <row r="32" spans="1:4">
      <c r="A32" s="34" t="s">
        <v>117</v>
      </c>
      <c r="B32" s="23" t="s">
        <v>154</v>
      </c>
      <c r="C32" s="88">
        <v>0</v>
      </c>
      <c r="D32" s="89">
        <f t="shared" si="0"/>
        <v>0</v>
      </c>
    </row>
    <row r="33" spans="1:4">
      <c r="A33" s="34" t="s">
        <v>117</v>
      </c>
      <c r="B33" s="23" t="s">
        <v>155</v>
      </c>
      <c r="C33" s="88">
        <v>0</v>
      </c>
      <c r="D33" s="89">
        <f t="shared" si="0"/>
        <v>0</v>
      </c>
    </row>
    <row r="34" spans="1:4">
      <c r="A34" s="34" t="s">
        <v>117</v>
      </c>
      <c r="B34" s="23" t="s">
        <v>156</v>
      </c>
      <c r="C34" s="88">
        <v>0</v>
      </c>
      <c r="D34" s="89">
        <f t="shared" si="0"/>
        <v>0</v>
      </c>
    </row>
    <row r="35" spans="1:4">
      <c r="A35" s="34" t="s">
        <v>117</v>
      </c>
      <c r="B35" s="35" t="s">
        <v>157</v>
      </c>
      <c r="C35" s="88">
        <v>0</v>
      </c>
      <c r="D35" s="89">
        <f t="shared" si="0"/>
        <v>0</v>
      </c>
    </row>
    <row r="36" spans="1:4">
      <c r="A36" s="34" t="s">
        <v>117</v>
      </c>
      <c r="B36" s="23" t="s">
        <v>158</v>
      </c>
      <c r="C36" s="88">
        <f>'השקעות אחרות '!H8</f>
        <v>-0.89865144999999991</v>
      </c>
      <c r="D36" s="89">
        <f t="shared" si="0"/>
        <v>-8.1708650170882489E-5</v>
      </c>
    </row>
    <row r="37" spans="1:4">
      <c r="A37" s="113" t="s">
        <v>2693</v>
      </c>
      <c r="B37" s="45" t="s">
        <v>160</v>
      </c>
      <c r="C37" s="88">
        <v>0</v>
      </c>
      <c r="D37" s="89">
        <f t="shared" si="0"/>
        <v>0</v>
      </c>
    </row>
    <row r="38" spans="1:4">
      <c r="A38" s="34" t="s">
        <v>117</v>
      </c>
      <c r="B38" s="46" t="s">
        <v>161</v>
      </c>
      <c r="C38" s="88">
        <v>0</v>
      </c>
      <c r="D38" s="89">
        <f t="shared" si="0"/>
        <v>0</v>
      </c>
    </row>
    <row r="39" spans="1:4">
      <c r="A39" s="34" t="s">
        <v>117</v>
      </c>
      <c r="B39" s="46" t="s">
        <v>182</v>
      </c>
      <c r="C39" s="88">
        <v>0</v>
      </c>
      <c r="D39" s="89">
        <f t="shared" si="0"/>
        <v>0</v>
      </c>
    </row>
    <row r="40" spans="1:4">
      <c r="A40" s="34" t="s">
        <v>117</v>
      </c>
      <c r="B40" s="46" t="s">
        <v>162</v>
      </c>
      <c r="C40" s="88">
        <v>0</v>
      </c>
      <c r="D40" s="89">
        <f t="shared" si="0"/>
        <v>0</v>
      </c>
    </row>
    <row r="41" spans="1:4">
      <c r="A41" s="106" t="s">
        <v>2693</v>
      </c>
      <c r="B41" s="46" t="s">
        <v>79</v>
      </c>
      <c r="C41" s="88">
        <f>C37+C9</f>
        <v>10998.241289271002</v>
      </c>
      <c r="D41" s="89">
        <f t="shared" si="0"/>
        <v>1</v>
      </c>
    </row>
    <row r="42" spans="1:4">
      <c r="A42" s="34" t="s">
        <v>117</v>
      </c>
      <c r="B42" s="46" t="s">
        <v>159</v>
      </c>
      <c r="C42" s="114" t="s">
        <v>2693</v>
      </c>
      <c r="D42" s="115" t="s">
        <v>2693</v>
      </c>
    </row>
    <row r="43" spans="1:4">
      <c r="A43" s="106" t="s">
        <v>2693</v>
      </c>
      <c r="B43" s="5" t="s">
        <v>102</v>
      </c>
      <c r="C43" s="106" t="s">
        <v>2693</v>
      </c>
      <c r="D43" s="106" t="s">
        <v>2693</v>
      </c>
    </row>
    <row r="44" spans="1:4">
      <c r="A44" s="106" t="s">
        <v>2693</v>
      </c>
      <c r="B44" s="116" t="s">
        <v>2693</v>
      </c>
      <c r="C44" s="49" t="s">
        <v>144</v>
      </c>
      <c r="D44" s="29" t="s">
        <v>97</v>
      </c>
    </row>
    <row r="45" spans="1:4">
      <c r="A45" s="106" t="s">
        <v>2693</v>
      </c>
      <c r="B45" s="116" t="s">
        <v>2693</v>
      </c>
      <c r="C45" s="50" t="s">
        <v>0</v>
      </c>
      <c r="D45" s="19" t="s">
        <v>1</v>
      </c>
    </row>
    <row r="46" spans="1:4">
      <c r="A46" s="106" t="s">
        <v>2693</v>
      </c>
      <c r="B46" s="116" t="s">
        <v>2693</v>
      </c>
      <c r="C46" s="90" t="s">
        <v>127</v>
      </c>
      <c r="D46" s="91" vm="15">
        <v>2.4752999999999998</v>
      </c>
    </row>
    <row r="47" spans="1:4">
      <c r="A47" s="106" t="s">
        <v>2693</v>
      </c>
      <c r="B47" s="116" t="s">
        <v>2693</v>
      </c>
      <c r="C47" s="90" t="s">
        <v>134</v>
      </c>
      <c r="D47" s="91">
        <v>0.74744976816074182</v>
      </c>
    </row>
    <row r="48" spans="1:4">
      <c r="A48" s="106" t="s">
        <v>2693</v>
      </c>
      <c r="B48" s="116" t="s">
        <v>2693</v>
      </c>
      <c r="C48" s="90" t="s">
        <v>131</v>
      </c>
      <c r="D48" s="91" vm="16">
        <v>2.7391000000000001</v>
      </c>
    </row>
    <row r="49" spans="1:4">
      <c r="A49" s="106" t="s">
        <v>2693</v>
      </c>
      <c r="B49" s="117" t="s">
        <v>2693</v>
      </c>
      <c r="C49" s="90" t="s">
        <v>2651</v>
      </c>
      <c r="D49" s="91" vm="17">
        <v>4.3135000000000003</v>
      </c>
    </row>
    <row r="50" spans="1:4">
      <c r="A50" s="106" t="s">
        <v>2693</v>
      </c>
      <c r="B50" s="116" t="s">
        <v>2693</v>
      </c>
      <c r="C50" s="90" t="s">
        <v>125</v>
      </c>
      <c r="D50" s="91" vm="18">
        <v>4.0115999999999996</v>
      </c>
    </row>
    <row r="51" spans="1:4">
      <c r="A51" s="106" t="s">
        <v>2693</v>
      </c>
      <c r="B51" s="116" t="s">
        <v>2693</v>
      </c>
      <c r="C51" s="90" t="s">
        <v>126</v>
      </c>
      <c r="D51" s="91" vm="19">
        <v>4.6208999999999998</v>
      </c>
    </row>
    <row r="52" spans="1:4">
      <c r="A52" s="106" t="s">
        <v>2693</v>
      </c>
      <c r="B52" s="116" t="s">
        <v>2693</v>
      </c>
      <c r="C52" s="90" t="s">
        <v>128</v>
      </c>
      <c r="D52" s="91">
        <v>0.46448192400783739</v>
      </c>
    </row>
    <row r="53" spans="1:4">
      <c r="A53" s="106" t="s">
        <v>2693</v>
      </c>
      <c r="B53" s="116" t="s">
        <v>2693</v>
      </c>
      <c r="C53" s="90" t="s">
        <v>132</v>
      </c>
      <c r="D53" s="91">
        <v>2.5637E-2</v>
      </c>
    </row>
    <row r="54" spans="1:4">
      <c r="A54" s="106" t="s">
        <v>2693</v>
      </c>
      <c r="B54" s="116" t="s">
        <v>2693</v>
      </c>
      <c r="C54" s="90" t="s">
        <v>133</v>
      </c>
      <c r="D54" s="91">
        <v>0.2137704222363675</v>
      </c>
    </row>
    <row r="55" spans="1:4">
      <c r="A55" s="106" t="s">
        <v>2693</v>
      </c>
      <c r="B55" s="116" t="s">
        <v>2693</v>
      </c>
      <c r="C55" s="90" t="s">
        <v>130</v>
      </c>
      <c r="D55" s="91" vm="20">
        <v>0.53820000000000001</v>
      </c>
    </row>
    <row r="56" spans="1:4">
      <c r="A56" s="106" t="s">
        <v>2693</v>
      </c>
      <c r="B56" s="116" t="s">
        <v>2693</v>
      </c>
      <c r="C56" s="90" t="s">
        <v>2652</v>
      </c>
      <c r="D56" s="91">
        <v>2.2929893999999997</v>
      </c>
    </row>
    <row r="57" spans="1:4">
      <c r="A57" s="106" t="s">
        <v>2693</v>
      </c>
      <c r="B57" s="116" t="s">
        <v>2693</v>
      </c>
      <c r="C57" s="90" t="s">
        <v>129</v>
      </c>
      <c r="D57" s="91" vm="21">
        <v>0.36270000000000002</v>
      </c>
    </row>
    <row r="58" spans="1:4">
      <c r="A58" s="106" t="s">
        <v>2693</v>
      </c>
      <c r="B58" s="116" t="s">
        <v>2693</v>
      </c>
      <c r="C58" s="90" t="s">
        <v>123</v>
      </c>
      <c r="D58" s="91" vm="22">
        <v>3.6269999999999998</v>
      </c>
    </row>
    <row r="59" spans="1:4">
      <c r="A59" s="106" t="s">
        <v>2693</v>
      </c>
      <c r="B59" s="116" t="s">
        <v>2693</v>
      </c>
      <c r="C59" s="90" t="s">
        <v>135</v>
      </c>
      <c r="D59" s="91" vm="23">
        <v>0.19539999999999999</v>
      </c>
    </row>
    <row r="60" spans="1:4">
      <c r="A60" s="106" t="s">
        <v>2693</v>
      </c>
      <c r="B60" s="116" t="s">
        <v>2693</v>
      </c>
      <c r="C60" s="90" t="s">
        <v>2653</v>
      </c>
      <c r="D60" s="91" vm="24">
        <v>0.35589999999999999</v>
      </c>
    </row>
    <row r="61" spans="1:4">
      <c r="A61" s="106" t="s">
        <v>2693</v>
      </c>
      <c r="B61" s="116" t="s">
        <v>2693</v>
      </c>
      <c r="C61" s="90" t="s">
        <v>2654</v>
      </c>
      <c r="D61" s="91">
        <v>4.0537957812358541E-2</v>
      </c>
    </row>
    <row r="62" spans="1:4">
      <c r="A62" s="106" t="s">
        <v>2693</v>
      </c>
      <c r="B62" s="116" t="s">
        <v>2693</v>
      </c>
      <c r="C62" s="90" t="s">
        <v>2655</v>
      </c>
      <c r="D62" s="91">
        <v>0.51084507042253524</v>
      </c>
    </row>
    <row r="63" spans="1:4">
      <c r="A63" s="106" t="s">
        <v>2693</v>
      </c>
      <c r="B63" s="116" t="s">
        <v>2693</v>
      </c>
      <c r="C63" s="90" t="s">
        <v>124</v>
      </c>
      <c r="D63" s="91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64.425781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137</v>
      </c>
      <c r="B1" s="36" t="s" vm="1">
        <v>204</v>
      </c>
    </row>
    <row r="2" spans="1:11">
      <c r="A2" s="36" t="s">
        <v>136</v>
      </c>
      <c r="B2" s="36" t="s">
        <v>205</v>
      </c>
    </row>
    <row r="3" spans="1:11">
      <c r="A3" s="36" t="s">
        <v>138</v>
      </c>
      <c r="B3" s="36" t="s">
        <v>2665</v>
      </c>
    </row>
    <row r="4" spans="1:11">
      <c r="A4" s="36" t="s">
        <v>139</v>
      </c>
      <c r="B4" s="36">
        <v>14242</v>
      </c>
    </row>
    <row r="5" spans="1:11" s="3" customFormat="1">
      <c r="A5" s="53" t="s">
        <v>107</v>
      </c>
      <c r="B5" s="39" t="s">
        <v>41</v>
      </c>
      <c r="C5" s="39" t="s">
        <v>109</v>
      </c>
      <c r="D5" s="39" t="s">
        <v>14</v>
      </c>
      <c r="E5" s="39" t="s">
        <v>62</v>
      </c>
      <c r="F5" s="39" t="s">
        <v>95</v>
      </c>
      <c r="G5" s="39" t="s">
        <v>16</v>
      </c>
      <c r="H5" s="39" t="s">
        <v>18</v>
      </c>
      <c r="I5" s="39" t="s">
        <v>57</v>
      </c>
      <c r="J5" s="39" t="s">
        <v>140</v>
      </c>
      <c r="K5" s="41" t="s">
        <v>141</v>
      </c>
    </row>
    <row r="6" spans="1:11" s="3" customFormat="1">
      <c r="A6" s="118" t="s">
        <v>2693</v>
      </c>
      <c r="B6" s="119" t="s">
        <v>2693</v>
      </c>
      <c r="C6" s="119" t="s">
        <v>2693</v>
      </c>
      <c r="D6" s="119" t="s">
        <v>2693</v>
      </c>
      <c r="E6" s="119" t="s">
        <v>2693</v>
      </c>
      <c r="F6" s="119" t="s">
        <v>2693</v>
      </c>
      <c r="G6" s="12" t="s">
        <v>19</v>
      </c>
      <c r="H6" s="12" t="s">
        <v>19</v>
      </c>
      <c r="I6" s="12" t="s">
        <v>184</v>
      </c>
      <c r="J6" s="12" t="s">
        <v>19</v>
      </c>
      <c r="K6" s="13" t="s">
        <v>19</v>
      </c>
    </row>
    <row r="7" spans="1:11" s="4" customFormat="1" ht="20.25">
      <c r="A7" s="120" t="s">
        <v>2693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40</v>
      </c>
      <c r="B8" s="121" t="s">
        <v>2693</v>
      </c>
      <c r="C8" s="121" t="s">
        <v>2693</v>
      </c>
      <c r="D8" s="121" t="s">
        <v>2693</v>
      </c>
      <c r="E8" s="121" t="s">
        <v>2693</v>
      </c>
      <c r="F8" s="121" t="s">
        <v>2693</v>
      </c>
      <c r="G8" s="121" t="s">
        <v>2693</v>
      </c>
      <c r="H8" s="121" t="s">
        <v>2693</v>
      </c>
      <c r="I8" s="62">
        <f>I9+I46</f>
        <v>1976.4820073439996</v>
      </c>
      <c r="J8" s="63">
        <f>IFERROR(I8/$I$8,0)</f>
        <v>1</v>
      </c>
      <c r="K8" s="63">
        <f>I8/'סכום נכסי הקרן'!$C$41</f>
        <v>0.17970891484914922</v>
      </c>
    </row>
    <row r="9" spans="1:11">
      <c r="A9" s="55" t="s">
        <v>175</v>
      </c>
      <c r="B9" s="122" t="s">
        <v>2693</v>
      </c>
      <c r="C9" s="122" t="s">
        <v>2693</v>
      </c>
      <c r="D9" s="122" t="s">
        <v>2693</v>
      </c>
      <c r="E9" s="122" t="s">
        <v>2693</v>
      </c>
      <c r="F9" s="122" t="s">
        <v>2693</v>
      </c>
      <c r="G9" s="122" t="s">
        <v>2693</v>
      </c>
      <c r="H9" s="122" t="s">
        <v>2693</v>
      </c>
      <c r="I9" s="64">
        <f>I10+I18</f>
        <v>1899.0994593369996</v>
      </c>
      <c r="J9" s="65">
        <f t="shared" ref="J9:J46" si="0">IFERROR(I9/$I$8,0)</f>
        <v>0.96084834179138989</v>
      </c>
      <c r="K9" s="65">
        <f>I9/'סכום נכסי הקרן'!$C$41</f>
        <v>0.1726730128379351</v>
      </c>
    </row>
    <row r="10" spans="1:11">
      <c r="A10" s="72" t="s">
        <v>38</v>
      </c>
      <c r="B10" s="122" t="s">
        <v>2693</v>
      </c>
      <c r="C10" s="122" t="s">
        <v>2693</v>
      </c>
      <c r="D10" s="122" t="s">
        <v>2693</v>
      </c>
      <c r="E10" s="122" t="s">
        <v>2693</v>
      </c>
      <c r="F10" s="122" t="s">
        <v>2693</v>
      </c>
      <c r="G10" s="122" t="s">
        <v>2693</v>
      </c>
      <c r="H10" s="122" t="s">
        <v>2693</v>
      </c>
      <c r="I10" s="64">
        <f>SUM(I11:I16)</f>
        <v>1385.6986915669997</v>
      </c>
      <c r="J10" s="65">
        <f t="shared" si="0"/>
        <v>0.70109350169552231</v>
      </c>
      <c r="K10" s="65">
        <f>I10/'סכום נכסי הקרן'!$C$41</f>
        <v>0.12599275239749247</v>
      </c>
    </row>
    <row r="11" spans="1:11">
      <c r="A11" s="61" t="s">
        <v>2656</v>
      </c>
      <c r="B11" s="58">
        <v>30011000</v>
      </c>
      <c r="C11" s="58">
        <v>11</v>
      </c>
      <c r="D11" s="58" t="s">
        <v>293</v>
      </c>
      <c r="E11" s="58" t="s">
        <v>294</v>
      </c>
      <c r="F11" s="69" t="s">
        <v>124</v>
      </c>
      <c r="G11" s="123" t="s">
        <v>2693</v>
      </c>
      <c r="H11" s="123" t="s">
        <v>2693</v>
      </c>
      <c r="I11" s="66">
        <v>89.112038877999993</v>
      </c>
      <c r="J11" s="67">
        <f t="shared" si="0"/>
        <v>4.5086187755257599E-2</v>
      </c>
      <c r="K11" s="67">
        <f>I11/'סכום נכסי הקרן'!$C$41</f>
        <v>8.1023898761823417E-3</v>
      </c>
    </row>
    <row r="12" spans="1:11">
      <c r="A12" s="61" t="s">
        <v>2657</v>
      </c>
      <c r="B12" s="58">
        <v>30012000</v>
      </c>
      <c r="C12" s="58">
        <v>12</v>
      </c>
      <c r="D12" s="58" t="s">
        <v>293</v>
      </c>
      <c r="E12" s="58" t="s">
        <v>294</v>
      </c>
      <c r="F12" s="69" t="s">
        <v>124</v>
      </c>
      <c r="G12" s="123" t="s">
        <v>2693</v>
      </c>
      <c r="H12" s="123" t="s">
        <v>2693</v>
      </c>
      <c r="I12" s="66">
        <v>102.469707501</v>
      </c>
      <c r="J12" s="67">
        <f t="shared" si="0"/>
        <v>5.1844492952758524E-2</v>
      </c>
      <c r="K12" s="67">
        <f>I12/'סכום נכסי הקרן'!$C$41</f>
        <v>9.3169175694445983E-3</v>
      </c>
    </row>
    <row r="13" spans="1:11">
      <c r="A13" s="61" t="s">
        <v>2657</v>
      </c>
      <c r="B13" s="58">
        <v>30112000</v>
      </c>
      <c r="C13" s="58">
        <v>12</v>
      </c>
      <c r="D13" s="58" t="s">
        <v>293</v>
      </c>
      <c r="E13" s="58" t="s">
        <v>294</v>
      </c>
      <c r="F13" s="69" t="s">
        <v>124</v>
      </c>
      <c r="G13" s="123" t="s">
        <v>2693</v>
      </c>
      <c r="H13" s="123" t="s">
        <v>2693</v>
      </c>
      <c r="I13" s="66">
        <v>0.98585999999999996</v>
      </c>
      <c r="J13" s="67">
        <f t="shared" si="0"/>
        <v>4.9879533248309228E-4</v>
      </c>
      <c r="K13" s="67">
        <f>I13/'סכום נכסי הקרן'!$C$41</f>
        <v>8.9637967932357105E-5</v>
      </c>
    </row>
    <row r="14" spans="1:11">
      <c r="A14" s="61" t="s">
        <v>2658</v>
      </c>
      <c r="B14" s="58">
        <v>34810000</v>
      </c>
      <c r="C14" s="58">
        <v>10</v>
      </c>
      <c r="D14" s="58" t="s">
        <v>293</v>
      </c>
      <c r="E14" s="58" t="s">
        <v>294</v>
      </c>
      <c r="F14" s="69" t="s">
        <v>124</v>
      </c>
      <c r="G14" s="123" t="s">
        <v>2693</v>
      </c>
      <c r="H14" s="123" t="s">
        <v>2693</v>
      </c>
      <c r="I14" s="66">
        <v>1049.3459014859998</v>
      </c>
      <c r="J14" s="67">
        <f t="shared" si="0"/>
        <v>0.53091598991893318</v>
      </c>
      <c r="K14" s="67">
        <f>I14/'סכום נכסי הקרן'!$C$41</f>
        <v>9.5410336424393338E-2</v>
      </c>
    </row>
    <row r="15" spans="1:11">
      <c r="A15" s="61" t="s">
        <v>2658</v>
      </c>
      <c r="B15" s="58">
        <v>34110000</v>
      </c>
      <c r="C15" s="58">
        <v>10</v>
      </c>
      <c r="D15" s="58" t="s">
        <v>293</v>
      </c>
      <c r="E15" s="58" t="s">
        <v>294</v>
      </c>
      <c r="F15" s="69" t="s">
        <v>124</v>
      </c>
      <c r="G15" s="123" t="s">
        <v>2693</v>
      </c>
      <c r="H15" s="123" t="s">
        <v>2693</v>
      </c>
      <c r="I15" s="66">
        <v>124.659049272</v>
      </c>
      <c r="J15" s="67">
        <f t="shared" si="0"/>
        <v>6.3071178391103641E-2</v>
      </c>
      <c r="K15" s="67">
        <f>I15/'סכום נכסי הקרן'!$C$41</f>
        <v>1.1334453026922344E-2</v>
      </c>
    </row>
    <row r="16" spans="1:11">
      <c r="A16" s="61" t="s">
        <v>2659</v>
      </c>
      <c r="B16" s="58">
        <v>30120000</v>
      </c>
      <c r="C16" s="58">
        <v>20</v>
      </c>
      <c r="D16" s="58" t="s">
        <v>293</v>
      </c>
      <c r="E16" s="58" t="s">
        <v>294</v>
      </c>
      <c r="F16" s="69" t="s">
        <v>124</v>
      </c>
      <c r="G16" s="123" t="s">
        <v>2693</v>
      </c>
      <c r="H16" s="123" t="s">
        <v>2693</v>
      </c>
      <c r="I16" s="66">
        <v>19.12613443</v>
      </c>
      <c r="J16" s="67">
        <f t="shared" si="0"/>
        <v>9.6768573449862762E-3</v>
      </c>
      <c r="K16" s="67">
        <f>I16/'סכום נכסי הקרן'!$C$41</f>
        <v>1.7390175326175029E-3</v>
      </c>
    </row>
    <row r="17" spans="1:11">
      <c r="A17" s="124" t="s">
        <v>2693</v>
      </c>
      <c r="B17" s="125" t="s">
        <v>2693</v>
      </c>
      <c r="C17" s="125" t="s">
        <v>2693</v>
      </c>
      <c r="D17" s="125" t="s">
        <v>2693</v>
      </c>
      <c r="E17" s="125" t="s">
        <v>2693</v>
      </c>
      <c r="F17" s="125" t="s">
        <v>2693</v>
      </c>
      <c r="G17" s="125" t="s">
        <v>2693</v>
      </c>
      <c r="H17" s="125" t="s">
        <v>2693</v>
      </c>
      <c r="I17" s="125" t="s">
        <v>2693</v>
      </c>
      <c r="J17" s="125" t="s">
        <v>2693</v>
      </c>
      <c r="K17" s="125" t="s">
        <v>2693</v>
      </c>
    </row>
    <row r="18" spans="1:11">
      <c r="A18" s="72" t="s">
        <v>39</v>
      </c>
      <c r="B18" s="122" t="s">
        <v>2693</v>
      </c>
      <c r="C18" s="122" t="s">
        <v>2693</v>
      </c>
      <c r="D18" s="122" t="s">
        <v>2693</v>
      </c>
      <c r="E18" s="122" t="s">
        <v>2693</v>
      </c>
      <c r="F18" s="122" t="s">
        <v>2693</v>
      </c>
      <c r="G18" s="122" t="s">
        <v>2693</v>
      </c>
      <c r="H18" s="122" t="s">
        <v>2693</v>
      </c>
      <c r="I18" s="64">
        <f>SUM(I19:I44)</f>
        <v>513.40076777000002</v>
      </c>
      <c r="J18" s="65">
        <f t="shared" si="0"/>
        <v>0.25975484009586758</v>
      </c>
      <c r="K18" s="65">
        <f>I18/'סכום נכסי הקרן'!$C$41</f>
        <v>4.6680260440442642E-2</v>
      </c>
    </row>
    <row r="19" spans="1:11">
      <c r="A19" s="61" t="s">
        <v>2656</v>
      </c>
      <c r="B19" s="58">
        <v>32011000</v>
      </c>
      <c r="C19" s="58">
        <v>11</v>
      </c>
      <c r="D19" s="58" t="s">
        <v>293</v>
      </c>
      <c r="E19" s="58" t="s">
        <v>294</v>
      </c>
      <c r="F19" s="69" t="s">
        <v>125</v>
      </c>
      <c r="G19" s="123" t="s">
        <v>2693</v>
      </c>
      <c r="H19" s="123" t="s">
        <v>2693</v>
      </c>
      <c r="I19" s="66">
        <v>3.6689140230000001</v>
      </c>
      <c r="J19" s="67">
        <f t="shared" si="0"/>
        <v>1.8562850607126416E-3</v>
      </c>
      <c r="K19" s="67">
        <f>I19/'סכום נכסי הקרן'!$C$41</f>
        <v>3.335909739113559E-4</v>
      </c>
    </row>
    <row r="20" spans="1:11">
      <c r="A20" s="61" t="s">
        <v>2656</v>
      </c>
      <c r="B20" s="58">
        <v>31211000</v>
      </c>
      <c r="C20" s="58">
        <v>11</v>
      </c>
      <c r="D20" s="58" t="s">
        <v>293</v>
      </c>
      <c r="E20" s="58" t="s">
        <v>294</v>
      </c>
      <c r="F20" s="69" t="s">
        <v>127</v>
      </c>
      <c r="G20" s="123" t="s">
        <v>2693</v>
      </c>
      <c r="H20" s="123" t="s">
        <v>2693</v>
      </c>
      <c r="I20" s="66">
        <v>7.1335464000000001E-2</v>
      </c>
      <c r="J20" s="67">
        <f t="shared" si="0"/>
        <v>3.6092139333896965E-5</v>
      </c>
      <c r="K20" s="67">
        <f>I20/'סכום נכסי הקרן'!$C$41</f>
        <v>6.4860791942789196E-6</v>
      </c>
    </row>
    <row r="21" spans="1:11">
      <c r="A21" s="61" t="s">
        <v>2656</v>
      </c>
      <c r="B21" s="58">
        <v>30211000</v>
      </c>
      <c r="C21" s="58">
        <v>11</v>
      </c>
      <c r="D21" s="58" t="s">
        <v>293</v>
      </c>
      <c r="E21" s="58" t="s">
        <v>294</v>
      </c>
      <c r="F21" s="69" t="s">
        <v>126</v>
      </c>
      <c r="G21" s="123" t="s">
        <v>2693</v>
      </c>
      <c r="H21" s="123" t="s">
        <v>2693</v>
      </c>
      <c r="I21" s="66">
        <v>1.929995E-2</v>
      </c>
      <c r="J21" s="67">
        <f t="shared" si="0"/>
        <v>9.7647992383878624E-6</v>
      </c>
      <c r="K21" s="67">
        <f>I21/'סכום נכסי הקרן'!$C$41</f>
        <v>1.7548214748504815E-6</v>
      </c>
    </row>
    <row r="22" spans="1:11">
      <c r="A22" s="61" t="s">
        <v>2656</v>
      </c>
      <c r="B22" s="58">
        <v>30311000</v>
      </c>
      <c r="C22" s="58">
        <v>11</v>
      </c>
      <c r="D22" s="58" t="s">
        <v>293</v>
      </c>
      <c r="E22" s="58" t="s">
        <v>294</v>
      </c>
      <c r="F22" s="69" t="s">
        <v>123</v>
      </c>
      <c r="G22" s="123" t="s">
        <v>2693</v>
      </c>
      <c r="H22" s="123" t="s">
        <v>2693</v>
      </c>
      <c r="I22" s="66">
        <v>67.048286714</v>
      </c>
      <c r="J22" s="67">
        <f t="shared" si="0"/>
        <v>3.3923044310481543E-2</v>
      </c>
      <c r="K22" s="67">
        <f>I22/'סכום נכסי הקרן'!$C$41</f>
        <v>6.096273481416243E-3</v>
      </c>
    </row>
    <row r="23" spans="1:11">
      <c r="A23" s="61" t="s">
        <v>2657</v>
      </c>
      <c r="B23" s="58">
        <v>32012000</v>
      </c>
      <c r="C23" s="58">
        <v>12</v>
      </c>
      <c r="D23" s="58" t="s">
        <v>293</v>
      </c>
      <c r="E23" s="58" t="s">
        <v>294</v>
      </c>
      <c r="F23" s="69" t="s">
        <v>125</v>
      </c>
      <c r="G23" s="123" t="s">
        <v>2693</v>
      </c>
      <c r="H23" s="123" t="s">
        <v>2693</v>
      </c>
      <c r="I23" s="66">
        <v>8.8068891899999997</v>
      </c>
      <c r="J23" s="67">
        <f t="shared" si="0"/>
        <v>4.4558408107315452E-3</v>
      </c>
      <c r="K23" s="67">
        <f>I23/'סכום נכסי הקרן'!$C$41</f>
        <v>8.0075431683711935E-4</v>
      </c>
    </row>
    <row r="24" spans="1:11">
      <c r="A24" s="61" t="s">
        <v>2657</v>
      </c>
      <c r="B24" s="58">
        <v>30312000</v>
      </c>
      <c r="C24" s="58">
        <v>12</v>
      </c>
      <c r="D24" s="58" t="s">
        <v>293</v>
      </c>
      <c r="E24" s="58" t="s">
        <v>294</v>
      </c>
      <c r="F24" s="69" t="s">
        <v>123</v>
      </c>
      <c r="G24" s="123" t="s">
        <v>2693</v>
      </c>
      <c r="H24" s="123" t="s">
        <v>2693</v>
      </c>
      <c r="I24" s="66">
        <v>75.177456358000001</v>
      </c>
      <c r="J24" s="67">
        <f t="shared" si="0"/>
        <v>3.8035993284362662E-2</v>
      </c>
      <c r="K24" s="67">
        <f>I24/'סכום נכסי הקרן'!$C$41</f>
        <v>6.8354070783423412E-3</v>
      </c>
    </row>
    <row r="25" spans="1:11">
      <c r="A25" s="61" t="s">
        <v>2657</v>
      </c>
      <c r="B25" s="58">
        <v>30212000</v>
      </c>
      <c r="C25" s="58">
        <v>12</v>
      </c>
      <c r="D25" s="58" t="s">
        <v>293</v>
      </c>
      <c r="E25" s="58" t="s">
        <v>294</v>
      </c>
      <c r="F25" s="69" t="s">
        <v>126</v>
      </c>
      <c r="G25" s="123" t="s">
        <v>2693</v>
      </c>
      <c r="H25" s="123" t="s">
        <v>2693</v>
      </c>
      <c r="I25" s="66">
        <v>1.9800272919999999</v>
      </c>
      <c r="J25" s="67">
        <f t="shared" si="0"/>
        <v>1.0017937348495089E-3</v>
      </c>
      <c r="K25" s="67">
        <f>I25/'סכום נכסי הקרן'!$C$41</f>
        <v>1.8003126499248158E-4</v>
      </c>
    </row>
    <row r="26" spans="1:11">
      <c r="A26" s="61" t="s">
        <v>2657</v>
      </c>
      <c r="B26" s="58">
        <v>31712000</v>
      </c>
      <c r="C26" s="58">
        <v>12</v>
      </c>
      <c r="D26" s="58" t="s">
        <v>293</v>
      </c>
      <c r="E26" s="58" t="s">
        <v>294</v>
      </c>
      <c r="F26" s="69" t="s">
        <v>132</v>
      </c>
      <c r="G26" s="123" t="s">
        <v>2693</v>
      </c>
      <c r="H26" s="123" t="s">
        <v>2693</v>
      </c>
      <c r="I26" s="66">
        <v>1.1867426E-2</v>
      </c>
      <c r="J26" s="67">
        <f t="shared" si="0"/>
        <v>6.0043177503788512E-6</v>
      </c>
      <c r="K26" s="67">
        <f>I26/'סכום נכסי הקרן'!$C$41</f>
        <v>1.0790294273300683E-6</v>
      </c>
    </row>
    <row r="27" spans="1:11">
      <c r="A27" s="61" t="s">
        <v>2657</v>
      </c>
      <c r="B27" s="58">
        <v>31112000</v>
      </c>
      <c r="C27" s="58">
        <v>12</v>
      </c>
      <c r="D27" s="58" t="s">
        <v>293</v>
      </c>
      <c r="E27" s="58" t="s">
        <v>294</v>
      </c>
      <c r="F27" s="69" t="s">
        <v>131</v>
      </c>
      <c r="G27" s="123" t="s">
        <v>2693</v>
      </c>
      <c r="H27" s="123" t="s">
        <v>2693</v>
      </c>
      <c r="I27" s="66">
        <v>2.6738620000000004E-3</v>
      </c>
      <c r="J27" s="67">
        <f t="shared" si="0"/>
        <v>1.3528390291764615E-6</v>
      </c>
      <c r="K27" s="67">
        <f>I27/'סכום נכסי הקרן'!$C$41</f>
        <v>2.4311723389887845E-7</v>
      </c>
    </row>
    <row r="28" spans="1:11">
      <c r="A28" s="61" t="s">
        <v>2658</v>
      </c>
      <c r="B28" s="58">
        <v>32610000</v>
      </c>
      <c r="C28" s="58">
        <v>10</v>
      </c>
      <c r="D28" s="58" t="s">
        <v>293</v>
      </c>
      <c r="E28" s="58" t="s">
        <v>294</v>
      </c>
      <c r="F28" s="69" t="s">
        <v>128</v>
      </c>
      <c r="G28" s="123" t="s">
        <v>2693</v>
      </c>
      <c r="H28" s="123" t="s">
        <v>2693</v>
      </c>
      <c r="I28" s="66">
        <v>3.4120999999999999E-4</v>
      </c>
      <c r="J28" s="67">
        <f t="shared" si="0"/>
        <v>1.7263501450160868E-7</v>
      </c>
      <c r="K28" s="67">
        <f>I28/'סכום נכסי הקרן'!$C$41</f>
        <v>3.1024051121051232E-8</v>
      </c>
    </row>
    <row r="29" spans="1:11">
      <c r="A29" s="61" t="s">
        <v>2658</v>
      </c>
      <c r="B29" s="58">
        <v>34510000</v>
      </c>
      <c r="C29" s="58">
        <v>10</v>
      </c>
      <c r="D29" s="58" t="s">
        <v>293</v>
      </c>
      <c r="E29" s="58" t="s">
        <v>294</v>
      </c>
      <c r="F29" s="69" t="s">
        <v>125</v>
      </c>
      <c r="G29" s="123" t="s">
        <v>2693</v>
      </c>
      <c r="H29" s="123" t="s">
        <v>2693</v>
      </c>
      <c r="I29" s="66">
        <v>15.40294048</v>
      </c>
      <c r="J29" s="67">
        <f t="shared" si="0"/>
        <v>7.793109384637658E-3</v>
      </c>
      <c r="K29" s="67">
        <f>I29/'סכום נכסי הקרן'!$C$41</f>
        <v>1.4004912308139546E-3</v>
      </c>
    </row>
    <row r="30" spans="1:11">
      <c r="A30" s="61" t="s">
        <v>2658</v>
      </c>
      <c r="B30" s="58">
        <v>33810000</v>
      </c>
      <c r="C30" s="58">
        <v>10</v>
      </c>
      <c r="D30" s="58" t="s">
        <v>293</v>
      </c>
      <c r="E30" s="58" t="s">
        <v>294</v>
      </c>
      <c r="F30" s="69" t="s">
        <v>126</v>
      </c>
      <c r="G30" s="123" t="s">
        <v>2693</v>
      </c>
      <c r="H30" s="123" t="s">
        <v>2693</v>
      </c>
      <c r="I30" s="66">
        <v>0.67039258200000007</v>
      </c>
      <c r="J30" s="67">
        <f t="shared" si="0"/>
        <v>3.3918476338718351E-4</v>
      </c>
      <c r="K30" s="67">
        <f>I30/'סכום נכסי הקרן'!$C$41</f>
        <v>6.0954525761676193E-5</v>
      </c>
    </row>
    <row r="31" spans="1:11">
      <c r="A31" s="61" t="s">
        <v>2658</v>
      </c>
      <c r="B31" s="58">
        <v>34610000</v>
      </c>
      <c r="C31" s="58">
        <v>10</v>
      </c>
      <c r="D31" s="58" t="s">
        <v>293</v>
      </c>
      <c r="E31" s="58" t="s">
        <v>294</v>
      </c>
      <c r="F31" s="69" t="s">
        <v>127</v>
      </c>
      <c r="G31" s="123" t="s">
        <v>2693</v>
      </c>
      <c r="H31" s="123" t="s">
        <v>2693</v>
      </c>
      <c r="I31" s="66">
        <v>0.49097771200000007</v>
      </c>
      <c r="J31" s="67">
        <f t="shared" si="0"/>
        <v>2.4840990718644429E-4</v>
      </c>
      <c r="K31" s="67">
        <f>I31/'סכום נכסי הקרן'!$C$41</f>
        <v>4.4641474858253781E-5</v>
      </c>
    </row>
    <row r="32" spans="1:11">
      <c r="A32" s="61" t="s">
        <v>2658</v>
      </c>
      <c r="B32" s="58">
        <v>31710000</v>
      </c>
      <c r="C32" s="58">
        <v>10</v>
      </c>
      <c r="D32" s="58" t="s">
        <v>293</v>
      </c>
      <c r="E32" s="58" t="s">
        <v>294</v>
      </c>
      <c r="F32" s="69" t="s">
        <v>132</v>
      </c>
      <c r="G32" s="123" t="s">
        <v>2693</v>
      </c>
      <c r="H32" s="123" t="s">
        <v>2693</v>
      </c>
      <c r="I32" s="66">
        <v>6.5707064400000004</v>
      </c>
      <c r="J32" s="67">
        <f t="shared" si="0"/>
        <v>3.3244453607901691E-3</v>
      </c>
      <c r="K32" s="67">
        <f>I32/'סכום נכסי הקרן'!$C$41</f>
        <v>5.9743246826288968E-4</v>
      </c>
    </row>
    <row r="33" spans="1:11">
      <c r="A33" s="61" t="s">
        <v>2658</v>
      </c>
      <c r="B33" s="58">
        <v>30710000</v>
      </c>
      <c r="C33" s="58">
        <v>10</v>
      </c>
      <c r="D33" s="58" t="s">
        <v>293</v>
      </c>
      <c r="E33" s="58" t="s">
        <v>294</v>
      </c>
      <c r="F33" s="69" t="s">
        <v>2651</v>
      </c>
      <c r="G33" s="123" t="s">
        <v>2693</v>
      </c>
      <c r="H33" s="123" t="s">
        <v>2693</v>
      </c>
      <c r="I33" s="66">
        <v>1.247976E-3</v>
      </c>
      <c r="J33" s="67">
        <f t="shared" si="0"/>
        <v>6.3141278056815337E-7</v>
      </c>
      <c r="K33" s="67">
        <f>I33/'סכום נכסי הקרן'!$C$41</f>
        <v>1.134705056177868E-7</v>
      </c>
    </row>
    <row r="34" spans="1:11">
      <c r="A34" s="61" t="s">
        <v>2658</v>
      </c>
      <c r="B34" s="58">
        <v>34710000</v>
      </c>
      <c r="C34" s="58">
        <v>10</v>
      </c>
      <c r="D34" s="58" t="s">
        <v>293</v>
      </c>
      <c r="E34" s="58" t="s">
        <v>294</v>
      </c>
      <c r="F34" s="69" t="s">
        <v>131</v>
      </c>
      <c r="G34" s="123" t="s">
        <v>2693</v>
      </c>
      <c r="H34" s="123" t="s">
        <v>2693</v>
      </c>
      <c r="I34" s="66">
        <v>1.2826580000000001E-3</v>
      </c>
      <c r="J34" s="67">
        <f t="shared" si="0"/>
        <v>6.4896011966414934E-7</v>
      </c>
      <c r="K34" s="67">
        <f>I34/'סכום נכסי הקרן'!$C$41</f>
        <v>1.1662391888521831E-7</v>
      </c>
    </row>
    <row r="35" spans="1:11">
      <c r="A35" s="61" t="s">
        <v>2658</v>
      </c>
      <c r="B35" s="58">
        <v>31410000</v>
      </c>
      <c r="C35" s="58">
        <v>10</v>
      </c>
      <c r="D35" s="58" t="s">
        <v>293</v>
      </c>
      <c r="E35" s="58" t="s">
        <v>294</v>
      </c>
      <c r="F35" s="69" t="s">
        <v>123</v>
      </c>
      <c r="G35" s="123" t="s">
        <v>2693</v>
      </c>
      <c r="H35" s="123" t="s">
        <v>2693</v>
      </c>
      <c r="I35" s="66">
        <v>14.79424</v>
      </c>
      <c r="J35" s="67">
        <f t="shared" si="0"/>
        <v>7.4851377068089423E-3</v>
      </c>
      <c r="K35" s="67">
        <f>I35/'סכום נכסי הקרן'!$C$41</f>
        <v>1.3451459747870842E-3</v>
      </c>
    </row>
    <row r="36" spans="1:11">
      <c r="A36" s="61" t="s">
        <v>2658</v>
      </c>
      <c r="B36" s="58">
        <v>34010000</v>
      </c>
      <c r="C36" s="58">
        <v>10</v>
      </c>
      <c r="D36" s="58" t="s">
        <v>293</v>
      </c>
      <c r="E36" s="58" t="s">
        <v>294</v>
      </c>
      <c r="F36" s="69" t="s">
        <v>123</v>
      </c>
      <c r="G36" s="123" t="s">
        <v>2693</v>
      </c>
      <c r="H36" s="123" t="s">
        <v>2693</v>
      </c>
      <c r="I36" s="66">
        <v>175.48596134800002</v>
      </c>
      <c r="J36" s="67">
        <f t="shared" si="0"/>
        <v>8.8787026998448829E-2</v>
      </c>
      <c r="K36" s="67">
        <f>I36/'סכום נכסי הקרן'!$C$41</f>
        <v>1.5955820274573353E-2</v>
      </c>
    </row>
    <row r="37" spans="1:11">
      <c r="A37" s="61" t="s">
        <v>2659</v>
      </c>
      <c r="B37" s="58">
        <v>33820000</v>
      </c>
      <c r="C37" s="58">
        <v>20</v>
      </c>
      <c r="D37" s="58" t="s">
        <v>293</v>
      </c>
      <c r="E37" s="58" t="s">
        <v>294</v>
      </c>
      <c r="F37" s="69" t="s">
        <v>126</v>
      </c>
      <c r="G37" s="123" t="s">
        <v>2693</v>
      </c>
      <c r="H37" s="123" t="s">
        <v>2693</v>
      </c>
      <c r="I37" s="66">
        <v>5.6418999999999996E-5</v>
      </c>
      <c r="J37" s="67">
        <f t="shared" si="0"/>
        <v>2.8545162460555842E-8</v>
      </c>
      <c r="K37" s="67">
        <f>I37/'סכום נכסי הקרן'!$C$41</f>
        <v>5.1298201699791605E-9</v>
      </c>
    </row>
    <row r="38" spans="1:11">
      <c r="A38" s="61" t="s">
        <v>2659</v>
      </c>
      <c r="B38" s="58">
        <v>31720000</v>
      </c>
      <c r="C38" s="58">
        <v>20</v>
      </c>
      <c r="D38" s="58" t="s">
        <v>293</v>
      </c>
      <c r="E38" s="58" t="s">
        <v>294</v>
      </c>
      <c r="F38" s="69" t="s">
        <v>132</v>
      </c>
      <c r="G38" s="123" t="s">
        <v>2693</v>
      </c>
      <c r="H38" s="123" t="s">
        <v>2693</v>
      </c>
      <c r="I38" s="66">
        <v>0.23848126799999997</v>
      </c>
      <c r="J38" s="67">
        <f t="shared" si="0"/>
        <v>1.2065946824401986E-4</v>
      </c>
      <c r="K38" s="67">
        <f>I38/'סכום נכסי הקרן'!$C$41</f>
        <v>2.1683582104408192E-5</v>
      </c>
    </row>
    <row r="39" spans="1:11">
      <c r="A39" s="61" t="s">
        <v>2659</v>
      </c>
      <c r="B39" s="58">
        <v>32020000</v>
      </c>
      <c r="C39" s="58">
        <v>20</v>
      </c>
      <c r="D39" s="58" t="s">
        <v>293</v>
      </c>
      <c r="E39" s="58" t="s">
        <v>294</v>
      </c>
      <c r="F39" s="69" t="s">
        <v>125</v>
      </c>
      <c r="G39" s="123" t="s">
        <v>2693</v>
      </c>
      <c r="H39" s="123" t="s">
        <v>2693</v>
      </c>
      <c r="I39" s="66">
        <v>5.3742999999999997E-5</v>
      </c>
      <c r="J39" s="67">
        <f t="shared" si="0"/>
        <v>2.7191241711438569E-8</v>
      </c>
      <c r="K39" s="67">
        <f>I39/'סכום נכסי הקרן'!$C$41</f>
        <v>4.8865085413635485E-9</v>
      </c>
    </row>
    <row r="40" spans="1:11">
      <c r="A40" s="61" t="s">
        <v>2659</v>
      </c>
      <c r="B40" s="58">
        <v>34020000</v>
      </c>
      <c r="C40" s="58">
        <v>20</v>
      </c>
      <c r="D40" s="58" t="s">
        <v>293</v>
      </c>
      <c r="E40" s="58" t="s">
        <v>294</v>
      </c>
      <c r="F40" s="69" t="s">
        <v>123</v>
      </c>
      <c r="G40" s="123" t="s">
        <v>2693</v>
      </c>
      <c r="H40" s="123" t="s">
        <v>2693</v>
      </c>
      <c r="I40" s="66">
        <v>142.867994283</v>
      </c>
      <c r="J40" s="67">
        <f t="shared" si="0"/>
        <v>7.2283984246831717E-2</v>
      </c>
      <c r="K40" s="67">
        <f>I40/'סכום נכסי הקרן'!$C$41</f>
        <v>1.2990076369971125E-2</v>
      </c>
    </row>
    <row r="41" spans="1:11">
      <c r="A41" s="61" t="s">
        <v>2659</v>
      </c>
      <c r="B41" s="58">
        <v>30820000</v>
      </c>
      <c r="C41" s="58">
        <v>20</v>
      </c>
      <c r="D41" s="58" t="s">
        <v>293</v>
      </c>
      <c r="E41" s="58" t="s">
        <v>294</v>
      </c>
      <c r="F41" s="69" t="s">
        <v>129</v>
      </c>
      <c r="G41" s="123" t="s">
        <v>2693</v>
      </c>
      <c r="H41" s="123" t="s">
        <v>2693</v>
      </c>
      <c r="I41" s="66">
        <v>4.6000000000000002E-8</v>
      </c>
      <c r="J41" s="67">
        <f t="shared" si="0"/>
        <v>2.327367505956449E-11</v>
      </c>
      <c r="K41" s="67">
        <f>I41/'סכום נכסי הקרן'!$C$41</f>
        <v>4.1824868895060431E-12</v>
      </c>
    </row>
    <row r="42" spans="1:11">
      <c r="A42" s="61" t="s">
        <v>2659</v>
      </c>
      <c r="B42" s="58">
        <v>34520000</v>
      </c>
      <c r="C42" s="58">
        <v>20</v>
      </c>
      <c r="D42" s="58" t="s">
        <v>293</v>
      </c>
      <c r="E42" s="58" t="s">
        <v>294</v>
      </c>
      <c r="F42" s="69" t="s">
        <v>125</v>
      </c>
      <c r="G42" s="123" t="s">
        <v>2693</v>
      </c>
      <c r="H42" s="123" t="s">
        <v>2693</v>
      </c>
      <c r="I42" s="66">
        <v>4.971732999999999E-2</v>
      </c>
      <c r="J42" s="67">
        <f t="shared" si="0"/>
        <v>2.5154456157589939E-5</v>
      </c>
      <c r="K42" s="67">
        <f>I42/'סכום נכסי הקרן'!$C$41</f>
        <v>4.5204800197009873E-6</v>
      </c>
    </row>
    <row r="43" spans="1:11">
      <c r="A43" s="61" t="s">
        <v>2659</v>
      </c>
      <c r="B43" s="58">
        <v>31120000</v>
      </c>
      <c r="C43" s="58">
        <v>20</v>
      </c>
      <c r="D43" s="58" t="s">
        <v>293</v>
      </c>
      <c r="E43" s="58" t="s">
        <v>294</v>
      </c>
      <c r="F43" s="69" t="s">
        <v>131</v>
      </c>
      <c r="G43" s="123" t="s">
        <v>2693</v>
      </c>
      <c r="H43" s="123" t="s">
        <v>2693</v>
      </c>
      <c r="I43" s="66">
        <v>3.9038169000000005E-2</v>
      </c>
      <c r="J43" s="67">
        <f t="shared" si="0"/>
        <v>1.9751340439703559E-5</v>
      </c>
      <c r="K43" s="67">
        <f>I43/'סכום נכסי הקרן'!$C$41</f>
        <v>3.5494919572352444E-6</v>
      </c>
    </row>
    <row r="44" spans="1:11">
      <c r="A44" s="61" t="s">
        <v>2659</v>
      </c>
      <c r="B44" s="58">
        <v>31220000</v>
      </c>
      <c r="C44" s="58">
        <v>20</v>
      </c>
      <c r="D44" s="58" t="s">
        <v>293</v>
      </c>
      <c r="E44" s="58" t="s">
        <v>294</v>
      </c>
      <c r="F44" s="69" t="s">
        <v>127</v>
      </c>
      <c r="G44" s="123" t="s">
        <v>2693</v>
      </c>
      <c r="H44" s="123" t="s">
        <v>2693</v>
      </c>
      <c r="I44" s="66">
        <v>5.8582700000000003E-4</v>
      </c>
      <c r="J44" s="67">
        <f t="shared" si="0"/>
        <v>2.9639885302433664E-7</v>
      </c>
      <c r="K44" s="67">
        <f>I44/'סכום נכסי הקרן'!$C$41</f>
        <v>5.3265516239536014E-8</v>
      </c>
    </row>
    <row r="45" spans="1:11">
      <c r="A45" s="124" t="s">
        <v>2693</v>
      </c>
      <c r="B45" s="125" t="s">
        <v>2693</v>
      </c>
      <c r="C45" s="125" t="s">
        <v>2693</v>
      </c>
      <c r="D45" s="125" t="s">
        <v>2693</v>
      </c>
      <c r="E45" s="125" t="s">
        <v>2693</v>
      </c>
      <c r="F45" s="125" t="s">
        <v>2693</v>
      </c>
      <c r="G45" s="125" t="s">
        <v>2693</v>
      </c>
      <c r="H45" s="125" t="s">
        <v>2693</v>
      </c>
      <c r="I45" s="125" t="s">
        <v>2693</v>
      </c>
      <c r="J45" s="125" t="s">
        <v>2693</v>
      </c>
      <c r="K45" s="125" t="s">
        <v>2693</v>
      </c>
    </row>
    <row r="46" spans="1:11">
      <c r="A46" s="55" t="s">
        <v>174</v>
      </c>
      <c r="B46" s="122" t="s">
        <v>2693</v>
      </c>
      <c r="C46" s="122" t="s">
        <v>2693</v>
      </c>
      <c r="D46" s="122" t="s">
        <v>2693</v>
      </c>
      <c r="E46" s="122" t="s">
        <v>2693</v>
      </c>
      <c r="F46" s="122" t="s">
        <v>2693</v>
      </c>
      <c r="G46" s="122" t="s">
        <v>2693</v>
      </c>
      <c r="H46" s="122" t="s">
        <v>2693</v>
      </c>
      <c r="I46" s="64">
        <f>I47</f>
        <v>77.382548006999997</v>
      </c>
      <c r="J46" s="65">
        <f t="shared" si="0"/>
        <v>3.9151658208610163E-2</v>
      </c>
      <c r="K46" s="65">
        <f>I46/'סכום נכסי הקרן'!$C$41</f>
        <v>7.0359020112141183E-3</v>
      </c>
    </row>
    <row r="47" spans="1:11">
      <c r="A47" s="72" t="s">
        <v>39</v>
      </c>
      <c r="B47" s="125" t="s">
        <v>2693</v>
      </c>
      <c r="C47" s="125" t="s">
        <v>2693</v>
      </c>
      <c r="D47" s="125" t="s">
        <v>2693</v>
      </c>
      <c r="E47" s="125" t="s">
        <v>2693</v>
      </c>
      <c r="F47" s="125" t="s">
        <v>2693</v>
      </c>
      <c r="G47" s="125" t="s">
        <v>2693</v>
      </c>
      <c r="H47" s="125" t="s">
        <v>2693</v>
      </c>
      <c r="I47" s="64">
        <f>SUM(I48:I50)</f>
        <v>77.382548006999997</v>
      </c>
      <c r="J47" s="65">
        <f t="shared" ref="J47" si="1">IFERROR(I47/$I$8,0)</f>
        <v>3.9151658208610163E-2</v>
      </c>
      <c r="K47" s="65">
        <f>I47/'סכום נכסי הקרן'!$C$41</f>
        <v>7.0359020112141183E-3</v>
      </c>
    </row>
    <row r="48" spans="1:11">
      <c r="A48" s="61" t="s">
        <v>2660</v>
      </c>
      <c r="B48" s="58">
        <v>31785000</v>
      </c>
      <c r="C48" s="58">
        <v>85</v>
      </c>
      <c r="D48" s="58" t="s">
        <v>828</v>
      </c>
      <c r="E48" s="58" t="s">
        <v>787</v>
      </c>
      <c r="F48" s="69" t="s">
        <v>132</v>
      </c>
      <c r="G48" s="123" t="s">
        <v>2693</v>
      </c>
      <c r="H48" s="123" t="s">
        <v>2693</v>
      </c>
      <c r="I48" s="66">
        <v>1.7458270120000001</v>
      </c>
      <c r="J48" s="67">
        <f>IFERROR(I48/$I$8,0)</f>
        <v>8.8330023016300861E-4</v>
      </c>
      <c r="K48" s="67">
        <f>I48/'סכום נכסי הקרן'!$C$41</f>
        <v>1.5873692584859802E-4</v>
      </c>
    </row>
    <row r="49" spans="1:11">
      <c r="A49" s="61" t="s">
        <v>2660</v>
      </c>
      <c r="B49" s="58">
        <v>32085000</v>
      </c>
      <c r="C49" s="58">
        <v>85</v>
      </c>
      <c r="D49" s="58" t="s">
        <v>828</v>
      </c>
      <c r="E49" s="58" t="s">
        <v>787</v>
      </c>
      <c r="F49" s="69" t="s">
        <v>125</v>
      </c>
      <c r="G49" s="123" t="s">
        <v>2693</v>
      </c>
      <c r="H49" s="123" t="s">
        <v>2693</v>
      </c>
      <c r="I49" s="66">
        <v>4.089346538</v>
      </c>
      <c r="J49" s="67">
        <f>IFERROR(I49/$I$8,0)</f>
        <v>2.0690026637253693E-3</v>
      </c>
      <c r="K49" s="67">
        <f>I49/'סכום נכסי הקרן'!$C$41</f>
        <v>3.7181822351808533E-4</v>
      </c>
    </row>
    <row r="50" spans="1:11">
      <c r="A50" s="61" t="s">
        <v>2660</v>
      </c>
      <c r="B50" s="58">
        <v>30385000</v>
      </c>
      <c r="C50" s="58">
        <v>85</v>
      </c>
      <c r="D50" s="58" t="s">
        <v>828</v>
      </c>
      <c r="E50" s="58" t="s">
        <v>787</v>
      </c>
      <c r="F50" s="69" t="s">
        <v>123</v>
      </c>
      <c r="G50" s="123" t="s">
        <v>2693</v>
      </c>
      <c r="H50" s="123" t="s">
        <v>2693</v>
      </c>
      <c r="I50" s="66">
        <v>71.547374457000004</v>
      </c>
      <c r="J50" s="67">
        <f>IFERROR(I50/$I$8,0)</f>
        <v>3.6199355314721793E-2</v>
      </c>
      <c r="K50" s="67">
        <f>I50/'סכום נכסי הקרן'!$C$41</f>
        <v>6.5053468618474358E-3</v>
      </c>
    </row>
    <row r="51" spans="1:11">
      <c r="A51" s="126" t="s">
        <v>2693</v>
      </c>
      <c r="B51" s="126" t="s">
        <v>2693</v>
      </c>
      <c r="C51" s="127" t="s">
        <v>2693</v>
      </c>
      <c r="D51" s="127" t="s">
        <v>2693</v>
      </c>
      <c r="E51" s="127" t="s">
        <v>2693</v>
      </c>
      <c r="F51" s="127" t="s">
        <v>2693</v>
      </c>
      <c r="G51" s="127" t="s">
        <v>2693</v>
      </c>
      <c r="H51" s="127" t="s">
        <v>2693</v>
      </c>
      <c r="I51" s="127" t="s">
        <v>2693</v>
      </c>
      <c r="J51" s="127" t="s">
        <v>2693</v>
      </c>
      <c r="K51" s="127" t="s">
        <v>2693</v>
      </c>
    </row>
    <row r="52" spans="1:11">
      <c r="A52" s="126" t="s">
        <v>2693</v>
      </c>
      <c r="B52" s="126" t="s">
        <v>2693</v>
      </c>
      <c r="C52" s="127" t="s">
        <v>2693</v>
      </c>
      <c r="D52" s="127" t="s">
        <v>2693</v>
      </c>
      <c r="E52" s="127" t="s">
        <v>2693</v>
      </c>
      <c r="F52" s="127" t="s">
        <v>2693</v>
      </c>
      <c r="G52" s="127" t="s">
        <v>2693</v>
      </c>
      <c r="H52" s="127" t="s">
        <v>2693</v>
      </c>
      <c r="I52" s="127" t="s">
        <v>2693</v>
      </c>
      <c r="J52" s="127" t="s">
        <v>2693</v>
      </c>
      <c r="K52" s="127" t="s">
        <v>2693</v>
      </c>
    </row>
    <row r="53" spans="1:11">
      <c r="A53" s="92" t="s">
        <v>196</v>
      </c>
      <c r="B53" s="126" t="s">
        <v>2693</v>
      </c>
      <c r="C53" s="127" t="s">
        <v>2693</v>
      </c>
      <c r="D53" s="127" t="s">
        <v>2693</v>
      </c>
      <c r="E53" s="127" t="s">
        <v>2693</v>
      </c>
      <c r="F53" s="127" t="s">
        <v>2693</v>
      </c>
      <c r="G53" s="127" t="s">
        <v>2693</v>
      </c>
      <c r="H53" s="127" t="s">
        <v>2693</v>
      </c>
      <c r="I53" s="127" t="s">
        <v>2693</v>
      </c>
      <c r="J53" s="127" t="s">
        <v>2693</v>
      </c>
      <c r="K53" s="127" t="s">
        <v>2693</v>
      </c>
    </row>
    <row r="54" spans="1:11" hidden="1">
      <c r="A54" s="93"/>
      <c r="C54" s="1"/>
    </row>
    <row r="55" spans="1:11" hidden="1">
      <c r="C55" s="1"/>
    </row>
    <row r="56" spans="1:11" hidden="1">
      <c r="C56" s="1"/>
    </row>
    <row r="57" spans="1:11" hidden="1">
      <c r="C57" s="1"/>
    </row>
    <row r="58" spans="1:11" hidden="1">
      <c r="C58" s="1"/>
    </row>
    <row r="59" spans="1:11" hidden="1">
      <c r="C59" s="1"/>
    </row>
    <row r="60" spans="1:11" hidden="1">
      <c r="C60" s="1"/>
    </row>
    <row r="61" spans="1:11" hidden="1">
      <c r="C61" s="1"/>
    </row>
    <row r="62" spans="1:11" hidden="1">
      <c r="C62" s="1"/>
    </row>
    <row r="63" spans="1:11" hidden="1"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D503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64.425781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137</v>
      </c>
      <c r="B1" s="36" t="s" vm="1">
        <v>204</v>
      </c>
    </row>
    <row r="2" spans="1:17">
      <c r="A2" s="36" t="s">
        <v>136</v>
      </c>
      <c r="B2" s="36" t="s">
        <v>205</v>
      </c>
    </row>
    <row r="3" spans="1:17">
      <c r="A3" s="36" t="s">
        <v>138</v>
      </c>
      <c r="B3" s="36" t="s">
        <v>2665</v>
      </c>
    </row>
    <row r="4" spans="1:17">
      <c r="A4" s="36" t="s">
        <v>139</v>
      </c>
      <c r="B4" s="36">
        <v>14242</v>
      </c>
    </row>
    <row r="5" spans="1:17">
      <c r="A5" s="148" t="s">
        <v>81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/>
    </row>
    <row r="6" spans="1:17" s="3" customFormat="1">
      <c r="A6" s="37" t="s">
        <v>107</v>
      </c>
      <c r="B6" s="38" t="s">
        <v>41</v>
      </c>
      <c r="C6" s="38" t="s">
        <v>111</v>
      </c>
      <c r="D6" s="38" t="s">
        <v>14</v>
      </c>
      <c r="E6" s="38" t="s">
        <v>62</v>
      </c>
      <c r="F6" s="38" t="s">
        <v>96</v>
      </c>
      <c r="G6" s="38" t="s">
        <v>17</v>
      </c>
      <c r="H6" s="38" t="s">
        <v>95</v>
      </c>
      <c r="I6" s="38" t="s">
        <v>16</v>
      </c>
      <c r="J6" s="38" t="s">
        <v>18</v>
      </c>
      <c r="K6" s="38" t="s">
        <v>181</v>
      </c>
      <c r="L6" s="38" t="s">
        <v>180</v>
      </c>
      <c r="M6" s="38" t="s">
        <v>195</v>
      </c>
      <c r="N6" s="38" t="s">
        <v>57</v>
      </c>
      <c r="O6" s="38" t="s">
        <v>183</v>
      </c>
      <c r="P6" s="38" t="s">
        <v>140</v>
      </c>
      <c r="Q6" s="128" t="s">
        <v>142</v>
      </c>
    </row>
    <row r="7" spans="1:17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26" t="s">
        <v>21</v>
      </c>
      <c r="G7" s="26" t="s">
        <v>20</v>
      </c>
      <c r="H7" s="119" t="s">
        <v>2693</v>
      </c>
      <c r="I7" s="26" t="s">
        <v>19</v>
      </c>
      <c r="J7" s="26" t="s">
        <v>19</v>
      </c>
      <c r="K7" s="26" t="s">
        <v>188</v>
      </c>
      <c r="L7" s="119" t="s">
        <v>2693</v>
      </c>
      <c r="M7" s="12" t="s">
        <v>184</v>
      </c>
      <c r="N7" s="26" t="s">
        <v>189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20" t="s">
        <v>2693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105</v>
      </c>
      <c r="Q8" s="15" t="s">
        <v>106</v>
      </c>
    </row>
    <row r="9" spans="1:17" s="4" customFormat="1" ht="20.25">
      <c r="A9" s="54" t="s">
        <v>28</v>
      </c>
      <c r="B9" s="121" t="s">
        <v>2693</v>
      </c>
      <c r="C9" s="121" t="s">
        <v>2693</v>
      </c>
      <c r="D9" s="121" t="s">
        <v>2693</v>
      </c>
      <c r="E9" s="121" t="s">
        <v>2693</v>
      </c>
      <c r="F9" s="121" t="s">
        <v>2693</v>
      </c>
      <c r="G9" s="62">
        <v>8.1671275582975866</v>
      </c>
      <c r="H9" s="121" t="s">
        <v>2693</v>
      </c>
      <c r="I9" s="121" t="s">
        <v>2693</v>
      </c>
      <c r="J9" s="63">
        <v>3.5968445769732252E-2</v>
      </c>
      <c r="K9" s="121" t="s">
        <v>2693</v>
      </c>
      <c r="L9" s="121" t="s">
        <v>2693</v>
      </c>
      <c r="M9" s="121" t="s">
        <v>2693</v>
      </c>
      <c r="N9" s="62">
        <v>554.339943189</v>
      </c>
      <c r="O9" s="121" t="s">
        <v>2693</v>
      </c>
      <c r="P9" s="63">
        <f>IFERROR(N9/$N$9,0)</f>
        <v>1</v>
      </c>
      <c r="Q9" s="63">
        <f>N9/'סכום נכסי הקרן'!$C$41</f>
        <v>5.0402598798206889E-2</v>
      </c>
    </row>
    <row r="10" spans="1:17">
      <c r="A10" s="55" t="s">
        <v>175</v>
      </c>
      <c r="B10" s="122" t="s">
        <v>2693</v>
      </c>
      <c r="C10" s="122" t="s">
        <v>2693</v>
      </c>
      <c r="D10" s="122" t="s">
        <v>2693</v>
      </c>
      <c r="E10" s="122" t="s">
        <v>2693</v>
      </c>
      <c r="F10" s="122" t="s">
        <v>2693</v>
      </c>
      <c r="G10" s="64">
        <v>8.1576849678720205</v>
      </c>
      <c r="H10" s="122" t="s">
        <v>2693</v>
      </c>
      <c r="I10" s="122" t="s">
        <v>2693</v>
      </c>
      <c r="J10" s="65">
        <v>3.5723803192973885E-2</v>
      </c>
      <c r="K10" s="122" t="s">
        <v>2693</v>
      </c>
      <c r="L10" s="122" t="s">
        <v>2693</v>
      </c>
      <c r="M10" s="122" t="s">
        <v>2693</v>
      </c>
      <c r="N10" s="64">
        <v>546.86388356300006</v>
      </c>
      <c r="O10" s="122" t="s">
        <v>2693</v>
      </c>
      <c r="P10" s="65">
        <f t="shared" ref="P10:P59" si="0">IFERROR(N10/$N$9,0)</f>
        <v>0.98651358301371583</v>
      </c>
      <c r="Q10" s="65">
        <f>N10/'סכום נכסי הקרן'!$C$41</f>
        <v>4.9722848333621887E-2</v>
      </c>
    </row>
    <row r="11" spans="1:17">
      <c r="A11" s="57" t="s">
        <v>26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66">
        <v>6.4369348870615131</v>
      </c>
      <c r="H11" s="125" t="s">
        <v>2693</v>
      </c>
      <c r="I11" s="125" t="s">
        <v>2693</v>
      </c>
      <c r="J11" s="67">
        <v>1.3152099804624229E-2</v>
      </c>
      <c r="K11" s="125" t="s">
        <v>2693</v>
      </c>
      <c r="L11" s="125" t="s">
        <v>2693</v>
      </c>
      <c r="M11" s="125" t="s">
        <v>2693</v>
      </c>
      <c r="N11" s="66">
        <v>110.10168080999999</v>
      </c>
      <c r="O11" s="125" t="s">
        <v>2693</v>
      </c>
      <c r="P11" s="67">
        <f t="shared" si="0"/>
        <v>0.19861762112361667</v>
      </c>
      <c r="Q11" s="67">
        <f>N11/'סכום נכסי הקרן'!$C$41</f>
        <v>1.0010844271747914E-2</v>
      </c>
    </row>
    <row r="12" spans="1:17">
      <c r="A12" s="59" t="s">
        <v>25</v>
      </c>
      <c r="B12" s="122" t="s">
        <v>2693</v>
      </c>
      <c r="C12" s="122" t="s">
        <v>2693</v>
      </c>
      <c r="D12" s="122" t="s">
        <v>2693</v>
      </c>
      <c r="E12" s="122" t="s">
        <v>2693</v>
      </c>
      <c r="F12" s="122" t="s">
        <v>2693</v>
      </c>
      <c r="G12" s="64">
        <v>6.4369348870615131</v>
      </c>
      <c r="H12" s="122" t="s">
        <v>2693</v>
      </c>
      <c r="I12" s="122" t="s">
        <v>2693</v>
      </c>
      <c r="J12" s="65">
        <v>1.3152099804624229E-2</v>
      </c>
      <c r="K12" s="122" t="s">
        <v>2693</v>
      </c>
      <c r="L12" s="122" t="s">
        <v>2693</v>
      </c>
      <c r="M12" s="122" t="s">
        <v>2693</v>
      </c>
      <c r="N12" s="64">
        <v>110.10168080999999</v>
      </c>
      <c r="O12" s="122" t="s">
        <v>2693</v>
      </c>
      <c r="P12" s="65">
        <f t="shared" si="0"/>
        <v>0.19861762112361667</v>
      </c>
      <c r="Q12" s="65">
        <f>N12/'סכום נכסי הקרן'!$C$41</f>
        <v>1.0010844271747914E-2</v>
      </c>
    </row>
    <row r="13" spans="1:17">
      <c r="A13" s="60" t="s">
        <v>206</v>
      </c>
      <c r="B13" s="58" t="s">
        <v>207</v>
      </c>
      <c r="C13" s="69" t="s">
        <v>112</v>
      </c>
      <c r="D13" s="58" t="s">
        <v>208</v>
      </c>
      <c r="E13" s="125" t="s">
        <v>2693</v>
      </c>
      <c r="F13" s="125" t="s">
        <v>2693</v>
      </c>
      <c r="G13" s="66">
        <v>0.57999997917600576</v>
      </c>
      <c r="H13" s="69" t="s">
        <v>124</v>
      </c>
      <c r="I13" s="70">
        <v>0.04</v>
      </c>
      <c r="J13" s="67">
        <v>8.0999995434739725E-3</v>
      </c>
      <c r="K13" s="66">
        <v>8.7599780000000003</v>
      </c>
      <c r="L13" s="68">
        <v>142.53</v>
      </c>
      <c r="M13" s="125" t="s">
        <v>2693</v>
      </c>
      <c r="N13" s="66">
        <v>1.2485597000000001E-2</v>
      </c>
      <c r="O13" s="67">
        <v>1.0007922912029012E-9</v>
      </c>
      <c r="P13" s="67">
        <f t="shared" si="0"/>
        <v>2.2523358010561197E-5</v>
      </c>
      <c r="Q13" s="67">
        <f>N13/'סכום נכסי הקרן'!$C$41</f>
        <v>1.1352357773946954E-6</v>
      </c>
    </row>
    <row r="14" spans="1:17">
      <c r="A14" s="60" t="s">
        <v>209</v>
      </c>
      <c r="B14" s="58" t="s">
        <v>210</v>
      </c>
      <c r="C14" s="69" t="s">
        <v>112</v>
      </c>
      <c r="D14" s="58" t="s">
        <v>208</v>
      </c>
      <c r="E14" s="125" t="s">
        <v>2693</v>
      </c>
      <c r="F14" s="125" t="s">
        <v>2693</v>
      </c>
      <c r="G14" s="66">
        <v>3.3699999998754198</v>
      </c>
      <c r="H14" s="69" t="s">
        <v>124</v>
      </c>
      <c r="I14" s="70">
        <v>7.4999999999999997E-3</v>
      </c>
      <c r="J14" s="67">
        <v>1.1599999999616677E-2</v>
      </c>
      <c r="K14" s="66">
        <v>9350.4061540000002</v>
      </c>
      <c r="L14" s="68">
        <v>111.6</v>
      </c>
      <c r="M14" s="125" t="s">
        <v>2693</v>
      </c>
      <c r="N14" s="66">
        <v>10.43505379</v>
      </c>
      <c r="O14" s="67">
        <v>4.4654724274807392E-7</v>
      </c>
      <c r="P14" s="67">
        <f t="shared" si="0"/>
        <v>1.8824286285360117E-2</v>
      </c>
      <c r="Q14" s="67">
        <f>N14/'סכום נכסי הקרן'!$C$41</f>
        <v>9.4879294930359434E-4</v>
      </c>
    </row>
    <row r="15" spans="1:17">
      <c r="A15" s="60" t="s">
        <v>211</v>
      </c>
      <c r="B15" s="58" t="s">
        <v>212</v>
      </c>
      <c r="C15" s="69" t="s">
        <v>112</v>
      </c>
      <c r="D15" s="58" t="s">
        <v>208</v>
      </c>
      <c r="E15" s="125" t="s">
        <v>2693</v>
      </c>
      <c r="F15" s="125" t="s">
        <v>2693</v>
      </c>
      <c r="G15" s="66">
        <v>5.3400000000380237</v>
      </c>
      <c r="H15" s="69" t="s">
        <v>124</v>
      </c>
      <c r="I15" s="70">
        <v>5.0000000000000001E-3</v>
      </c>
      <c r="J15" s="67">
        <v>1.2599999999990725E-2</v>
      </c>
      <c r="K15" s="66">
        <v>20075.146722000001</v>
      </c>
      <c r="L15" s="68">
        <v>107.42</v>
      </c>
      <c r="M15" s="125" t="s">
        <v>2693</v>
      </c>
      <c r="N15" s="66">
        <v>21.564722927000002</v>
      </c>
      <c r="O15" s="67">
        <v>9.8768053897099411E-7</v>
      </c>
      <c r="P15" s="67">
        <f t="shared" si="0"/>
        <v>3.8901621995598455E-2</v>
      </c>
      <c r="Q15" s="67">
        <f>N15/'סכום נכסי הקרן'!$C$41</f>
        <v>1.9607428460436498E-3</v>
      </c>
    </row>
    <row r="16" spans="1:17">
      <c r="A16" s="60" t="s">
        <v>213</v>
      </c>
      <c r="B16" s="58" t="s">
        <v>214</v>
      </c>
      <c r="C16" s="69" t="s">
        <v>112</v>
      </c>
      <c r="D16" s="58" t="s">
        <v>208</v>
      </c>
      <c r="E16" s="125" t="s">
        <v>2693</v>
      </c>
      <c r="F16" s="125" t="s">
        <v>2693</v>
      </c>
      <c r="G16" s="66">
        <v>10.159999997749125</v>
      </c>
      <c r="H16" s="69" t="s">
        <v>124</v>
      </c>
      <c r="I16" s="70">
        <v>0.04</v>
      </c>
      <c r="J16" s="67">
        <v>1.5299999997308735E-2</v>
      </c>
      <c r="K16" s="66">
        <v>947.89016000000004</v>
      </c>
      <c r="L16" s="68">
        <v>172.48</v>
      </c>
      <c r="M16" s="125" t="s">
        <v>2693</v>
      </c>
      <c r="N16" s="66">
        <v>1.6349208480000001</v>
      </c>
      <c r="O16" s="67">
        <v>5.9494861477339465E-8</v>
      </c>
      <c r="P16" s="67">
        <f t="shared" si="0"/>
        <v>2.9493109202895387E-3</v>
      </c>
      <c r="Q16" s="67">
        <f>N16/'סכום נכסי הקרן'!$C$41</f>
        <v>1.4865293504652397E-4</v>
      </c>
    </row>
    <row r="17" spans="1:17">
      <c r="A17" s="60" t="s">
        <v>215</v>
      </c>
      <c r="B17" s="58" t="s">
        <v>216</v>
      </c>
      <c r="C17" s="69" t="s">
        <v>112</v>
      </c>
      <c r="D17" s="58" t="s">
        <v>208</v>
      </c>
      <c r="E17" s="125" t="s">
        <v>2693</v>
      </c>
      <c r="F17" s="125" t="s">
        <v>2693</v>
      </c>
      <c r="G17" s="66">
        <v>19.079999997278556</v>
      </c>
      <c r="H17" s="69" t="s">
        <v>124</v>
      </c>
      <c r="I17" s="70">
        <v>0.01</v>
      </c>
      <c r="J17" s="67">
        <v>1.7300000001133936E-2</v>
      </c>
      <c r="K17" s="66">
        <v>895.67785300000003</v>
      </c>
      <c r="L17" s="68">
        <v>98.46</v>
      </c>
      <c r="M17" s="125" t="s">
        <v>2693</v>
      </c>
      <c r="N17" s="66">
        <v>0.88188442999999994</v>
      </c>
      <c r="O17" s="67">
        <v>4.9471013974843781E-8</v>
      </c>
      <c r="P17" s="67">
        <f t="shared" si="0"/>
        <v>1.5908729667335644E-3</v>
      </c>
      <c r="Q17" s="67">
        <f>N17/'סכום נכסי הקרן'!$C$41</f>
        <v>8.0184131881184985E-5</v>
      </c>
    </row>
    <row r="18" spans="1:17">
      <c r="A18" s="60" t="s">
        <v>217</v>
      </c>
      <c r="B18" s="58" t="s">
        <v>218</v>
      </c>
      <c r="C18" s="69" t="s">
        <v>112</v>
      </c>
      <c r="D18" s="58" t="s">
        <v>208</v>
      </c>
      <c r="E18" s="125" t="s">
        <v>2693</v>
      </c>
      <c r="F18" s="125" t="s">
        <v>2693</v>
      </c>
      <c r="G18" s="66">
        <v>2.5799999999634693</v>
      </c>
      <c r="H18" s="69" t="s">
        <v>124</v>
      </c>
      <c r="I18" s="70">
        <v>1E-3</v>
      </c>
      <c r="J18" s="67">
        <v>1.129999999967818E-2</v>
      </c>
      <c r="K18" s="66">
        <v>21159.793128000001</v>
      </c>
      <c r="L18" s="68">
        <v>108.67</v>
      </c>
      <c r="M18" s="125" t="s">
        <v>2693</v>
      </c>
      <c r="N18" s="66">
        <v>22.994346698000001</v>
      </c>
      <c r="O18" s="67">
        <v>1.0543224593059193E-6</v>
      </c>
      <c r="P18" s="67">
        <f t="shared" si="0"/>
        <v>4.1480587824356312E-2</v>
      </c>
      <c r="Q18" s="67">
        <f>N18/'סכום נכסי הקרן'!$C$41</f>
        <v>2.0907294260248165E-3</v>
      </c>
    </row>
    <row r="19" spans="1:17">
      <c r="A19" s="60" t="s">
        <v>219</v>
      </c>
      <c r="B19" s="58" t="s">
        <v>220</v>
      </c>
      <c r="C19" s="69" t="s">
        <v>112</v>
      </c>
      <c r="D19" s="58" t="s">
        <v>208</v>
      </c>
      <c r="E19" s="125" t="s">
        <v>2693</v>
      </c>
      <c r="F19" s="125" t="s">
        <v>2693</v>
      </c>
      <c r="G19" s="66">
        <v>14.420000000865013</v>
      </c>
      <c r="H19" s="69" t="s">
        <v>124</v>
      </c>
      <c r="I19" s="70">
        <v>2.75E-2</v>
      </c>
      <c r="J19" s="67">
        <v>1.6500000002146024E-2</v>
      </c>
      <c r="K19" s="66">
        <v>2158.0726079999999</v>
      </c>
      <c r="L19" s="68">
        <v>140.35</v>
      </c>
      <c r="M19" s="125" t="s">
        <v>2693</v>
      </c>
      <c r="N19" s="66">
        <v>3.0288550390000002</v>
      </c>
      <c r="O19" s="67">
        <v>1.1840972897978416E-7</v>
      </c>
      <c r="P19" s="67">
        <f t="shared" si="0"/>
        <v>5.4638946303880616E-3</v>
      </c>
      <c r="Q19" s="67">
        <f>N19/'סכום נכסי הקרן'!$C$41</f>
        <v>2.7539448893112642E-4</v>
      </c>
    </row>
    <row r="20" spans="1:17">
      <c r="A20" s="60" t="s">
        <v>221</v>
      </c>
      <c r="B20" s="58" t="s">
        <v>222</v>
      </c>
      <c r="C20" s="69" t="s">
        <v>112</v>
      </c>
      <c r="D20" s="58" t="s">
        <v>208</v>
      </c>
      <c r="E20" s="125" t="s">
        <v>2693</v>
      </c>
      <c r="F20" s="125" t="s">
        <v>2693</v>
      </c>
      <c r="G20" s="66">
        <v>1.8300000000122176</v>
      </c>
      <c r="H20" s="69" t="s">
        <v>124</v>
      </c>
      <c r="I20" s="70">
        <v>7.4999999999999997E-3</v>
      </c>
      <c r="J20" s="67">
        <v>1.2500000000436343E-2</v>
      </c>
      <c r="K20" s="66">
        <v>10314.999936</v>
      </c>
      <c r="L20" s="68">
        <v>111.09</v>
      </c>
      <c r="M20" s="125" t="s">
        <v>2693</v>
      </c>
      <c r="N20" s="66">
        <v>11.458933642</v>
      </c>
      <c r="O20" s="67">
        <v>4.7528587245095364E-7</v>
      </c>
      <c r="P20" s="67">
        <f t="shared" si="0"/>
        <v>2.0671311499003999E-2</v>
      </c>
      <c r="Q20" s="67">
        <f>N20/'סכום נכסי הקרן'!$C$41</f>
        <v>1.0418878201170594E-3</v>
      </c>
    </row>
    <row r="21" spans="1:17">
      <c r="A21" s="60" t="s">
        <v>223</v>
      </c>
      <c r="B21" s="58" t="s">
        <v>224</v>
      </c>
      <c r="C21" s="69" t="s">
        <v>112</v>
      </c>
      <c r="D21" s="58" t="s">
        <v>208</v>
      </c>
      <c r="E21" s="125" t="s">
        <v>2693</v>
      </c>
      <c r="F21" s="125" t="s">
        <v>2693</v>
      </c>
      <c r="G21" s="66">
        <v>4.7299999998137272</v>
      </c>
      <c r="H21" s="69" t="s">
        <v>124</v>
      </c>
      <c r="I21" s="70">
        <v>1.1000000000000001E-2</v>
      </c>
      <c r="J21" s="67">
        <v>1.2099999999627454E-2</v>
      </c>
      <c r="K21" s="66">
        <v>6673.8592349999999</v>
      </c>
      <c r="L21" s="68">
        <v>100.55</v>
      </c>
      <c r="M21" s="125" t="s">
        <v>2693</v>
      </c>
      <c r="N21" s="66">
        <v>6.710565925</v>
      </c>
      <c r="O21" s="67">
        <v>9.8174715476347909E-7</v>
      </c>
      <c r="P21" s="67">
        <f t="shared" si="0"/>
        <v>1.2105506751679374E-2</v>
      </c>
      <c r="Q21" s="67">
        <f>N21/'סכום נכסי הקרן'!$C$41</f>
        <v>6.1014900005388023E-4</v>
      </c>
    </row>
    <row r="22" spans="1:17">
      <c r="A22" s="60" t="s">
        <v>225</v>
      </c>
      <c r="B22" s="58" t="s">
        <v>226</v>
      </c>
      <c r="C22" s="69" t="s">
        <v>112</v>
      </c>
      <c r="D22" s="58" t="s">
        <v>208</v>
      </c>
      <c r="E22" s="125" t="s">
        <v>2693</v>
      </c>
      <c r="F22" s="125" t="s">
        <v>2693</v>
      </c>
      <c r="G22" s="66">
        <v>7.8899999999568209</v>
      </c>
      <c r="H22" s="69" t="s">
        <v>124</v>
      </c>
      <c r="I22" s="70">
        <v>1E-3</v>
      </c>
      <c r="J22" s="67">
        <v>1.4600000000065174E-2</v>
      </c>
      <c r="K22" s="66">
        <v>24475.974201000001</v>
      </c>
      <c r="L22" s="68">
        <v>100.3</v>
      </c>
      <c r="M22" s="125" t="s">
        <v>2693</v>
      </c>
      <c r="N22" s="66">
        <v>24.549402554</v>
      </c>
      <c r="O22" s="67">
        <v>9.4866002796449309E-7</v>
      </c>
      <c r="P22" s="67">
        <f t="shared" si="0"/>
        <v>4.4285826514272993E-2</v>
      </c>
      <c r="Q22" s="67">
        <f>N22/'סכום נכסי הקרן'!$C$41</f>
        <v>2.2321207462458947E-3</v>
      </c>
    </row>
    <row r="23" spans="1:17">
      <c r="A23" s="60" t="s">
        <v>227</v>
      </c>
      <c r="B23" s="58" t="s">
        <v>228</v>
      </c>
      <c r="C23" s="69" t="s">
        <v>112</v>
      </c>
      <c r="D23" s="58" t="s">
        <v>208</v>
      </c>
      <c r="E23" s="125" t="s">
        <v>2693</v>
      </c>
      <c r="F23" s="125" t="s">
        <v>2693</v>
      </c>
      <c r="G23" s="66">
        <v>25.700000001756827</v>
      </c>
      <c r="H23" s="69" t="s">
        <v>124</v>
      </c>
      <c r="I23" s="70">
        <v>5.0000000000000001E-3</v>
      </c>
      <c r="J23" s="67">
        <v>1.7900000000878408E-2</v>
      </c>
      <c r="K23" s="66">
        <v>8518.9692099999993</v>
      </c>
      <c r="L23" s="68">
        <v>80.180000000000007</v>
      </c>
      <c r="M23" s="125" t="s">
        <v>2693</v>
      </c>
      <c r="N23" s="66">
        <v>6.8305093599999998</v>
      </c>
      <c r="O23" s="67">
        <v>5.4253565677079496E-7</v>
      </c>
      <c r="P23" s="67">
        <f t="shared" si="0"/>
        <v>1.2321878377923715E-2</v>
      </c>
      <c r="Q23" s="67">
        <f>N23/'סכום נכסי הקרן'!$C$41</f>
        <v>6.2105469232278927E-4</v>
      </c>
    </row>
    <row r="24" spans="1:17">
      <c r="A24" s="129" t="s">
        <v>2693</v>
      </c>
      <c r="B24" s="125" t="s">
        <v>2693</v>
      </c>
      <c r="C24" s="125" t="s">
        <v>2693</v>
      </c>
      <c r="D24" s="125" t="s">
        <v>2693</v>
      </c>
      <c r="E24" s="125" t="s">
        <v>2693</v>
      </c>
      <c r="F24" s="125" t="s">
        <v>2693</v>
      </c>
      <c r="G24" s="125" t="s">
        <v>2693</v>
      </c>
      <c r="H24" s="125" t="s">
        <v>2693</v>
      </c>
      <c r="I24" s="125" t="s">
        <v>2693</v>
      </c>
      <c r="J24" s="125" t="s">
        <v>2693</v>
      </c>
      <c r="K24" s="125" t="s">
        <v>2693</v>
      </c>
      <c r="L24" s="125" t="s">
        <v>2693</v>
      </c>
      <c r="M24" s="125" t="s">
        <v>2693</v>
      </c>
      <c r="N24" s="125" t="s">
        <v>2693</v>
      </c>
      <c r="O24" s="125" t="s">
        <v>2693</v>
      </c>
      <c r="P24" s="125" t="s">
        <v>2693</v>
      </c>
      <c r="Q24" s="125" t="s">
        <v>2693</v>
      </c>
    </row>
    <row r="25" spans="1:17">
      <c r="A25" s="57" t="s">
        <v>42</v>
      </c>
      <c r="B25" s="125" t="s">
        <v>2693</v>
      </c>
      <c r="C25" s="125" t="s">
        <v>2693</v>
      </c>
      <c r="D25" s="125" t="s">
        <v>2693</v>
      </c>
      <c r="E25" s="125" t="s">
        <v>2693</v>
      </c>
      <c r="F25" s="125" t="s">
        <v>2693</v>
      </c>
      <c r="G25" s="66">
        <v>8.5914621467510361</v>
      </c>
      <c r="H25" s="125" t="s">
        <v>2693</v>
      </c>
      <c r="I25" s="125" t="s">
        <v>2693</v>
      </c>
      <c r="J25" s="67">
        <v>4.1413815895853086E-2</v>
      </c>
      <c r="K25" s="125" t="s">
        <v>2693</v>
      </c>
      <c r="L25" s="125" t="s">
        <v>2693</v>
      </c>
      <c r="M25" s="125" t="s">
        <v>2693</v>
      </c>
      <c r="N25" s="66">
        <v>436.76220275299994</v>
      </c>
      <c r="O25" s="125" t="s">
        <v>2693</v>
      </c>
      <c r="P25" s="67">
        <f t="shared" si="0"/>
        <v>0.78789596189009892</v>
      </c>
      <c r="Q25" s="67">
        <f>N25/'סכום נכסי הקרן'!$C$41</f>
        <v>3.9712004061873959E-2</v>
      </c>
    </row>
    <row r="26" spans="1:17">
      <c r="A26" s="59" t="s">
        <v>22</v>
      </c>
      <c r="B26" s="122" t="s">
        <v>2693</v>
      </c>
      <c r="C26" s="122" t="s">
        <v>2693</v>
      </c>
      <c r="D26" s="122" t="s">
        <v>2693</v>
      </c>
      <c r="E26" s="122" t="s">
        <v>2693</v>
      </c>
      <c r="F26" s="122" t="s">
        <v>2693</v>
      </c>
      <c r="G26" s="64">
        <v>0.39068489436358977</v>
      </c>
      <c r="H26" s="122" t="s">
        <v>2693</v>
      </c>
      <c r="I26" s="122" t="s">
        <v>2693</v>
      </c>
      <c r="J26" s="65">
        <v>4.4098996383359908E-2</v>
      </c>
      <c r="K26" s="122" t="s">
        <v>2693</v>
      </c>
      <c r="L26" s="122" t="s">
        <v>2693</v>
      </c>
      <c r="M26" s="122" t="s">
        <v>2693</v>
      </c>
      <c r="N26" s="64">
        <v>47.079070545999997</v>
      </c>
      <c r="O26" s="122" t="s">
        <v>2693</v>
      </c>
      <c r="P26" s="65">
        <f t="shared" si="0"/>
        <v>8.4928158478286983E-2</v>
      </c>
      <c r="Q26" s="65">
        <f>N26/'סכום נכסי הקרן'!$C$41</f>
        <v>4.2805998984516321E-3</v>
      </c>
    </row>
    <row r="27" spans="1:17">
      <c r="A27" s="60" t="s">
        <v>229</v>
      </c>
      <c r="B27" s="58" t="s">
        <v>230</v>
      </c>
      <c r="C27" s="69" t="s">
        <v>112</v>
      </c>
      <c r="D27" s="58" t="s">
        <v>208</v>
      </c>
      <c r="E27" s="125" t="s">
        <v>2693</v>
      </c>
      <c r="F27" s="125" t="s">
        <v>2693</v>
      </c>
      <c r="G27" s="66">
        <v>0.92999999999693883</v>
      </c>
      <c r="H27" s="69" t="s">
        <v>124</v>
      </c>
      <c r="I27" s="70">
        <v>0</v>
      </c>
      <c r="J27" s="67">
        <v>4.1100000000704059E-2</v>
      </c>
      <c r="K27" s="66">
        <v>6781.71</v>
      </c>
      <c r="L27" s="68">
        <v>96.34</v>
      </c>
      <c r="M27" s="125" t="s">
        <v>2693</v>
      </c>
      <c r="N27" s="66">
        <v>6.5334994139999996</v>
      </c>
      <c r="O27" s="67">
        <v>4.8440785714285718E-7</v>
      </c>
      <c r="P27" s="67">
        <f t="shared" si="0"/>
        <v>1.1786088111230384E-2</v>
      </c>
      <c r="Q27" s="67">
        <f>N27/'סכום נכסי הקרן'!$C$41</f>
        <v>5.9404947047066105E-4</v>
      </c>
    </row>
    <row r="28" spans="1:17">
      <c r="A28" s="60" t="s">
        <v>231</v>
      </c>
      <c r="B28" s="58" t="s">
        <v>232</v>
      </c>
      <c r="C28" s="69" t="s">
        <v>112</v>
      </c>
      <c r="D28" s="58" t="s">
        <v>208</v>
      </c>
      <c r="E28" s="125" t="s">
        <v>2693</v>
      </c>
      <c r="F28" s="125" t="s">
        <v>2693</v>
      </c>
      <c r="G28" s="66">
        <v>0.10000000011402589</v>
      </c>
      <c r="H28" s="69" t="s">
        <v>124</v>
      </c>
      <c r="I28" s="70">
        <v>0</v>
      </c>
      <c r="J28" s="67">
        <v>4.5500000000570126E-2</v>
      </c>
      <c r="K28" s="66">
        <v>3523.8321609999998</v>
      </c>
      <c r="L28" s="68">
        <v>99.55</v>
      </c>
      <c r="M28" s="125" t="s">
        <v>2693</v>
      </c>
      <c r="N28" s="66">
        <v>3.5079749160000002</v>
      </c>
      <c r="O28" s="67">
        <v>7.0476643219999992E-8</v>
      </c>
      <c r="P28" s="67">
        <f t="shared" si="0"/>
        <v>6.3282016010236704E-3</v>
      </c>
      <c r="Q28" s="67">
        <f>N28/'סכום נכסי הקרן'!$C$41</f>
        <v>3.1895780641056655E-4</v>
      </c>
    </row>
    <row r="29" spans="1:17">
      <c r="A29" s="60" t="s">
        <v>233</v>
      </c>
      <c r="B29" s="58" t="s">
        <v>234</v>
      </c>
      <c r="C29" s="69" t="s">
        <v>112</v>
      </c>
      <c r="D29" s="58" t="s">
        <v>208</v>
      </c>
      <c r="E29" s="125" t="s">
        <v>2693</v>
      </c>
      <c r="F29" s="125" t="s">
        <v>2693</v>
      </c>
      <c r="G29" s="66">
        <v>0.18</v>
      </c>
      <c r="H29" s="69" t="s">
        <v>124</v>
      </c>
      <c r="I29" s="70">
        <v>0</v>
      </c>
      <c r="J29" s="67">
        <v>4.4999999999999998E-2</v>
      </c>
      <c r="K29" s="66">
        <v>8694.5</v>
      </c>
      <c r="L29" s="68">
        <v>99.22</v>
      </c>
      <c r="M29" s="125" t="s">
        <v>2693</v>
      </c>
      <c r="N29" s="66">
        <v>8.6266829000000005</v>
      </c>
      <c r="O29" s="67">
        <v>1.7048039215686274E-7</v>
      </c>
      <c r="P29" s="67">
        <f t="shared" si="0"/>
        <v>1.5562080643823943E-2</v>
      </c>
      <c r="Q29" s="67">
        <f>N29/'סכום נכסי הקרן'!$C$41</f>
        <v>7.8436930715599935E-4</v>
      </c>
    </row>
    <row r="30" spans="1:17">
      <c r="A30" s="60" t="s">
        <v>235</v>
      </c>
      <c r="B30" s="58" t="s">
        <v>236</v>
      </c>
      <c r="C30" s="69" t="s">
        <v>112</v>
      </c>
      <c r="D30" s="58" t="s">
        <v>208</v>
      </c>
      <c r="E30" s="125" t="s">
        <v>2693</v>
      </c>
      <c r="F30" s="125" t="s">
        <v>2693</v>
      </c>
      <c r="G30" s="66">
        <v>0.25000000006460804</v>
      </c>
      <c r="H30" s="69" t="s">
        <v>124</v>
      </c>
      <c r="I30" s="70">
        <v>0</v>
      </c>
      <c r="J30" s="67">
        <v>4.4400000000000002E-2</v>
      </c>
      <c r="K30" s="66">
        <v>7825.05</v>
      </c>
      <c r="L30" s="68">
        <v>98.9</v>
      </c>
      <c r="M30" s="125" t="s">
        <v>2693</v>
      </c>
      <c r="N30" s="66">
        <v>7.7389744499999997</v>
      </c>
      <c r="O30" s="67">
        <v>3.9125250000000003E-7</v>
      </c>
      <c r="P30" s="67">
        <f t="shared" si="0"/>
        <v>1.3960701452396381E-2</v>
      </c>
      <c r="Q30" s="67">
        <f>N30/'סכום נכסי הקרן'!$C$41</f>
        <v>7.0365563424667902E-4</v>
      </c>
    </row>
    <row r="31" spans="1:17">
      <c r="A31" s="60" t="s">
        <v>237</v>
      </c>
      <c r="B31" s="58" t="s">
        <v>238</v>
      </c>
      <c r="C31" s="69" t="s">
        <v>112</v>
      </c>
      <c r="D31" s="58" t="s">
        <v>208</v>
      </c>
      <c r="E31" s="125" t="s">
        <v>2693</v>
      </c>
      <c r="F31" s="125" t="s">
        <v>2693</v>
      </c>
      <c r="G31" s="66">
        <v>0.34999999996513714</v>
      </c>
      <c r="H31" s="69" t="s">
        <v>124</v>
      </c>
      <c r="I31" s="70">
        <v>0</v>
      </c>
      <c r="J31" s="67">
        <v>4.459999999996514E-2</v>
      </c>
      <c r="K31" s="66">
        <v>11650.63</v>
      </c>
      <c r="L31" s="68">
        <v>98.48</v>
      </c>
      <c r="M31" s="125" t="s">
        <v>2693</v>
      </c>
      <c r="N31" s="66">
        <v>11.473540424000001</v>
      </c>
      <c r="O31" s="67">
        <v>6.4725722222222213E-7</v>
      </c>
      <c r="P31" s="67">
        <f t="shared" si="0"/>
        <v>2.0697661362800521E-2</v>
      </c>
      <c r="Q31" s="67">
        <f>N31/'סכום נכסי הקרן'!$C$41</f>
        <v>1.0432159217303827E-3</v>
      </c>
    </row>
    <row r="32" spans="1:17">
      <c r="A32" s="60" t="s">
        <v>239</v>
      </c>
      <c r="B32" s="58" t="s">
        <v>240</v>
      </c>
      <c r="C32" s="69" t="s">
        <v>112</v>
      </c>
      <c r="D32" s="58" t="s">
        <v>208</v>
      </c>
      <c r="E32" s="125" t="s">
        <v>2693</v>
      </c>
      <c r="F32" s="125" t="s">
        <v>2693</v>
      </c>
      <c r="G32" s="66">
        <v>0.42999999998604965</v>
      </c>
      <c r="H32" s="69" t="s">
        <v>124</v>
      </c>
      <c r="I32" s="70">
        <v>0</v>
      </c>
      <c r="J32" s="67">
        <v>4.4700000000139503E-2</v>
      </c>
      <c r="K32" s="66">
        <v>7303.38</v>
      </c>
      <c r="L32" s="68">
        <v>98.15</v>
      </c>
      <c r="M32" s="125" t="s">
        <v>2693</v>
      </c>
      <c r="N32" s="66">
        <v>7.16826747</v>
      </c>
      <c r="O32" s="67">
        <v>4.0574333333333335E-7</v>
      </c>
      <c r="P32" s="67">
        <f t="shared" si="0"/>
        <v>1.2931176181825325E-2</v>
      </c>
      <c r="Q32" s="67">
        <f>N32/'סכום נכסי הקרן'!$C$41</f>
        <v>6.5176488508147067E-4</v>
      </c>
    </row>
    <row r="33" spans="1:17">
      <c r="A33" s="60" t="s">
        <v>241</v>
      </c>
      <c r="B33" s="58" t="s">
        <v>242</v>
      </c>
      <c r="C33" s="69" t="s">
        <v>112</v>
      </c>
      <c r="D33" s="58" t="s">
        <v>208</v>
      </c>
      <c r="E33" s="125" t="s">
        <v>2693</v>
      </c>
      <c r="F33" s="125" t="s">
        <v>2693</v>
      </c>
      <c r="G33" s="66">
        <v>0.68000000001970318</v>
      </c>
      <c r="H33" s="69" t="s">
        <v>124</v>
      </c>
      <c r="I33" s="70">
        <v>0</v>
      </c>
      <c r="J33" s="67">
        <v>4.139999999960594E-2</v>
      </c>
      <c r="K33" s="66">
        <v>2086.6799999999998</v>
      </c>
      <c r="L33" s="68">
        <v>97.29</v>
      </c>
      <c r="M33" s="125" t="s">
        <v>2693</v>
      </c>
      <c r="N33" s="66">
        <v>2.0301309719999998</v>
      </c>
      <c r="O33" s="67">
        <v>1.1592666666666666E-7</v>
      </c>
      <c r="P33" s="67">
        <f t="shared" si="0"/>
        <v>3.6622491251867713E-3</v>
      </c>
      <c r="Q33" s="67">
        <f>N33/'סכום נכסי הקרן'!$C$41</f>
        <v>1.8458687335587301E-4</v>
      </c>
    </row>
    <row r="34" spans="1:17">
      <c r="A34" s="129" t="s">
        <v>2693</v>
      </c>
      <c r="B34" s="125" t="s">
        <v>2693</v>
      </c>
      <c r="C34" s="125" t="s">
        <v>2693</v>
      </c>
      <c r="D34" s="125" t="s">
        <v>2693</v>
      </c>
      <c r="E34" s="125" t="s">
        <v>2693</v>
      </c>
      <c r="F34" s="125" t="s">
        <v>2693</v>
      </c>
      <c r="G34" s="125" t="s">
        <v>2693</v>
      </c>
      <c r="H34" s="125" t="s">
        <v>2693</v>
      </c>
      <c r="I34" s="125" t="s">
        <v>2693</v>
      </c>
      <c r="J34" s="125" t="s">
        <v>2693</v>
      </c>
      <c r="K34" s="125" t="s">
        <v>2693</v>
      </c>
      <c r="L34" s="125" t="s">
        <v>2693</v>
      </c>
      <c r="M34" s="125" t="s">
        <v>2693</v>
      </c>
      <c r="N34" s="125" t="s">
        <v>2693</v>
      </c>
      <c r="O34" s="125" t="s">
        <v>2693</v>
      </c>
      <c r="P34" s="125" t="s">
        <v>2693</v>
      </c>
      <c r="Q34" s="125" t="s">
        <v>2693</v>
      </c>
    </row>
    <row r="35" spans="1:17">
      <c r="A35" s="59" t="s">
        <v>23</v>
      </c>
      <c r="B35" s="122" t="s">
        <v>2693</v>
      </c>
      <c r="C35" s="122" t="s">
        <v>2693</v>
      </c>
      <c r="D35" s="122" t="s">
        <v>2693</v>
      </c>
      <c r="E35" s="122" t="s">
        <v>2693</v>
      </c>
      <c r="F35" s="122" t="s">
        <v>2693</v>
      </c>
      <c r="G35" s="64">
        <v>9.6361822590273416</v>
      </c>
      <c r="H35" s="122" t="s">
        <v>2693</v>
      </c>
      <c r="I35" s="122" t="s">
        <v>2693</v>
      </c>
      <c r="J35" s="65">
        <v>4.1035964286723715E-2</v>
      </c>
      <c r="K35" s="122" t="s">
        <v>2693</v>
      </c>
      <c r="L35" s="122" t="s">
        <v>2693</v>
      </c>
      <c r="M35" s="122" t="s">
        <v>2693</v>
      </c>
      <c r="N35" s="64">
        <v>386.47834335699997</v>
      </c>
      <c r="O35" s="122" t="s">
        <v>2693</v>
      </c>
      <c r="P35" s="65">
        <f t="shared" si="0"/>
        <v>0.69718653347199211</v>
      </c>
      <c r="Q35" s="65">
        <f>N35/'סכום נכסי הקרן'!$C$41</f>
        <v>3.5140013134101457E-2</v>
      </c>
    </row>
    <row r="36" spans="1:17">
      <c r="A36" s="60" t="s">
        <v>243</v>
      </c>
      <c r="B36" s="58" t="s">
        <v>244</v>
      </c>
      <c r="C36" s="69" t="s">
        <v>112</v>
      </c>
      <c r="D36" s="58" t="s">
        <v>208</v>
      </c>
      <c r="E36" s="125" t="s">
        <v>2693</v>
      </c>
      <c r="F36" s="125" t="s">
        <v>2693</v>
      </c>
      <c r="G36" s="66">
        <v>11.789999999298701</v>
      </c>
      <c r="H36" s="69" t="s">
        <v>124</v>
      </c>
      <c r="I36" s="70">
        <v>5.5E-2</v>
      </c>
      <c r="J36" s="67">
        <v>4.4099999998341001E-2</v>
      </c>
      <c r="K36" s="66">
        <v>4476.3221789999998</v>
      </c>
      <c r="L36" s="68">
        <v>118.5</v>
      </c>
      <c r="M36" s="125" t="s">
        <v>2693</v>
      </c>
      <c r="N36" s="66">
        <v>5.3044415680000006</v>
      </c>
      <c r="O36" s="67">
        <v>2.3183717561724314E-7</v>
      </c>
      <c r="P36" s="67">
        <f t="shared" si="0"/>
        <v>9.568932625501736E-3</v>
      </c>
      <c r="Q36" s="67">
        <f>N36/'סכום נכסי הקרן'!$C$41</f>
        <v>4.8229907205023649E-4</v>
      </c>
    </row>
    <row r="37" spans="1:17">
      <c r="A37" s="60" t="s">
        <v>245</v>
      </c>
      <c r="B37" s="58" t="s">
        <v>246</v>
      </c>
      <c r="C37" s="69" t="s">
        <v>112</v>
      </c>
      <c r="D37" s="58" t="s">
        <v>208</v>
      </c>
      <c r="E37" s="125" t="s">
        <v>2693</v>
      </c>
      <c r="F37" s="125" t="s">
        <v>2693</v>
      </c>
      <c r="G37" s="66">
        <v>2.1399999999913386</v>
      </c>
      <c r="H37" s="69" t="s">
        <v>124</v>
      </c>
      <c r="I37" s="70">
        <v>5.0000000000000001E-3</v>
      </c>
      <c r="J37" s="67">
        <v>3.7599999999653549E-2</v>
      </c>
      <c r="K37" s="66">
        <v>12311.555681000003</v>
      </c>
      <c r="L37" s="68">
        <v>93.78</v>
      </c>
      <c r="M37" s="125" t="s">
        <v>2693</v>
      </c>
      <c r="N37" s="66">
        <v>11.545776665000002</v>
      </c>
      <c r="O37" s="67">
        <v>4.6073172545430711E-7</v>
      </c>
      <c r="P37" s="67">
        <f t="shared" si="0"/>
        <v>2.0827971729007296E-2</v>
      </c>
      <c r="Q37" s="67">
        <f>N37/'סכום נכסי הקרן'!$C$41</f>
        <v>1.0497839028375503E-3</v>
      </c>
    </row>
    <row r="38" spans="1:17">
      <c r="A38" s="60" t="s">
        <v>247</v>
      </c>
      <c r="B38" s="58" t="s">
        <v>248</v>
      </c>
      <c r="C38" s="69" t="s">
        <v>112</v>
      </c>
      <c r="D38" s="58" t="s">
        <v>208</v>
      </c>
      <c r="E38" s="125" t="s">
        <v>2693</v>
      </c>
      <c r="F38" s="125" t="s">
        <v>2693</v>
      </c>
      <c r="G38" s="66">
        <v>4.6700000000393134</v>
      </c>
      <c r="H38" s="69" t="s">
        <v>124</v>
      </c>
      <c r="I38" s="70">
        <v>3.7499999999999999E-2</v>
      </c>
      <c r="J38" s="67">
        <v>3.7200000000482479E-2</v>
      </c>
      <c r="K38" s="66">
        <v>21774.672107999999</v>
      </c>
      <c r="L38" s="68">
        <v>102.8</v>
      </c>
      <c r="M38" s="125" t="s">
        <v>2693</v>
      </c>
      <c r="N38" s="66">
        <v>22.384363136000001</v>
      </c>
      <c r="O38" s="67">
        <v>1.7002985002321498E-6</v>
      </c>
      <c r="P38" s="67">
        <f t="shared" si="0"/>
        <v>4.0380209672836335E-2</v>
      </c>
      <c r="Q38" s="67">
        <f>N38/'סכום נכסי הקרן'!$C$41</f>
        <v>2.0352675075274427E-3</v>
      </c>
    </row>
    <row r="39" spans="1:17">
      <c r="A39" s="60" t="s">
        <v>249</v>
      </c>
      <c r="B39" s="58" t="s">
        <v>250</v>
      </c>
      <c r="C39" s="69" t="s">
        <v>112</v>
      </c>
      <c r="D39" s="58" t="s">
        <v>208</v>
      </c>
      <c r="E39" s="125" t="s">
        <v>2693</v>
      </c>
      <c r="F39" s="125" t="s">
        <v>2693</v>
      </c>
      <c r="G39" s="66">
        <v>0.25</v>
      </c>
      <c r="H39" s="69" t="s">
        <v>124</v>
      </c>
      <c r="I39" s="70">
        <v>3.7499999999999999E-2</v>
      </c>
      <c r="J39" s="67">
        <v>3.2299997130209569E-2</v>
      </c>
      <c r="K39" s="66">
        <v>2.7077800000000001</v>
      </c>
      <c r="L39" s="68">
        <v>102.95</v>
      </c>
      <c r="M39" s="125" t="s">
        <v>2693</v>
      </c>
      <c r="N39" s="66">
        <v>2.78766E-3</v>
      </c>
      <c r="O39" s="67">
        <v>2.069869553736765E-10</v>
      </c>
      <c r="P39" s="67">
        <f t="shared" si="0"/>
        <v>5.0287915100672408E-6</v>
      </c>
      <c r="Q39" s="67">
        <f>N39/'סכום נכסי הקרן'!$C$41</f>
        <v>2.5346416092174813E-7</v>
      </c>
    </row>
    <row r="40" spans="1:17">
      <c r="A40" s="60" t="s">
        <v>251</v>
      </c>
      <c r="B40" s="58" t="s">
        <v>252</v>
      </c>
      <c r="C40" s="69" t="s">
        <v>112</v>
      </c>
      <c r="D40" s="58" t="s">
        <v>208</v>
      </c>
      <c r="E40" s="125" t="s">
        <v>2693</v>
      </c>
      <c r="F40" s="125" t="s">
        <v>2693</v>
      </c>
      <c r="G40" s="66">
        <v>3.129999999991528</v>
      </c>
      <c r="H40" s="69" t="s">
        <v>124</v>
      </c>
      <c r="I40" s="70">
        <v>0.02</v>
      </c>
      <c r="J40" s="67">
        <v>3.6499999999576399E-2</v>
      </c>
      <c r="K40" s="66">
        <v>13447.807912</v>
      </c>
      <c r="L40" s="68">
        <v>96.55</v>
      </c>
      <c r="M40" s="125" t="s">
        <v>2693</v>
      </c>
      <c r="N40" s="66">
        <v>12.983858447000001</v>
      </c>
      <c r="O40" s="67">
        <v>5.3685848174825996E-7</v>
      </c>
      <c r="P40" s="67">
        <f t="shared" si="0"/>
        <v>2.3422195363203707E-2</v>
      </c>
      <c r="Q40" s="67">
        <f>N40/'סכום נכסי הקרן'!$C$41</f>
        <v>1.1805395158647782E-3</v>
      </c>
    </row>
    <row r="41" spans="1:17">
      <c r="A41" s="60" t="s">
        <v>253</v>
      </c>
      <c r="B41" s="58" t="s">
        <v>254</v>
      </c>
      <c r="C41" s="69" t="s">
        <v>112</v>
      </c>
      <c r="D41" s="58" t="s">
        <v>208</v>
      </c>
      <c r="E41" s="125" t="s">
        <v>2693</v>
      </c>
      <c r="F41" s="125" t="s">
        <v>2693</v>
      </c>
      <c r="G41" s="66">
        <v>6.0199999999173865</v>
      </c>
      <c r="H41" s="69" t="s">
        <v>124</v>
      </c>
      <c r="I41" s="70">
        <v>0.01</v>
      </c>
      <c r="J41" s="67">
        <v>3.8099999999567438E-2</v>
      </c>
      <c r="K41" s="66">
        <v>60111.551193000007</v>
      </c>
      <c r="L41" s="68">
        <v>85.38</v>
      </c>
      <c r="M41" s="125" t="s">
        <v>2693</v>
      </c>
      <c r="N41" s="66">
        <v>51.323245362000002</v>
      </c>
      <c r="O41" s="67">
        <v>1.5921290732011465E-6</v>
      </c>
      <c r="P41" s="67">
        <f t="shared" si="0"/>
        <v>9.2584425843009382E-2</v>
      </c>
      <c r="Q41" s="67">
        <f>N41/'סכום נכסי הקרן'!$C$41</f>
        <v>4.6664956707275392E-3</v>
      </c>
    </row>
    <row r="42" spans="1:17">
      <c r="A42" s="60" t="s">
        <v>255</v>
      </c>
      <c r="B42" s="58" t="s">
        <v>256</v>
      </c>
      <c r="C42" s="69" t="s">
        <v>112</v>
      </c>
      <c r="D42" s="58" t="s">
        <v>208</v>
      </c>
      <c r="E42" s="125" t="s">
        <v>2693</v>
      </c>
      <c r="F42" s="125" t="s">
        <v>2693</v>
      </c>
      <c r="G42" s="66">
        <v>14.969999999883678</v>
      </c>
      <c r="H42" s="69" t="s">
        <v>124</v>
      </c>
      <c r="I42" s="70">
        <v>3.7499999999999999E-2</v>
      </c>
      <c r="J42" s="67">
        <v>4.5099999999556245E-2</v>
      </c>
      <c r="K42" s="66">
        <v>41396.064780000001</v>
      </c>
      <c r="L42" s="68">
        <v>92</v>
      </c>
      <c r="M42" s="125" t="s">
        <v>2693</v>
      </c>
      <c r="N42" s="66">
        <v>38.084380619000001</v>
      </c>
      <c r="O42" s="67">
        <v>1.6413530931006589E-6</v>
      </c>
      <c r="P42" s="67">
        <f t="shared" si="0"/>
        <v>6.8702212580801308E-2</v>
      </c>
      <c r="Q42" s="67">
        <f>N42/'סכום נכסי הקרן'!$C$41</f>
        <v>3.4627700572592507E-3</v>
      </c>
    </row>
    <row r="43" spans="1:17">
      <c r="A43" s="60" t="s">
        <v>257</v>
      </c>
      <c r="B43" s="58" t="s">
        <v>258</v>
      </c>
      <c r="C43" s="69" t="s">
        <v>112</v>
      </c>
      <c r="D43" s="58" t="s">
        <v>208</v>
      </c>
      <c r="E43" s="125" t="s">
        <v>2693</v>
      </c>
      <c r="F43" s="125" t="s">
        <v>2693</v>
      </c>
      <c r="G43" s="66">
        <v>1.3200000140228005</v>
      </c>
      <c r="H43" s="69" t="s">
        <v>124</v>
      </c>
      <c r="I43" s="70">
        <v>5.0000000000000001E-3</v>
      </c>
      <c r="J43" s="67">
        <v>3.830000023730893E-2</v>
      </c>
      <c r="K43" s="66">
        <v>38.587372999999999</v>
      </c>
      <c r="L43" s="68">
        <v>96.1</v>
      </c>
      <c r="M43" s="125" t="s">
        <v>2693</v>
      </c>
      <c r="N43" s="66">
        <v>3.7082464000000002E-2</v>
      </c>
      <c r="O43" s="67">
        <v>1.6441307141799246E-9</v>
      </c>
      <c r="P43" s="67">
        <f t="shared" si="0"/>
        <v>6.6894807880291758E-5</v>
      </c>
      <c r="Q43" s="67">
        <f>N43/'סכום נכסי הקרן'!$C$41</f>
        <v>3.3716721632734741E-6</v>
      </c>
    </row>
    <row r="44" spans="1:17">
      <c r="A44" s="60" t="s">
        <v>259</v>
      </c>
      <c r="B44" s="58" t="s">
        <v>260</v>
      </c>
      <c r="C44" s="69" t="s">
        <v>112</v>
      </c>
      <c r="D44" s="58" t="s">
        <v>208</v>
      </c>
      <c r="E44" s="125" t="s">
        <v>2693</v>
      </c>
      <c r="F44" s="125" t="s">
        <v>2693</v>
      </c>
      <c r="G44" s="66">
        <v>7.820000000007207</v>
      </c>
      <c r="H44" s="69" t="s">
        <v>124</v>
      </c>
      <c r="I44" s="70">
        <v>1.3000000000000001E-2</v>
      </c>
      <c r="J44" s="67">
        <v>3.9699999999993241E-2</v>
      </c>
      <c r="K44" s="66">
        <v>107993.213017</v>
      </c>
      <c r="L44" s="68">
        <v>82.23</v>
      </c>
      <c r="M44" s="125" t="s">
        <v>2693</v>
      </c>
      <c r="N44" s="66">
        <v>88.802823797999991</v>
      </c>
      <c r="O44" s="67">
        <v>5.0151484657116199E-6</v>
      </c>
      <c r="P44" s="67">
        <f t="shared" si="0"/>
        <v>0.16019560720653864</v>
      </c>
      <c r="Q44" s="67">
        <f>N44/'סכום נכסי הקרן'!$C$41</f>
        <v>8.0742749192663082E-3</v>
      </c>
    </row>
    <row r="45" spans="1:17">
      <c r="A45" s="60" t="s">
        <v>261</v>
      </c>
      <c r="B45" s="58" t="s">
        <v>262</v>
      </c>
      <c r="C45" s="69" t="s">
        <v>112</v>
      </c>
      <c r="D45" s="58" t="s">
        <v>208</v>
      </c>
      <c r="E45" s="125" t="s">
        <v>2693</v>
      </c>
      <c r="F45" s="125" t="s">
        <v>2693</v>
      </c>
      <c r="G45" s="66">
        <v>11.840000000116733</v>
      </c>
      <c r="H45" s="69" t="s">
        <v>124</v>
      </c>
      <c r="I45" s="70">
        <v>1.4999999999999999E-2</v>
      </c>
      <c r="J45" s="67">
        <v>4.3300000000366309E-2</v>
      </c>
      <c r="K45" s="66">
        <v>90723.12139</v>
      </c>
      <c r="L45" s="68">
        <v>72.52</v>
      </c>
      <c r="M45" s="125" t="s">
        <v>2693</v>
      </c>
      <c r="N45" s="66">
        <v>65.792409122999985</v>
      </c>
      <c r="O45" s="67">
        <v>3.5870063816230765E-6</v>
      </c>
      <c r="P45" s="67">
        <f t="shared" si="0"/>
        <v>0.11868603359972624</v>
      </c>
      <c r="Q45" s="67">
        <f>N45/'סכום נכסי הקרן'!$C$41</f>
        <v>5.9820845344775043E-3</v>
      </c>
    </row>
    <row r="46" spans="1:17">
      <c r="A46" s="60" t="s">
        <v>263</v>
      </c>
      <c r="B46" s="58" t="s">
        <v>264</v>
      </c>
      <c r="C46" s="69" t="s">
        <v>112</v>
      </c>
      <c r="D46" s="58" t="s">
        <v>208</v>
      </c>
      <c r="E46" s="125" t="s">
        <v>2693</v>
      </c>
      <c r="F46" s="125" t="s">
        <v>2693</v>
      </c>
      <c r="G46" s="66">
        <v>1.6499999998197932</v>
      </c>
      <c r="H46" s="69" t="s">
        <v>124</v>
      </c>
      <c r="I46" s="70">
        <v>1.7500000000000002E-2</v>
      </c>
      <c r="J46" s="67">
        <v>3.8099999998132399E-2</v>
      </c>
      <c r="K46" s="66">
        <v>6272.2009280000002</v>
      </c>
      <c r="L46" s="68">
        <v>97.32</v>
      </c>
      <c r="M46" s="125" t="s">
        <v>2693</v>
      </c>
      <c r="N46" s="66">
        <v>6.1041056940000011</v>
      </c>
      <c r="O46" s="67">
        <v>2.6380429867615283E-7</v>
      </c>
      <c r="P46" s="67">
        <f t="shared" si="0"/>
        <v>1.101148450332548E-2</v>
      </c>
      <c r="Q46" s="67">
        <f>N46/'סכום נכסי הקרן'!$C$41</f>
        <v>5.5500743559378667E-4</v>
      </c>
    </row>
    <row r="47" spans="1:17">
      <c r="A47" s="60" t="s">
        <v>265</v>
      </c>
      <c r="B47" s="58" t="s">
        <v>266</v>
      </c>
      <c r="C47" s="69" t="s">
        <v>112</v>
      </c>
      <c r="D47" s="58" t="s">
        <v>208</v>
      </c>
      <c r="E47" s="125" t="s">
        <v>2693</v>
      </c>
      <c r="F47" s="125" t="s">
        <v>2693</v>
      </c>
      <c r="G47" s="66">
        <v>4.5200000000053953</v>
      </c>
      <c r="H47" s="69" t="s">
        <v>124</v>
      </c>
      <c r="I47" s="70">
        <v>2.2499999999999999E-2</v>
      </c>
      <c r="J47" s="67">
        <v>3.6699999999784204E-2</v>
      </c>
      <c r="K47" s="66">
        <v>31385.969014999995</v>
      </c>
      <c r="L47" s="68">
        <v>94.49</v>
      </c>
      <c r="M47" s="125" t="s">
        <v>2693</v>
      </c>
      <c r="N47" s="66">
        <v>29.656601391999999</v>
      </c>
      <c r="O47" s="67">
        <v>1.1603151885493154E-6</v>
      </c>
      <c r="P47" s="67">
        <f t="shared" si="0"/>
        <v>5.3498943665130583E-2</v>
      </c>
      <c r="Q47" s="67">
        <f>N47/'סכום נכסי הקרן'!$C$41</f>
        <v>2.6964857936814489E-3</v>
      </c>
    </row>
    <row r="48" spans="1:17">
      <c r="A48" s="60" t="s">
        <v>267</v>
      </c>
      <c r="B48" s="58" t="s">
        <v>268</v>
      </c>
      <c r="C48" s="69" t="s">
        <v>112</v>
      </c>
      <c r="D48" s="58" t="s">
        <v>208</v>
      </c>
      <c r="E48" s="125" t="s">
        <v>2693</v>
      </c>
      <c r="F48" s="125" t="s">
        <v>2693</v>
      </c>
      <c r="G48" s="66">
        <v>0.83000000080700376</v>
      </c>
      <c r="H48" s="69" t="s">
        <v>124</v>
      </c>
      <c r="I48" s="70">
        <v>4.0000000000000001E-3</v>
      </c>
      <c r="J48" s="67">
        <v>3.9800000048420228E-2</v>
      </c>
      <c r="K48" s="66">
        <v>101.99827500000001</v>
      </c>
      <c r="L48" s="68">
        <v>97.19</v>
      </c>
      <c r="M48" s="125" t="s">
        <v>2693</v>
      </c>
      <c r="N48" s="66">
        <v>9.9132124000000002E-2</v>
      </c>
      <c r="O48" s="67">
        <v>5.9883304839357388E-9</v>
      </c>
      <c r="P48" s="67">
        <f t="shared" si="0"/>
        <v>1.7882911960071638E-4</v>
      </c>
      <c r="Q48" s="67">
        <f>N48/'סכום נכסי הקרן'!$C$41</f>
        <v>9.0134523686714644E-6</v>
      </c>
    </row>
    <row r="49" spans="1:17">
      <c r="A49" s="60" t="s">
        <v>269</v>
      </c>
      <c r="B49" s="58" t="s">
        <v>270</v>
      </c>
      <c r="C49" s="69" t="s">
        <v>112</v>
      </c>
      <c r="D49" s="58" t="s">
        <v>208</v>
      </c>
      <c r="E49" s="125" t="s">
        <v>2693</v>
      </c>
      <c r="F49" s="125" t="s">
        <v>2693</v>
      </c>
      <c r="G49" s="66">
        <v>2.659999940575184</v>
      </c>
      <c r="H49" s="69" t="s">
        <v>124</v>
      </c>
      <c r="I49" s="70">
        <v>6.25E-2</v>
      </c>
      <c r="J49" s="67">
        <v>3.6599998865526236E-2</v>
      </c>
      <c r="K49" s="66">
        <v>17.1555</v>
      </c>
      <c r="L49" s="68">
        <v>107.9</v>
      </c>
      <c r="M49" s="125" t="s">
        <v>2693</v>
      </c>
      <c r="N49" s="66">
        <v>1.8510784999999998E-2</v>
      </c>
      <c r="O49" s="67">
        <v>1.1516703817953445E-9</v>
      </c>
      <c r="P49" s="67">
        <f t="shared" si="0"/>
        <v>3.3392479159108368E-5</v>
      </c>
      <c r="Q49" s="67">
        <f>N49/'סכום נכסי הקרן'!$C$41</f>
        <v>1.683067729934024E-6</v>
      </c>
    </row>
    <row r="50" spans="1:17">
      <c r="A50" s="60" t="s">
        <v>271</v>
      </c>
      <c r="B50" s="58" t="s">
        <v>272</v>
      </c>
      <c r="C50" s="69" t="s">
        <v>112</v>
      </c>
      <c r="D50" s="58" t="s">
        <v>208</v>
      </c>
      <c r="E50" s="125" t="s">
        <v>2693</v>
      </c>
      <c r="F50" s="125" t="s">
        <v>2693</v>
      </c>
      <c r="G50" s="66">
        <v>18.309999999941109</v>
      </c>
      <c r="H50" s="69" t="s">
        <v>124</v>
      </c>
      <c r="I50" s="70">
        <v>2.7999999999999997E-2</v>
      </c>
      <c r="J50" s="67">
        <v>4.619999999992639E-2</v>
      </c>
      <c r="K50" s="66">
        <v>75977.104217</v>
      </c>
      <c r="L50" s="68">
        <v>71.52</v>
      </c>
      <c r="M50" s="125" t="s">
        <v>2693</v>
      </c>
      <c r="N50" s="66">
        <v>54.338824520000003</v>
      </c>
      <c r="O50" s="67">
        <v>6.6659891235302763E-6</v>
      </c>
      <c r="P50" s="67">
        <f t="shared" si="0"/>
        <v>9.8024371484761286E-2</v>
      </c>
      <c r="Q50" s="67">
        <f>N50/'סכום נכסי הקרן'!$C$41</f>
        <v>4.9406830683928152E-3</v>
      </c>
    </row>
    <row r="51" spans="1:17">
      <c r="A51" s="129" t="s">
        <v>2693</v>
      </c>
      <c r="B51" s="125" t="s">
        <v>2693</v>
      </c>
      <c r="C51" s="125" t="s">
        <v>2693</v>
      </c>
      <c r="D51" s="125" t="s">
        <v>2693</v>
      </c>
      <c r="E51" s="125" t="s">
        <v>2693</v>
      </c>
      <c r="F51" s="125" t="s">
        <v>2693</v>
      </c>
      <c r="G51" s="125" t="s">
        <v>2693</v>
      </c>
      <c r="H51" s="125" t="s">
        <v>2693</v>
      </c>
      <c r="I51" s="125" t="s">
        <v>2693</v>
      </c>
      <c r="J51" s="125" t="s">
        <v>2693</v>
      </c>
      <c r="K51" s="125" t="s">
        <v>2693</v>
      </c>
      <c r="L51" s="125" t="s">
        <v>2693</v>
      </c>
      <c r="M51" s="125" t="s">
        <v>2693</v>
      </c>
      <c r="N51" s="125" t="s">
        <v>2693</v>
      </c>
      <c r="O51" s="125" t="s">
        <v>2693</v>
      </c>
      <c r="P51" s="125" t="s">
        <v>2693</v>
      </c>
      <c r="Q51" s="125" t="s">
        <v>2693</v>
      </c>
    </row>
    <row r="52" spans="1:17">
      <c r="A52" s="59" t="s">
        <v>24</v>
      </c>
      <c r="B52" s="122" t="s">
        <v>2693</v>
      </c>
      <c r="C52" s="122" t="s">
        <v>2693</v>
      </c>
      <c r="D52" s="122" t="s">
        <v>2693</v>
      </c>
      <c r="E52" s="122" t="s">
        <v>2693</v>
      </c>
      <c r="F52" s="122" t="s">
        <v>2693</v>
      </c>
      <c r="G52" s="64">
        <v>3.0757391788853736</v>
      </c>
      <c r="H52" s="122" t="s">
        <v>2693</v>
      </c>
      <c r="I52" s="122" t="s">
        <v>2693</v>
      </c>
      <c r="J52" s="65">
        <v>4.7534550599175975E-2</v>
      </c>
      <c r="K52" s="122" t="s">
        <v>2693</v>
      </c>
      <c r="L52" s="122" t="s">
        <v>2693</v>
      </c>
      <c r="M52" s="122" t="s">
        <v>2693</v>
      </c>
      <c r="N52" s="64">
        <v>3.2047888499999999</v>
      </c>
      <c r="O52" s="122" t="s">
        <v>2693</v>
      </c>
      <c r="P52" s="65">
        <f t="shared" si="0"/>
        <v>5.7812699398198334E-3</v>
      </c>
      <c r="Q52" s="65">
        <f>N52/'סכום נכסי הקרן'!$C$41</f>
        <v>2.9139102932087277E-4</v>
      </c>
    </row>
    <row r="53" spans="1:17">
      <c r="A53" s="60" t="s">
        <v>273</v>
      </c>
      <c r="B53" s="58" t="s">
        <v>274</v>
      </c>
      <c r="C53" s="69" t="s">
        <v>112</v>
      </c>
      <c r="D53" s="58" t="s">
        <v>208</v>
      </c>
      <c r="E53" s="125" t="s">
        <v>2693</v>
      </c>
      <c r="F53" s="125" t="s">
        <v>2693</v>
      </c>
      <c r="G53" s="66">
        <v>2.3000000001578105</v>
      </c>
      <c r="H53" s="69" t="s">
        <v>124</v>
      </c>
      <c r="I53" s="70">
        <v>4.0999999999999995E-2</v>
      </c>
      <c r="J53" s="67">
        <v>4.7200000006154604E-2</v>
      </c>
      <c r="K53" s="66">
        <v>2556.4159079999999</v>
      </c>
      <c r="L53" s="68">
        <v>99.15</v>
      </c>
      <c r="M53" s="125" t="s">
        <v>2693</v>
      </c>
      <c r="N53" s="66">
        <v>2.534686352</v>
      </c>
      <c r="O53" s="67">
        <v>1.2049724402684727E-7</v>
      </c>
      <c r="P53" s="67">
        <f t="shared" si="0"/>
        <v>4.5724404007737342E-3</v>
      </c>
      <c r="Q53" s="67">
        <f>N53/'סכום נכסי הקרן'!$C$41</f>
        <v>2.3046287904891083E-4</v>
      </c>
    </row>
    <row r="54" spans="1:17">
      <c r="A54" s="60" t="s">
        <v>275</v>
      </c>
      <c r="B54" s="58" t="s">
        <v>276</v>
      </c>
      <c r="C54" s="69" t="s">
        <v>112</v>
      </c>
      <c r="D54" s="58" t="s">
        <v>208</v>
      </c>
      <c r="E54" s="125" t="s">
        <v>2693</v>
      </c>
      <c r="F54" s="125" t="s">
        <v>2693</v>
      </c>
      <c r="G54" s="66">
        <v>6.0100000045067743</v>
      </c>
      <c r="H54" s="69" t="s">
        <v>124</v>
      </c>
      <c r="I54" s="70">
        <v>4.0999999999999995E-2</v>
      </c>
      <c r="J54" s="67">
        <v>4.8800000026264653E-2</v>
      </c>
      <c r="K54" s="66">
        <v>695.56</v>
      </c>
      <c r="L54" s="68">
        <v>96.34</v>
      </c>
      <c r="M54" s="125" t="s">
        <v>2693</v>
      </c>
      <c r="N54" s="66">
        <v>0.67010249799999988</v>
      </c>
      <c r="O54" s="67">
        <v>2.5194842019328406E-8</v>
      </c>
      <c r="P54" s="67">
        <f t="shared" si="0"/>
        <v>1.2088295390460994E-3</v>
      </c>
      <c r="Q54" s="67">
        <f>N54/'סכום נכסי הקרן'!$C$41</f>
        <v>6.0928150271961924E-5</v>
      </c>
    </row>
    <row r="55" spans="1:17">
      <c r="A55" s="129" t="s">
        <v>2693</v>
      </c>
      <c r="B55" s="125" t="s">
        <v>2693</v>
      </c>
      <c r="C55" s="125" t="s">
        <v>2693</v>
      </c>
      <c r="D55" s="125" t="s">
        <v>2693</v>
      </c>
      <c r="E55" s="125" t="s">
        <v>2693</v>
      </c>
      <c r="F55" s="125" t="s">
        <v>2693</v>
      </c>
      <c r="G55" s="125" t="s">
        <v>2693</v>
      </c>
      <c r="H55" s="125" t="s">
        <v>2693</v>
      </c>
      <c r="I55" s="125" t="s">
        <v>2693</v>
      </c>
      <c r="J55" s="125" t="s">
        <v>2693</v>
      </c>
      <c r="K55" s="125" t="s">
        <v>2693</v>
      </c>
      <c r="L55" s="125" t="s">
        <v>2693</v>
      </c>
      <c r="M55" s="125" t="s">
        <v>2693</v>
      </c>
      <c r="N55" s="125" t="s">
        <v>2693</v>
      </c>
      <c r="O55" s="125" t="s">
        <v>2693</v>
      </c>
      <c r="P55" s="125" t="s">
        <v>2693</v>
      </c>
      <c r="Q55" s="125" t="s">
        <v>2693</v>
      </c>
    </row>
    <row r="56" spans="1:17">
      <c r="A56" s="55" t="s">
        <v>174</v>
      </c>
      <c r="B56" s="122" t="s">
        <v>2693</v>
      </c>
      <c r="C56" s="122" t="s">
        <v>2693</v>
      </c>
      <c r="D56" s="122" t="s">
        <v>2693</v>
      </c>
      <c r="E56" s="122" t="s">
        <v>2693</v>
      </c>
      <c r="F56" s="122" t="s">
        <v>2693</v>
      </c>
      <c r="G56" s="64">
        <v>8.8578405714818196</v>
      </c>
      <c r="H56" s="122" t="s">
        <v>2693</v>
      </c>
      <c r="I56" s="122" t="s">
        <v>2693</v>
      </c>
      <c r="J56" s="65">
        <v>5.3863727014635238E-2</v>
      </c>
      <c r="K56" s="122" t="s">
        <v>2693</v>
      </c>
      <c r="L56" s="122" t="s">
        <v>2693</v>
      </c>
      <c r="M56" s="122" t="s">
        <v>2693</v>
      </c>
      <c r="N56" s="64">
        <v>7.4760596259999996</v>
      </c>
      <c r="O56" s="122" t="s">
        <v>2693</v>
      </c>
      <c r="P56" s="65">
        <f t="shared" si="0"/>
        <v>1.3486416986284293E-2</v>
      </c>
      <c r="Q56" s="65">
        <f>N56/'סכום נכסי הקרן'!$C$41</f>
        <v>6.7975046458500969E-4</v>
      </c>
    </row>
    <row r="57" spans="1:17">
      <c r="A57" s="59" t="s">
        <v>58</v>
      </c>
      <c r="B57" s="122" t="s">
        <v>2693</v>
      </c>
      <c r="C57" s="122" t="s">
        <v>2693</v>
      </c>
      <c r="D57" s="122" t="s">
        <v>2693</v>
      </c>
      <c r="E57" s="122" t="s">
        <v>2693</v>
      </c>
      <c r="F57" s="122" t="s">
        <v>2693</v>
      </c>
      <c r="G57" s="64">
        <v>8.8578405714818196</v>
      </c>
      <c r="H57" s="122" t="s">
        <v>2693</v>
      </c>
      <c r="I57" s="122" t="s">
        <v>2693</v>
      </c>
      <c r="J57" s="65">
        <v>5.3863727014635238E-2</v>
      </c>
      <c r="K57" s="122" t="s">
        <v>2693</v>
      </c>
      <c r="L57" s="122" t="s">
        <v>2693</v>
      </c>
      <c r="M57" s="122" t="s">
        <v>2693</v>
      </c>
      <c r="N57" s="64">
        <v>7.4760596259999996</v>
      </c>
      <c r="O57" s="122" t="s">
        <v>2693</v>
      </c>
      <c r="P57" s="65">
        <f t="shared" si="0"/>
        <v>1.3486416986284293E-2</v>
      </c>
      <c r="Q57" s="65">
        <f>N57/'סכום נכסי הקרן'!$C$41</f>
        <v>6.7975046458500969E-4</v>
      </c>
    </row>
    <row r="58" spans="1:17">
      <c r="A58" s="60" t="s">
        <v>277</v>
      </c>
      <c r="B58" s="58" t="s">
        <v>278</v>
      </c>
      <c r="C58" s="69" t="s">
        <v>29</v>
      </c>
      <c r="D58" s="58" t="s">
        <v>279</v>
      </c>
      <c r="E58" s="58" t="s">
        <v>280</v>
      </c>
      <c r="F58" s="125" t="s">
        <v>2693</v>
      </c>
      <c r="G58" s="66">
        <v>17.67000000232267</v>
      </c>
      <c r="H58" s="69" t="s">
        <v>123</v>
      </c>
      <c r="I58" s="70">
        <v>4.4999999999999998E-2</v>
      </c>
      <c r="J58" s="67">
        <v>5.7500000007387628E-2</v>
      </c>
      <c r="K58" s="66">
        <v>590.94444599999997</v>
      </c>
      <c r="L58" s="68">
        <v>78.942499999999995</v>
      </c>
      <c r="M58" s="125" t="s">
        <v>2693</v>
      </c>
      <c r="N58" s="66">
        <v>1.692018421</v>
      </c>
      <c r="O58" s="67">
        <v>5.90944446E-7</v>
      </c>
      <c r="P58" s="67">
        <f t="shared" si="0"/>
        <v>3.0523119284282083E-3</v>
      </c>
      <c r="Q58" s="67">
        <f>N58/'סכום נכסי הקרן'!$C$41</f>
        <v>1.5384445353554816E-4</v>
      </c>
    </row>
    <row r="59" spans="1:17">
      <c r="A59" s="60" t="s">
        <v>281</v>
      </c>
      <c r="B59" s="58" t="s">
        <v>282</v>
      </c>
      <c r="C59" s="69" t="s">
        <v>29</v>
      </c>
      <c r="D59" s="58" t="s">
        <v>279</v>
      </c>
      <c r="E59" s="58" t="s">
        <v>280</v>
      </c>
      <c r="F59" s="125" t="s">
        <v>2693</v>
      </c>
      <c r="G59" s="66">
        <v>6.279999999930844</v>
      </c>
      <c r="H59" s="69" t="s">
        <v>123</v>
      </c>
      <c r="I59" s="70">
        <v>6.5000000000000002E-2</v>
      </c>
      <c r="J59" s="67">
        <v>5.2799999999308428E-2</v>
      </c>
      <c r="K59" s="66">
        <v>1470.45</v>
      </c>
      <c r="L59" s="68">
        <v>108.45099999999999</v>
      </c>
      <c r="M59" s="125" t="s">
        <v>2693</v>
      </c>
      <c r="N59" s="66">
        <v>5.7840412050000003</v>
      </c>
      <c r="O59" s="67">
        <v>9.8029999999999996E-7</v>
      </c>
      <c r="P59" s="67">
        <f t="shared" si="0"/>
        <v>1.0434105057856085E-2</v>
      </c>
      <c r="Q59" s="67">
        <f>N59/'סכום נכסי הקרן'!$C$41</f>
        <v>5.2590601104946161E-4</v>
      </c>
    </row>
    <row r="60" spans="1:17">
      <c r="A60" s="126" t="s">
        <v>2693</v>
      </c>
      <c r="B60" s="127" t="s">
        <v>2693</v>
      </c>
      <c r="C60" s="127" t="s">
        <v>2693</v>
      </c>
      <c r="D60" s="127" t="s">
        <v>2693</v>
      </c>
      <c r="E60" s="127" t="s">
        <v>2693</v>
      </c>
      <c r="F60" s="127" t="s">
        <v>2693</v>
      </c>
      <c r="G60" s="127" t="s">
        <v>2693</v>
      </c>
      <c r="H60" s="127" t="s">
        <v>2693</v>
      </c>
      <c r="I60" s="127" t="s">
        <v>2693</v>
      </c>
      <c r="J60" s="127" t="s">
        <v>2693</v>
      </c>
      <c r="K60" s="127" t="s">
        <v>2693</v>
      </c>
      <c r="L60" s="127" t="s">
        <v>2693</v>
      </c>
      <c r="M60" s="127" t="s">
        <v>2693</v>
      </c>
      <c r="N60" s="127" t="s">
        <v>2693</v>
      </c>
      <c r="O60" s="127" t="s">
        <v>2693</v>
      </c>
      <c r="P60" s="127" t="s">
        <v>2693</v>
      </c>
      <c r="Q60" s="127" t="s">
        <v>2693</v>
      </c>
    </row>
    <row r="61" spans="1:17">
      <c r="A61" s="126" t="s">
        <v>2693</v>
      </c>
      <c r="B61" s="127" t="s">
        <v>2693</v>
      </c>
      <c r="C61" s="127" t="s">
        <v>2693</v>
      </c>
      <c r="D61" s="127" t="s">
        <v>2693</v>
      </c>
      <c r="E61" s="127" t="s">
        <v>2693</v>
      </c>
      <c r="F61" s="127" t="s">
        <v>2693</v>
      </c>
      <c r="G61" s="127" t="s">
        <v>2693</v>
      </c>
      <c r="H61" s="127" t="s">
        <v>2693</v>
      </c>
      <c r="I61" s="127" t="s">
        <v>2693</v>
      </c>
      <c r="J61" s="127" t="s">
        <v>2693</v>
      </c>
      <c r="K61" s="127" t="s">
        <v>2693</v>
      </c>
      <c r="L61" s="127" t="s">
        <v>2693</v>
      </c>
      <c r="M61" s="127" t="s">
        <v>2693</v>
      </c>
      <c r="N61" s="127" t="s">
        <v>2693</v>
      </c>
      <c r="O61" s="127" t="s">
        <v>2693</v>
      </c>
      <c r="P61" s="127" t="s">
        <v>2693</v>
      </c>
      <c r="Q61" s="127" t="s">
        <v>2693</v>
      </c>
    </row>
    <row r="62" spans="1:17">
      <c r="A62" s="126" t="s">
        <v>2693</v>
      </c>
      <c r="B62" s="127" t="s">
        <v>2693</v>
      </c>
      <c r="C62" s="127" t="s">
        <v>2693</v>
      </c>
      <c r="D62" s="127" t="s">
        <v>2693</v>
      </c>
      <c r="E62" s="127" t="s">
        <v>2693</v>
      </c>
      <c r="F62" s="127" t="s">
        <v>2693</v>
      </c>
      <c r="G62" s="127" t="s">
        <v>2693</v>
      </c>
      <c r="H62" s="127" t="s">
        <v>2693</v>
      </c>
      <c r="I62" s="127" t="s">
        <v>2693</v>
      </c>
      <c r="J62" s="127" t="s">
        <v>2693</v>
      </c>
      <c r="K62" s="127" t="s">
        <v>2693</v>
      </c>
      <c r="L62" s="127" t="s">
        <v>2693</v>
      </c>
      <c r="M62" s="127" t="s">
        <v>2693</v>
      </c>
      <c r="N62" s="127" t="s">
        <v>2693</v>
      </c>
      <c r="O62" s="127" t="s">
        <v>2693</v>
      </c>
      <c r="P62" s="127" t="s">
        <v>2693</v>
      </c>
      <c r="Q62" s="127" t="s">
        <v>2693</v>
      </c>
    </row>
    <row r="63" spans="1:17">
      <c r="A63" s="92" t="s">
        <v>104</v>
      </c>
      <c r="B63" s="130" t="s">
        <v>2693</v>
      </c>
      <c r="C63" s="130" t="s">
        <v>2693</v>
      </c>
      <c r="D63" s="127" t="s">
        <v>2693</v>
      </c>
      <c r="E63" s="127" t="s">
        <v>2693</v>
      </c>
      <c r="F63" s="127" t="s">
        <v>2693</v>
      </c>
      <c r="G63" s="127" t="s">
        <v>2693</v>
      </c>
      <c r="H63" s="127" t="s">
        <v>2693</v>
      </c>
      <c r="I63" s="127" t="s">
        <v>2693</v>
      </c>
      <c r="J63" s="127" t="s">
        <v>2693</v>
      </c>
      <c r="K63" s="127" t="s">
        <v>2693</v>
      </c>
      <c r="L63" s="127" t="s">
        <v>2693</v>
      </c>
      <c r="M63" s="127" t="s">
        <v>2693</v>
      </c>
      <c r="N63" s="127" t="s">
        <v>2693</v>
      </c>
      <c r="O63" s="127" t="s">
        <v>2693</v>
      </c>
      <c r="P63" s="127" t="s">
        <v>2693</v>
      </c>
      <c r="Q63" s="127" t="s">
        <v>2693</v>
      </c>
    </row>
    <row r="64" spans="1:17">
      <c r="A64" s="92" t="s">
        <v>179</v>
      </c>
      <c r="B64" s="130" t="s">
        <v>2693</v>
      </c>
      <c r="C64" s="130" t="s">
        <v>2693</v>
      </c>
      <c r="D64" s="127" t="s">
        <v>2693</v>
      </c>
      <c r="E64" s="127" t="s">
        <v>2693</v>
      </c>
      <c r="F64" s="127" t="s">
        <v>2693</v>
      </c>
      <c r="G64" s="127" t="s">
        <v>2693</v>
      </c>
      <c r="H64" s="127" t="s">
        <v>2693</v>
      </c>
      <c r="I64" s="127" t="s">
        <v>2693</v>
      </c>
      <c r="J64" s="127" t="s">
        <v>2693</v>
      </c>
      <c r="K64" s="127" t="s">
        <v>2693</v>
      </c>
      <c r="L64" s="127" t="s">
        <v>2693</v>
      </c>
      <c r="M64" s="127" t="s">
        <v>2693</v>
      </c>
      <c r="N64" s="127" t="s">
        <v>2693</v>
      </c>
      <c r="O64" s="127" t="s">
        <v>2693</v>
      </c>
      <c r="P64" s="127" t="s">
        <v>2693</v>
      </c>
      <c r="Q64" s="127" t="s">
        <v>2693</v>
      </c>
    </row>
    <row r="65" spans="1:17">
      <c r="A65" s="92" t="s">
        <v>187</v>
      </c>
      <c r="B65" s="131" t="s">
        <v>2693</v>
      </c>
      <c r="C65" s="131" t="s">
        <v>2693</v>
      </c>
      <c r="D65" s="127" t="s">
        <v>2693</v>
      </c>
      <c r="E65" s="127" t="s">
        <v>2693</v>
      </c>
      <c r="F65" s="127" t="s">
        <v>2693</v>
      </c>
      <c r="G65" s="127" t="s">
        <v>2693</v>
      </c>
      <c r="H65" s="127" t="s">
        <v>2693</v>
      </c>
      <c r="I65" s="127" t="s">
        <v>2693</v>
      </c>
      <c r="J65" s="127" t="s">
        <v>2693</v>
      </c>
      <c r="K65" s="127" t="s">
        <v>2693</v>
      </c>
      <c r="L65" s="127" t="s">
        <v>2693</v>
      </c>
      <c r="M65" s="127" t="s">
        <v>2693</v>
      </c>
      <c r="N65" s="127" t="s">
        <v>2693</v>
      </c>
      <c r="O65" s="127" t="s">
        <v>2693</v>
      </c>
      <c r="P65" s="127" t="s">
        <v>2693</v>
      </c>
      <c r="Q65" s="127" t="s">
        <v>2693</v>
      </c>
    </row>
    <row r="66" spans="1:17" hidden="1">
      <c r="B66" s="1"/>
      <c r="C66" s="1"/>
    </row>
    <row r="67" spans="1:17" hidden="1">
      <c r="B67" s="1"/>
      <c r="C67" s="1"/>
    </row>
    <row r="68" spans="1:17" hidden="1">
      <c r="B68" s="1"/>
      <c r="C68" s="1"/>
    </row>
    <row r="69" spans="1:17" hidden="1">
      <c r="B69" s="1"/>
      <c r="C69" s="1"/>
    </row>
    <row r="70" spans="1:17" hidden="1">
      <c r="B70" s="1"/>
      <c r="C70" s="1"/>
    </row>
    <row r="71" spans="1:17" hidden="1">
      <c r="B71" s="1"/>
      <c r="C71" s="1"/>
    </row>
    <row r="72" spans="1:17" hidden="1">
      <c r="B72" s="1"/>
      <c r="C72" s="1"/>
    </row>
    <row r="73" spans="1:17" hidden="1">
      <c r="B73" s="1"/>
      <c r="C73" s="1"/>
    </row>
    <row r="74" spans="1:17" hidden="1">
      <c r="B74" s="1"/>
      <c r="C74" s="1"/>
    </row>
    <row r="75" spans="1:17" hidden="1">
      <c r="B75" s="1"/>
      <c r="C75" s="1"/>
    </row>
    <row r="76" spans="1:17" hidden="1">
      <c r="B76" s="1"/>
      <c r="C76" s="1"/>
    </row>
    <row r="77" spans="1:17" hidden="1">
      <c r="B77" s="1"/>
      <c r="C77" s="1"/>
    </row>
    <row r="78" spans="1:17" hidden="1">
      <c r="B78" s="1"/>
      <c r="C78" s="1"/>
    </row>
    <row r="79" spans="1:17" hidden="1">
      <c r="B79" s="1"/>
      <c r="C79" s="1"/>
    </row>
    <row r="80" spans="1:17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30:C64 C1:C4 M1:M5 B5:C27 N1:P7 D1:H28 B66:C1048576 I1:L1048576 A1:A1048576 M30:M1048576 N9:P1048576 D30:H1048576 Q1:AY1048576 BA1:XFD1048576 AZ1:AZ9999 AZ10001:AZ1048576" xr:uid="{00000000-0002-0000-0200-000000000000}"/>
  </dataValidations>
  <pageMargins left="0" right="0" top="0.5" bottom="0.5" header="0" footer="0.25"/>
  <pageSetup paperSize="9" scale="41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137</v>
      </c>
      <c r="B1" s="36" t="s" vm="1">
        <v>204</v>
      </c>
    </row>
    <row r="2" spans="1:19">
      <c r="A2" s="36" t="s">
        <v>136</v>
      </c>
      <c r="B2" s="36" t="s">
        <v>205</v>
      </c>
    </row>
    <row r="3" spans="1:19">
      <c r="A3" s="36" t="s">
        <v>138</v>
      </c>
      <c r="B3" s="36" t="s">
        <v>2665</v>
      </c>
    </row>
    <row r="4" spans="1:19">
      <c r="A4" s="36" t="s">
        <v>139</v>
      </c>
      <c r="B4" s="36">
        <v>14242</v>
      </c>
    </row>
    <row r="5" spans="1:19" ht="18.75">
      <c r="A5" s="148" t="s">
        <v>82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2"/>
    </row>
    <row r="6" spans="1:19" s="3" customFormat="1">
      <c r="A6" s="132" t="s">
        <v>107</v>
      </c>
      <c r="B6" s="39" t="s">
        <v>41</v>
      </c>
      <c r="C6" s="39" t="s">
        <v>111</v>
      </c>
      <c r="D6" s="39" t="s">
        <v>168</v>
      </c>
      <c r="E6" s="39" t="s">
        <v>109</v>
      </c>
      <c r="F6" s="39" t="s">
        <v>61</v>
      </c>
      <c r="G6" s="39" t="s">
        <v>14</v>
      </c>
      <c r="H6" s="39" t="s">
        <v>62</v>
      </c>
      <c r="I6" s="39" t="s">
        <v>96</v>
      </c>
      <c r="J6" s="39" t="s">
        <v>17</v>
      </c>
      <c r="K6" s="39" t="s">
        <v>95</v>
      </c>
      <c r="L6" s="39" t="s">
        <v>16</v>
      </c>
      <c r="M6" s="39" t="s">
        <v>18</v>
      </c>
      <c r="N6" s="39" t="s">
        <v>181</v>
      </c>
      <c r="O6" s="39" t="s">
        <v>180</v>
      </c>
      <c r="P6" s="39" t="s">
        <v>57</v>
      </c>
      <c r="Q6" s="39" t="s">
        <v>55</v>
      </c>
      <c r="R6" s="39" t="s">
        <v>140</v>
      </c>
      <c r="S6" s="133" t="s">
        <v>142</v>
      </c>
    </row>
    <row r="7" spans="1:19" s="3" customFormat="1">
      <c r="A7" s="134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19" t="s">
        <v>2693</v>
      </c>
      <c r="G7" s="119" t="s">
        <v>2693</v>
      </c>
      <c r="H7" s="119" t="s">
        <v>2693</v>
      </c>
      <c r="I7" s="12" t="s">
        <v>21</v>
      </c>
      <c r="J7" s="12" t="s">
        <v>20</v>
      </c>
      <c r="K7" s="119" t="s">
        <v>2693</v>
      </c>
      <c r="L7" s="12" t="s">
        <v>19</v>
      </c>
      <c r="M7" s="12" t="s">
        <v>19</v>
      </c>
      <c r="N7" s="12" t="s">
        <v>188</v>
      </c>
      <c r="O7" s="119" t="s">
        <v>2693</v>
      </c>
      <c r="P7" s="12" t="s">
        <v>184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35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105</v>
      </c>
      <c r="Q8" s="14" t="s">
        <v>106</v>
      </c>
      <c r="R8" s="33" t="s">
        <v>143</v>
      </c>
      <c r="S8" s="47" t="s">
        <v>169</v>
      </c>
    </row>
    <row r="9" spans="1:19" s="4" customFormat="1" ht="20.25">
      <c r="A9" s="94" t="s">
        <v>2666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125" t="s">
        <v>2693</v>
      </c>
      <c r="N9" s="125" t="s">
        <v>2693</v>
      </c>
      <c r="O9" s="125" t="s">
        <v>2693</v>
      </c>
      <c r="P9" s="95">
        <v>0</v>
      </c>
      <c r="Q9" s="125" t="s">
        <v>2693</v>
      </c>
      <c r="R9" s="96">
        <v>0</v>
      </c>
      <c r="S9" s="96">
        <v>0</v>
      </c>
    </row>
    <row r="10" spans="1:19">
      <c r="A10" s="97" t="s">
        <v>196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125" t="s">
        <v>2693</v>
      </c>
      <c r="P10" s="125" t="s">
        <v>2693</v>
      </c>
      <c r="Q10" s="125" t="s">
        <v>2693</v>
      </c>
      <c r="R10" s="125" t="s">
        <v>2693</v>
      </c>
      <c r="S10" s="125" t="s">
        <v>2693</v>
      </c>
    </row>
    <row r="11" spans="1:19">
      <c r="A11" s="97" t="s">
        <v>104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  <c r="O11" s="125" t="s">
        <v>2693</v>
      </c>
      <c r="P11" s="125" t="s">
        <v>2693</v>
      </c>
      <c r="Q11" s="125" t="s">
        <v>2693</v>
      </c>
      <c r="R11" s="125" t="s">
        <v>2693</v>
      </c>
      <c r="S11" s="125" t="s">
        <v>2693</v>
      </c>
    </row>
    <row r="12" spans="1:19">
      <c r="A12" s="97" t="s">
        <v>179</v>
      </c>
      <c r="B12" s="125" t="s">
        <v>2693</v>
      </c>
      <c r="C12" s="125" t="s">
        <v>2693</v>
      </c>
      <c r="D12" s="125" t="s">
        <v>2693</v>
      </c>
      <c r="E12" s="125" t="s">
        <v>2693</v>
      </c>
      <c r="F12" s="125" t="s">
        <v>2693</v>
      </c>
      <c r="G12" s="125" t="s">
        <v>2693</v>
      </c>
      <c r="H12" s="125" t="s">
        <v>2693</v>
      </c>
      <c r="I12" s="125" t="s">
        <v>2693</v>
      </c>
      <c r="J12" s="125" t="s">
        <v>2693</v>
      </c>
      <c r="K12" s="125" t="s">
        <v>2693</v>
      </c>
      <c r="L12" s="125" t="s">
        <v>2693</v>
      </c>
      <c r="M12" s="125" t="s">
        <v>2693</v>
      </c>
      <c r="N12" s="125" t="s">
        <v>2693</v>
      </c>
      <c r="O12" s="125" t="s">
        <v>2693</v>
      </c>
      <c r="P12" s="125" t="s">
        <v>2693</v>
      </c>
      <c r="Q12" s="125" t="s">
        <v>2693</v>
      </c>
      <c r="R12" s="125" t="s">
        <v>2693</v>
      </c>
      <c r="S12" s="125" t="s">
        <v>2693</v>
      </c>
    </row>
    <row r="13" spans="1:19">
      <c r="A13" s="97" t="s">
        <v>187</v>
      </c>
      <c r="B13" s="125" t="s">
        <v>2693</v>
      </c>
      <c r="C13" s="125" t="s">
        <v>2693</v>
      </c>
      <c r="D13" s="125" t="s">
        <v>2693</v>
      </c>
      <c r="E13" s="125" t="s">
        <v>2693</v>
      </c>
      <c r="F13" s="125" t="s">
        <v>2693</v>
      </c>
      <c r="G13" s="125" t="s">
        <v>2693</v>
      </c>
      <c r="H13" s="125" t="s">
        <v>2693</v>
      </c>
      <c r="I13" s="125" t="s">
        <v>2693</v>
      </c>
      <c r="J13" s="125" t="s">
        <v>2693</v>
      </c>
      <c r="K13" s="125" t="s">
        <v>2693</v>
      </c>
      <c r="L13" s="125" t="s">
        <v>2693</v>
      </c>
      <c r="M13" s="125" t="s">
        <v>2693</v>
      </c>
      <c r="N13" s="125" t="s">
        <v>2693</v>
      </c>
      <c r="O13" s="125" t="s">
        <v>2693</v>
      </c>
      <c r="P13" s="125" t="s">
        <v>2693</v>
      </c>
      <c r="Q13" s="125" t="s">
        <v>2693</v>
      </c>
      <c r="R13" s="125" t="s">
        <v>2693</v>
      </c>
      <c r="S13" s="125" t="s">
        <v>2693</v>
      </c>
    </row>
    <row r="14" spans="1:19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19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  <row r="17" spans="1:19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</row>
    <row r="18" spans="1:19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1:19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1:19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</row>
    <row r="21" spans="1:19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1:19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</row>
    <row r="23" spans="1:19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</row>
    <row r="25" spans="1:19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1:19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</row>
    <row r="29" spans="1:19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</row>
    <row r="33" spans="1:19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1:19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</row>
    <row r="35" spans="1:19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</row>
    <row r="36" spans="1:19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  <row r="43" spans="1:19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</row>
    <row r="44" spans="1:19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</row>
    <row r="45" spans="1:19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</row>
    <row r="46" spans="1:19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</row>
    <row r="47" spans="1:19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</row>
    <row r="48" spans="1:19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1:19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1:19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</row>
    <row r="62" spans="1:19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</row>
    <row r="65" spans="1:19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</row>
    <row r="66" spans="1:19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</row>
    <row r="67" spans="1:19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</row>
    <row r="68" spans="1:19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</row>
    <row r="69" spans="1:19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</row>
    <row r="70" spans="1:19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</row>
    <row r="71" spans="1:19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</row>
    <row r="72" spans="1:19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</row>
    <row r="73" spans="1:19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</row>
    <row r="74" spans="1:19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</row>
    <row r="75" spans="1:19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</row>
    <row r="76" spans="1:19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</row>
    <row r="77" spans="1:19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</row>
    <row r="78" spans="1:19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</row>
    <row r="87" spans="1:19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</row>
    <row r="88" spans="1:19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</row>
    <row r="89" spans="1:19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</row>
    <row r="90" spans="1:19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</row>
    <row r="91" spans="1:19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</row>
    <row r="92" spans="1:19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</row>
    <row r="93" spans="1:19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</row>
    <row r="94" spans="1:19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</row>
    <row r="95" spans="1:19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</row>
    <row r="96" spans="1:19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</row>
    <row r="97" spans="1:19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</row>
    <row r="98" spans="1:19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</row>
    <row r="99" spans="1:19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</row>
    <row r="100" spans="1:19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</row>
    <row r="101" spans="1:19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</row>
    <row r="102" spans="1:19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</row>
    <row r="103" spans="1:19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</row>
    <row r="104" spans="1:19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</row>
    <row r="105" spans="1:19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</row>
    <row r="106" spans="1:19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</row>
    <row r="107" spans="1:19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</row>
    <row r="108" spans="1:19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zoomScale="70" zoomScaleNormal="70" workbookViewId="0">
      <selection activeCell="N15" sqref="N15"/>
    </sheetView>
  </sheetViews>
  <sheetFormatPr defaultColWidth="0" defaultRowHeight="18" zeroHeight="1"/>
  <cols>
    <col min="1" max="1" width="42.140625" style="2" bestFit="1" customWidth="1"/>
    <col min="2" max="2" width="64.42578125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4.7109375" style="1" customWidth="1"/>
    <col min="10" max="10" width="8" style="1" customWidth="1"/>
    <col min="11" max="11" width="12.28515625" style="1" bestFit="1" customWidth="1"/>
    <col min="12" max="12" width="13.7109375" style="1" customWidth="1"/>
    <col min="13" max="13" width="15.5703125" style="1" customWidth="1"/>
    <col min="14" max="14" width="12.140625" style="1" bestFit="1" customWidth="1"/>
    <col min="15" max="15" width="13" style="1" bestFit="1" customWidth="1"/>
    <col min="16" max="16" width="30.85546875" style="1" customWidth="1"/>
    <col min="17" max="17" width="10" style="1" bestFit="1" customWidth="1"/>
    <col min="18" max="18" width="21.5703125" style="1" customWidth="1"/>
    <col min="19" max="19" width="25.85546875" style="1" customWidth="1"/>
    <col min="20" max="20" width="24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137</v>
      </c>
      <c r="B1" s="36" t="s" vm="1">
        <v>204</v>
      </c>
    </row>
    <row r="2" spans="1:20">
      <c r="A2" s="36" t="s">
        <v>136</v>
      </c>
      <c r="B2" s="36" t="s">
        <v>205</v>
      </c>
    </row>
    <row r="3" spans="1:20">
      <c r="A3" s="36" t="s">
        <v>138</v>
      </c>
      <c r="B3" s="36" t="s">
        <v>2665</v>
      </c>
    </row>
    <row r="4" spans="1:20">
      <c r="A4" s="36" t="s">
        <v>139</v>
      </c>
      <c r="B4" s="36">
        <v>14242</v>
      </c>
    </row>
    <row r="5" spans="1:20" ht="18.75">
      <c r="A5" s="153" t="s">
        <v>83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5"/>
    </row>
    <row r="6" spans="1:20" s="3" customFormat="1" ht="31.5">
      <c r="A6" s="37" t="s">
        <v>107</v>
      </c>
      <c r="B6" s="38" t="s">
        <v>41</v>
      </c>
      <c r="C6" s="38" t="s">
        <v>111</v>
      </c>
      <c r="D6" s="38" t="s">
        <v>168</v>
      </c>
      <c r="E6" s="38" t="s">
        <v>109</v>
      </c>
      <c r="F6" s="38" t="s">
        <v>61</v>
      </c>
      <c r="G6" s="38" t="s">
        <v>14</v>
      </c>
      <c r="H6" s="38" t="s">
        <v>62</v>
      </c>
      <c r="I6" s="38" t="s">
        <v>96</v>
      </c>
      <c r="J6" s="38" t="s">
        <v>17</v>
      </c>
      <c r="K6" s="38" t="s">
        <v>95</v>
      </c>
      <c r="L6" s="38" t="s">
        <v>16</v>
      </c>
      <c r="M6" s="38" t="s">
        <v>18</v>
      </c>
      <c r="N6" s="39" t="s">
        <v>181</v>
      </c>
      <c r="O6" s="38" t="s">
        <v>180</v>
      </c>
      <c r="P6" s="38" t="s">
        <v>195</v>
      </c>
      <c r="Q6" s="38" t="s">
        <v>57</v>
      </c>
      <c r="R6" s="39" t="s">
        <v>55</v>
      </c>
      <c r="S6" s="38" t="s">
        <v>140</v>
      </c>
      <c r="T6" s="41" t="s">
        <v>142</v>
      </c>
    </row>
    <row r="7" spans="1:20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19" t="s">
        <v>2693</v>
      </c>
      <c r="G7" s="119" t="s">
        <v>2693</v>
      </c>
      <c r="H7" s="119" t="s">
        <v>2693</v>
      </c>
      <c r="I7" s="26" t="s">
        <v>21</v>
      </c>
      <c r="J7" s="26" t="s">
        <v>20</v>
      </c>
      <c r="K7" s="119" t="s">
        <v>2693</v>
      </c>
      <c r="L7" s="26" t="s">
        <v>19</v>
      </c>
      <c r="M7" s="26" t="s">
        <v>19</v>
      </c>
      <c r="N7" s="26" t="s">
        <v>188</v>
      </c>
      <c r="O7" s="119" t="s">
        <v>2693</v>
      </c>
      <c r="P7" s="12" t="s">
        <v>184</v>
      </c>
      <c r="Q7" s="26" t="s">
        <v>184</v>
      </c>
      <c r="R7" s="12" t="s">
        <v>19</v>
      </c>
      <c r="S7" s="26" t="s">
        <v>184</v>
      </c>
      <c r="T7" s="13" t="s">
        <v>19</v>
      </c>
    </row>
    <row r="8" spans="1:20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105</v>
      </c>
      <c r="Q8" s="14" t="s">
        <v>106</v>
      </c>
      <c r="R8" s="14" t="s">
        <v>143</v>
      </c>
      <c r="S8" s="14" t="s">
        <v>169</v>
      </c>
      <c r="T8" s="15" t="s">
        <v>190</v>
      </c>
    </row>
    <row r="9" spans="1:20" s="4" customFormat="1" ht="20.25">
      <c r="A9" s="54" t="s">
        <v>34</v>
      </c>
      <c r="B9" s="121" t="s">
        <v>2693</v>
      </c>
      <c r="C9" s="121" t="s">
        <v>2693</v>
      </c>
      <c r="D9" s="121" t="s">
        <v>2693</v>
      </c>
      <c r="E9" s="121" t="s">
        <v>2693</v>
      </c>
      <c r="F9" s="121" t="s">
        <v>2693</v>
      </c>
      <c r="G9" s="121" t="s">
        <v>2693</v>
      </c>
      <c r="H9" s="121" t="s">
        <v>2693</v>
      </c>
      <c r="I9" s="121" t="s">
        <v>2693</v>
      </c>
      <c r="J9" s="62">
        <v>4.5564651935459501</v>
      </c>
      <c r="K9" s="121" t="s">
        <v>2693</v>
      </c>
      <c r="L9" s="121" t="s">
        <v>2693</v>
      </c>
      <c r="M9" s="73">
        <v>4.3959431902293025E-2</v>
      </c>
      <c r="N9" s="121" t="s">
        <v>2693</v>
      </c>
      <c r="O9" s="121" t="s">
        <v>2693</v>
      </c>
      <c r="P9" s="62">
        <f>P10</f>
        <v>7.495889463000001</v>
      </c>
      <c r="Q9" s="62">
        <v>1841.3419698790001</v>
      </c>
      <c r="R9" s="121" t="s">
        <v>2693</v>
      </c>
      <c r="S9" s="63">
        <f>IFERROR(Q9/$Q$9,0)</f>
        <v>1</v>
      </c>
      <c r="T9" s="63">
        <f>Q9/'סכום נכסי הקרן'!$C$41</f>
        <v>0.16742149235035106</v>
      </c>
    </row>
    <row r="10" spans="1:20">
      <c r="A10" s="55" t="s">
        <v>175</v>
      </c>
      <c r="B10" s="122" t="s">
        <v>2693</v>
      </c>
      <c r="C10" s="122" t="s">
        <v>2693</v>
      </c>
      <c r="D10" s="122" t="s">
        <v>2693</v>
      </c>
      <c r="E10" s="122" t="s">
        <v>2693</v>
      </c>
      <c r="F10" s="122" t="s">
        <v>2693</v>
      </c>
      <c r="G10" s="122" t="s">
        <v>2693</v>
      </c>
      <c r="H10" s="122" t="s">
        <v>2693</v>
      </c>
      <c r="I10" s="122" t="s">
        <v>2693</v>
      </c>
      <c r="J10" s="64">
        <v>4.4930878109650765</v>
      </c>
      <c r="K10" s="122" t="s">
        <v>2693</v>
      </c>
      <c r="L10" s="122" t="s">
        <v>2693</v>
      </c>
      <c r="M10" s="74">
        <v>3.6987575676531749E-2</v>
      </c>
      <c r="N10" s="122" t="s">
        <v>2693</v>
      </c>
      <c r="O10" s="122" t="s">
        <v>2693</v>
      </c>
      <c r="P10" s="64">
        <f>P11+P154</f>
        <v>7.495889463000001</v>
      </c>
      <c r="Q10" s="64">
        <v>1364.1478338279994</v>
      </c>
      <c r="R10" s="122" t="s">
        <v>2693</v>
      </c>
      <c r="S10" s="65">
        <f t="shared" ref="S10:S73" si="0">IFERROR(Q10/$Q$9,0)</f>
        <v>0.74084437119392954</v>
      </c>
      <c r="T10" s="65">
        <f>Q10/'סכום נכסי הקרן'!$C$41</f>
        <v>0.12403327022464511</v>
      </c>
    </row>
    <row r="11" spans="1:20">
      <c r="A11" s="72" t="s">
        <v>33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122" t="s">
        <v>2693</v>
      </c>
      <c r="G11" s="122" t="s">
        <v>2693</v>
      </c>
      <c r="H11" s="122" t="s">
        <v>2693</v>
      </c>
      <c r="I11" s="122" t="s">
        <v>2693</v>
      </c>
      <c r="J11" s="64">
        <v>4.5902232052100143</v>
      </c>
      <c r="K11" s="122" t="s">
        <v>2693</v>
      </c>
      <c r="L11" s="122" t="s">
        <v>2693</v>
      </c>
      <c r="M11" s="74">
        <v>3.4051602689962233E-2</v>
      </c>
      <c r="N11" s="122" t="s">
        <v>2693</v>
      </c>
      <c r="O11" s="122" t="s">
        <v>2693</v>
      </c>
      <c r="P11" s="64">
        <v>5.4766385700000004</v>
      </c>
      <c r="Q11" s="64">
        <v>1153.1356389669993</v>
      </c>
      <c r="R11" s="122" t="s">
        <v>2693</v>
      </c>
      <c r="S11" s="65">
        <f t="shared" si="0"/>
        <v>0.626247409677397</v>
      </c>
      <c r="T11" s="65">
        <f>Q11/'סכום נכסי הקרן'!$C$41</f>
        <v>0.10484727590873147</v>
      </c>
    </row>
    <row r="12" spans="1:20">
      <c r="A12" s="61" t="s">
        <v>283</v>
      </c>
      <c r="B12" s="58" t="s">
        <v>284</v>
      </c>
      <c r="C12" s="69" t="s">
        <v>112</v>
      </c>
      <c r="D12" s="69" t="s">
        <v>29</v>
      </c>
      <c r="E12" s="58" t="s">
        <v>285</v>
      </c>
      <c r="F12" s="69" t="s">
        <v>286</v>
      </c>
      <c r="G12" s="58" t="s">
        <v>287</v>
      </c>
      <c r="H12" s="58" t="s">
        <v>122</v>
      </c>
      <c r="I12" s="125" t="s">
        <v>2693</v>
      </c>
      <c r="J12" s="66">
        <v>5.1699999958853944</v>
      </c>
      <c r="K12" s="69" t="s">
        <v>124</v>
      </c>
      <c r="L12" s="70">
        <v>1.9900000000000001E-2</v>
      </c>
      <c r="M12" s="70">
        <v>2.0999999981979833E-2</v>
      </c>
      <c r="N12" s="66">
        <v>669.53599999999994</v>
      </c>
      <c r="O12" s="68">
        <v>99.46</v>
      </c>
      <c r="P12" s="125" t="s">
        <v>2693</v>
      </c>
      <c r="Q12" s="66">
        <v>0.66592052199999996</v>
      </c>
      <c r="R12" s="67">
        <v>2.4797629629629629E-7</v>
      </c>
      <c r="S12" s="67">
        <f t="shared" si="0"/>
        <v>3.6164956477028519E-4</v>
      </c>
      <c r="T12" s="67">
        <f>Q12/'סכום נכסי הקרן'!$C$41</f>
        <v>6.0547909841696085E-5</v>
      </c>
    </row>
    <row r="13" spans="1:20">
      <c r="A13" s="61" t="s">
        <v>288</v>
      </c>
      <c r="B13" s="58" t="s">
        <v>289</v>
      </c>
      <c r="C13" s="69" t="s">
        <v>112</v>
      </c>
      <c r="D13" s="69" t="s">
        <v>29</v>
      </c>
      <c r="E13" s="58" t="s">
        <v>285</v>
      </c>
      <c r="F13" s="69" t="s">
        <v>286</v>
      </c>
      <c r="G13" s="58" t="s">
        <v>287</v>
      </c>
      <c r="H13" s="58" t="s">
        <v>122</v>
      </c>
      <c r="I13" s="125" t="s">
        <v>2693</v>
      </c>
      <c r="J13" s="66">
        <v>0.75</v>
      </c>
      <c r="K13" s="69" t="s">
        <v>124</v>
      </c>
      <c r="L13" s="70">
        <v>8.6E-3</v>
      </c>
      <c r="M13" s="70">
        <v>2.8279569892473121E-2</v>
      </c>
      <c r="N13" s="66">
        <v>8.3999999999999995E-5</v>
      </c>
      <c r="O13" s="68">
        <v>111.16</v>
      </c>
      <c r="P13" s="125" t="s">
        <v>2693</v>
      </c>
      <c r="Q13" s="66">
        <v>9.2999999999999999E-8</v>
      </c>
      <c r="R13" s="67">
        <v>3.3581852366980884E-14</v>
      </c>
      <c r="S13" s="67">
        <f t="shared" si="0"/>
        <v>5.0506642177993314E-11</v>
      </c>
      <c r="T13" s="67">
        <f>Q13/'סכום נכסי הקרן'!$C$41</f>
        <v>8.4558974070448251E-12</v>
      </c>
    </row>
    <row r="14" spans="1:20">
      <c r="A14" s="61" t="s">
        <v>290</v>
      </c>
      <c r="B14" s="58" t="s">
        <v>291</v>
      </c>
      <c r="C14" s="69" t="s">
        <v>112</v>
      </c>
      <c r="D14" s="69" t="s">
        <v>29</v>
      </c>
      <c r="E14" s="58" t="s">
        <v>292</v>
      </c>
      <c r="F14" s="69" t="s">
        <v>120</v>
      </c>
      <c r="G14" s="58" t="s">
        <v>293</v>
      </c>
      <c r="H14" s="58" t="s">
        <v>294</v>
      </c>
      <c r="I14" s="125" t="s">
        <v>2693</v>
      </c>
      <c r="J14" s="66">
        <v>12.40999999985045</v>
      </c>
      <c r="K14" s="69" t="s">
        <v>124</v>
      </c>
      <c r="L14" s="70">
        <v>2.07E-2</v>
      </c>
      <c r="M14" s="70">
        <v>2.7699999999813062E-2</v>
      </c>
      <c r="N14" s="66">
        <v>21217.957779</v>
      </c>
      <c r="O14" s="68">
        <v>100.85</v>
      </c>
      <c r="P14" s="125" t="s">
        <v>2693</v>
      </c>
      <c r="Q14" s="66">
        <v>21.398310420000005</v>
      </c>
      <c r="R14" s="67">
        <v>6.4354151544651964E-6</v>
      </c>
      <c r="S14" s="67">
        <f t="shared" si="0"/>
        <v>1.162104094189856E-2</v>
      </c>
      <c r="T14" s="67">
        <f>Q14/'סכום נכסי הקרן'!$C$41</f>
        <v>1.945612017157186E-3</v>
      </c>
    </row>
    <row r="15" spans="1:20">
      <c r="A15" s="61" t="s">
        <v>295</v>
      </c>
      <c r="B15" s="58" t="s">
        <v>296</v>
      </c>
      <c r="C15" s="69" t="s">
        <v>112</v>
      </c>
      <c r="D15" s="69" t="s">
        <v>29</v>
      </c>
      <c r="E15" s="58" t="s">
        <v>297</v>
      </c>
      <c r="F15" s="69" t="s">
        <v>298</v>
      </c>
      <c r="G15" s="58" t="s">
        <v>299</v>
      </c>
      <c r="H15" s="58" t="s">
        <v>122</v>
      </c>
      <c r="I15" s="125" t="s">
        <v>2693</v>
      </c>
      <c r="J15" s="66">
        <v>4.0199999999530904</v>
      </c>
      <c r="K15" s="69" t="s">
        <v>124</v>
      </c>
      <c r="L15" s="70">
        <v>3.85E-2</v>
      </c>
      <c r="M15" s="70">
        <v>2.1399999999775651E-2</v>
      </c>
      <c r="N15" s="66">
        <v>16200.378401</v>
      </c>
      <c r="O15" s="68">
        <v>121.06</v>
      </c>
      <c r="P15" s="125" t="s">
        <v>2693</v>
      </c>
      <c r="Q15" s="66">
        <v>19.612177945999999</v>
      </c>
      <c r="R15" s="67">
        <v>6.2728186554578695E-6</v>
      </c>
      <c r="S15" s="67">
        <f t="shared" si="0"/>
        <v>1.0651024234943589E-2</v>
      </c>
      <c r="T15" s="67">
        <f>Q15/'סכום נכסי הקרן'!$C$41</f>
        <v>1.7832103724740118E-3</v>
      </c>
    </row>
    <row r="16" spans="1:20">
      <c r="A16" s="61" t="s">
        <v>300</v>
      </c>
      <c r="B16" s="58" t="s">
        <v>301</v>
      </c>
      <c r="C16" s="69" t="s">
        <v>112</v>
      </c>
      <c r="D16" s="69" t="s">
        <v>29</v>
      </c>
      <c r="E16" s="58" t="s">
        <v>297</v>
      </c>
      <c r="F16" s="69" t="s">
        <v>298</v>
      </c>
      <c r="G16" s="58" t="s">
        <v>299</v>
      </c>
      <c r="H16" s="58" t="s">
        <v>122</v>
      </c>
      <c r="I16" s="125" t="s">
        <v>2693</v>
      </c>
      <c r="J16" s="66">
        <v>1.5999999999999999</v>
      </c>
      <c r="K16" s="69" t="s">
        <v>124</v>
      </c>
      <c r="L16" s="70">
        <v>4.4999999999999998E-2</v>
      </c>
      <c r="M16" s="70">
        <v>2.1099999997790019E-2</v>
      </c>
      <c r="N16" s="66">
        <v>2089.5975020000001</v>
      </c>
      <c r="O16" s="68">
        <v>119.1</v>
      </c>
      <c r="P16" s="125" t="s">
        <v>2693</v>
      </c>
      <c r="Q16" s="66">
        <v>2.4887107049999999</v>
      </c>
      <c r="R16" s="67">
        <v>7.0699502905537016E-7</v>
      </c>
      <c r="S16" s="67">
        <f t="shared" si="0"/>
        <v>1.3515744200212523E-3</v>
      </c>
      <c r="T16" s="67">
        <f>Q16/'סכום נכסי הקרן'!$C$41</f>
        <v>2.2628260642251825E-4</v>
      </c>
    </row>
    <row r="17" spans="1:20">
      <c r="A17" s="61" t="s">
        <v>302</v>
      </c>
      <c r="B17" s="58" t="s">
        <v>303</v>
      </c>
      <c r="C17" s="69" t="s">
        <v>112</v>
      </c>
      <c r="D17" s="69" t="s">
        <v>29</v>
      </c>
      <c r="E17" s="58" t="s">
        <v>297</v>
      </c>
      <c r="F17" s="69" t="s">
        <v>298</v>
      </c>
      <c r="G17" s="58" t="s">
        <v>299</v>
      </c>
      <c r="H17" s="58" t="s">
        <v>122</v>
      </c>
      <c r="I17" s="125" t="s">
        <v>2693</v>
      </c>
      <c r="J17" s="66">
        <v>6.4100000000239863</v>
      </c>
      <c r="K17" s="69" t="s">
        <v>124</v>
      </c>
      <c r="L17" s="70">
        <v>2.3900000000000001E-2</v>
      </c>
      <c r="M17" s="70">
        <v>2.5900000000118134E-2</v>
      </c>
      <c r="N17" s="66">
        <v>25272.510817999999</v>
      </c>
      <c r="O17" s="68">
        <v>110.53</v>
      </c>
      <c r="P17" s="125" t="s">
        <v>2693</v>
      </c>
      <c r="Q17" s="66">
        <v>27.933706312999998</v>
      </c>
      <c r="R17" s="67">
        <v>6.4982126722870918E-6</v>
      </c>
      <c r="S17" s="67">
        <f t="shared" si="0"/>
        <v>1.5170297951138105E-2</v>
      </c>
      <c r="T17" s="67">
        <f>Q17/'סכום נכסי הקרן'!$C$41</f>
        <v>2.5398339223790143E-3</v>
      </c>
    </row>
    <row r="18" spans="1:20">
      <c r="A18" s="61" t="s">
        <v>304</v>
      </c>
      <c r="B18" s="58" t="s">
        <v>305</v>
      </c>
      <c r="C18" s="69" t="s">
        <v>112</v>
      </c>
      <c r="D18" s="69" t="s">
        <v>29</v>
      </c>
      <c r="E18" s="58" t="s">
        <v>297</v>
      </c>
      <c r="F18" s="69" t="s">
        <v>298</v>
      </c>
      <c r="G18" s="58" t="s">
        <v>299</v>
      </c>
      <c r="H18" s="58" t="s">
        <v>122</v>
      </c>
      <c r="I18" s="125" t="s">
        <v>2693</v>
      </c>
      <c r="J18" s="66">
        <v>3.5000000004189817</v>
      </c>
      <c r="K18" s="69" t="s">
        <v>124</v>
      </c>
      <c r="L18" s="70">
        <v>0.01</v>
      </c>
      <c r="M18" s="70">
        <v>1.8800000002346298E-2</v>
      </c>
      <c r="N18" s="66">
        <v>2231.2235310000001</v>
      </c>
      <c r="O18" s="68">
        <v>106.97</v>
      </c>
      <c r="P18" s="125" t="s">
        <v>2693</v>
      </c>
      <c r="Q18" s="66">
        <v>2.3867398880000001</v>
      </c>
      <c r="R18" s="67">
        <v>1.8566592393868562E-6</v>
      </c>
      <c r="S18" s="67">
        <f t="shared" si="0"/>
        <v>1.2961958870447295E-3</v>
      </c>
      <c r="T18" s="67">
        <f>Q18/'סכום נכסי הקרן'!$C$41</f>
        <v>2.1701104978741567E-4</v>
      </c>
    </row>
    <row r="19" spans="1:20">
      <c r="A19" s="61" t="s">
        <v>306</v>
      </c>
      <c r="B19" s="58" t="s">
        <v>307</v>
      </c>
      <c r="C19" s="69" t="s">
        <v>112</v>
      </c>
      <c r="D19" s="69" t="s">
        <v>29</v>
      </c>
      <c r="E19" s="58" t="s">
        <v>297</v>
      </c>
      <c r="F19" s="69" t="s">
        <v>298</v>
      </c>
      <c r="G19" s="58" t="s">
        <v>299</v>
      </c>
      <c r="H19" s="58" t="s">
        <v>122</v>
      </c>
      <c r="I19" s="125" t="s">
        <v>2693</v>
      </c>
      <c r="J19" s="66">
        <v>11.36999999963105</v>
      </c>
      <c r="K19" s="69" t="s">
        <v>124</v>
      </c>
      <c r="L19" s="70">
        <v>1.2500000000000001E-2</v>
      </c>
      <c r="M19" s="70">
        <v>3.009999999954513E-2</v>
      </c>
      <c r="N19" s="66">
        <v>10896.521224</v>
      </c>
      <c r="O19" s="68">
        <v>90.79</v>
      </c>
      <c r="P19" s="125" t="s">
        <v>2693</v>
      </c>
      <c r="Q19" s="66">
        <v>9.8929510450000002</v>
      </c>
      <c r="R19" s="67">
        <v>2.5388755397706685E-6</v>
      </c>
      <c r="S19" s="67">
        <f t="shared" si="0"/>
        <v>5.3726853603679571E-3</v>
      </c>
      <c r="T19" s="67">
        <f>Q19/'סכום נכסי הקרן'!$C$41</f>
        <v>8.9950300096168707E-4</v>
      </c>
    </row>
    <row r="20" spans="1:20">
      <c r="A20" s="61" t="s">
        <v>308</v>
      </c>
      <c r="B20" s="58" t="s">
        <v>309</v>
      </c>
      <c r="C20" s="69" t="s">
        <v>112</v>
      </c>
      <c r="D20" s="69" t="s">
        <v>29</v>
      </c>
      <c r="E20" s="58" t="s">
        <v>297</v>
      </c>
      <c r="F20" s="69" t="s">
        <v>298</v>
      </c>
      <c r="G20" s="58" t="s">
        <v>299</v>
      </c>
      <c r="H20" s="58" t="s">
        <v>122</v>
      </c>
      <c r="I20" s="125" t="s">
        <v>2693</v>
      </c>
      <c r="J20" s="66">
        <v>8.2999999994708773</v>
      </c>
      <c r="K20" s="69" t="s">
        <v>124</v>
      </c>
      <c r="L20" s="70">
        <v>0.03</v>
      </c>
      <c r="M20" s="70">
        <v>2.8299999998526015E-2</v>
      </c>
      <c r="N20" s="66">
        <v>5147.1453739999997</v>
      </c>
      <c r="O20" s="68">
        <v>102.81</v>
      </c>
      <c r="P20" s="125" t="s">
        <v>2693</v>
      </c>
      <c r="Q20" s="66">
        <v>5.2917805660000008</v>
      </c>
      <c r="R20" s="67">
        <v>2.0136839689149495E-6</v>
      </c>
      <c r="S20" s="67">
        <f t="shared" si="0"/>
        <v>2.8738716938862471E-3</v>
      </c>
      <c r="T20" s="67">
        <f>Q20/'סכום נכסי הקרן'!$C$41</f>
        <v>4.8114788781386671E-4</v>
      </c>
    </row>
    <row r="21" spans="1:20">
      <c r="A21" s="61" t="s">
        <v>310</v>
      </c>
      <c r="B21" s="58" t="s">
        <v>311</v>
      </c>
      <c r="C21" s="69" t="s">
        <v>112</v>
      </c>
      <c r="D21" s="69" t="s">
        <v>29</v>
      </c>
      <c r="E21" s="58" t="s">
        <v>297</v>
      </c>
      <c r="F21" s="69" t="s">
        <v>298</v>
      </c>
      <c r="G21" s="58" t="s">
        <v>299</v>
      </c>
      <c r="H21" s="58" t="s">
        <v>122</v>
      </c>
      <c r="I21" s="125" t="s">
        <v>2693</v>
      </c>
      <c r="J21" s="66">
        <v>11.049999999842802</v>
      </c>
      <c r="K21" s="69" t="s">
        <v>124</v>
      </c>
      <c r="L21" s="70">
        <v>3.2000000000000001E-2</v>
      </c>
      <c r="M21" s="70">
        <v>3.0399999999835968E-2</v>
      </c>
      <c r="N21" s="66">
        <v>14177.424800000001</v>
      </c>
      <c r="O21" s="68">
        <v>103.2</v>
      </c>
      <c r="P21" s="125" t="s">
        <v>2693</v>
      </c>
      <c r="Q21" s="66">
        <v>14.631102706</v>
      </c>
      <c r="R21" s="67">
        <v>4.5423372102933061E-6</v>
      </c>
      <c r="S21" s="67">
        <f t="shared" si="0"/>
        <v>7.9458910649614165E-3</v>
      </c>
      <c r="T21" s="67">
        <f>Q21/'סכום נכסי הקרן'!$C$41</f>
        <v>1.3303129401491605E-3</v>
      </c>
    </row>
    <row r="22" spans="1:20">
      <c r="A22" s="61" t="s">
        <v>312</v>
      </c>
      <c r="B22" s="58" t="s">
        <v>313</v>
      </c>
      <c r="C22" s="69" t="s">
        <v>112</v>
      </c>
      <c r="D22" s="69" t="s">
        <v>29</v>
      </c>
      <c r="E22" s="58" t="s">
        <v>314</v>
      </c>
      <c r="F22" s="69" t="s">
        <v>315</v>
      </c>
      <c r="G22" s="58" t="s">
        <v>299</v>
      </c>
      <c r="H22" s="58" t="s">
        <v>122</v>
      </c>
      <c r="I22" s="125" t="s">
        <v>2693</v>
      </c>
      <c r="J22" s="66">
        <v>3.380000000053673</v>
      </c>
      <c r="K22" s="69" t="s">
        <v>124</v>
      </c>
      <c r="L22" s="70">
        <v>1.34E-2</v>
      </c>
      <c r="M22" s="70">
        <v>2.5400000000329361E-2</v>
      </c>
      <c r="N22" s="66">
        <v>27801.709922000002</v>
      </c>
      <c r="O22" s="68">
        <v>108.45</v>
      </c>
      <c r="P22" s="66">
        <v>2.640136488</v>
      </c>
      <c r="Q22" s="66">
        <v>32.791090898</v>
      </c>
      <c r="R22" s="67">
        <v>1.0426518143609701E-5</v>
      </c>
      <c r="S22" s="67">
        <f t="shared" si="0"/>
        <v>1.7808256931304726E-2</v>
      </c>
      <c r="T22" s="67">
        <f>Q22/'סכום נכסי הקרן'!$C$41</f>
        <v>2.9814849515975204E-3</v>
      </c>
    </row>
    <row r="23" spans="1:20">
      <c r="A23" s="61" t="s">
        <v>316</v>
      </c>
      <c r="B23" s="58" t="s">
        <v>317</v>
      </c>
      <c r="C23" s="69" t="s">
        <v>112</v>
      </c>
      <c r="D23" s="69" t="s">
        <v>29</v>
      </c>
      <c r="E23" s="58" t="s">
        <v>314</v>
      </c>
      <c r="F23" s="69" t="s">
        <v>315</v>
      </c>
      <c r="G23" s="58" t="s">
        <v>299</v>
      </c>
      <c r="H23" s="58" t="s">
        <v>122</v>
      </c>
      <c r="I23" s="125" t="s">
        <v>2693</v>
      </c>
      <c r="J23" s="66">
        <v>3.1099999999752663</v>
      </c>
      <c r="K23" s="69" t="s">
        <v>124</v>
      </c>
      <c r="L23" s="70">
        <v>1.77E-2</v>
      </c>
      <c r="M23" s="70">
        <v>2.3899999999994953E-2</v>
      </c>
      <c r="N23" s="66">
        <v>18116.941965999999</v>
      </c>
      <c r="O23" s="68">
        <v>109.35</v>
      </c>
      <c r="P23" s="125" t="s">
        <v>2693</v>
      </c>
      <c r="Q23" s="66">
        <v>19.810876158999999</v>
      </c>
      <c r="R23" s="67">
        <v>6.5715325015592338E-6</v>
      </c>
      <c r="S23" s="67">
        <f t="shared" si="0"/>
        <v>1.0758933692420985E-2</v>
      </c>
      <c r="T23" s="67">
        <f>Q23/'סכום נכסי הקרן'!$C$41</f>
        <v>1.801276734883594E-3</v>
      </c>
    </row>
    <row r="24" spans="1:20">
      <c r="A24" s="61" t="s">
        <v>318</v>
      </c>
      <c r="B24" s="58" t="s">
        <v>319</v>
      </c>
      <c r="C24" s="69" t="s">
        <v>112</v>
      </c>
      <c r="D24" s="69" t="s">
        <v>29</v>
      </c>
      <c r="E24" s="58" t="s">
        <v>314</v>
      </c>
      <c r="F24" s="69" t="s">
        <v>315</v>
      </c>
      <c r="G24" s="58" t="s">
        <v>299</v>
      </c>
      <c r="H24" s="58" t="s">
        <v>122</v>
      </c>
      <c r="I24" s="125" t="s">
        <v>2693</v>
      </c>
      <c r="J24" s="66">
        <v>6.1599999999946151</v>
      </c>
      <c r="K24" s="69" t="s">
        <v>124</v>
      </c>
      <c r="L24" s="70">
        <v>2.4799999999999999E-2</v>
      </c>
      <c r="M24" s="70">
        <v>2.8499999999932701E-2</v>
      </c>
      <c r="N24" s="66">
        <v>34065.364994000003</v>
      </c>
      <c r="O24" s="68">
        <v>109.05</v>
      </c>
      <c r="P24" s="125" t="s">
        <v>2693</v>
      </c>
      <c r="Q24" s="66">
        <v>37.148280544999999</v>
      </c>
      <c r="R24" s="67">
        <v>1.0340102715139523E-5</v>
      </c>
      <c r="S24" s="67">
        <f t="shared" si="0"/>
        <v>2.0174568957140059E-2</v>
      </c>
      <c r="T24" s="67">
        <f>Q24/'סכום נכסי הקרן'!$C$41</f>
        <v>3.377656442329454E-3</v>
      </c>
    </row>
    <row r="25" spans="1:20">
      <c r="A25" s="61" t="s">
        <v>320</v>
      </c>
      <c r="B25" s="58" t="s">
        <v>321</v>
      </c>
      <c r="C25" s="69" t="s">
        <v>112</v>
      </c>
      <c r="D25" s="69" t="s">
        <v>29</v>
      </c>
      <c r="E25" s="58" t="s">
        <v>314</v>
      </c>
      <c r="F25" s="69" t="s">
        <v>315</v>
      </c>
      <c r="G25" s="58" t="s">
        <v>322</v>
      </c>
      <c r="H25" s="58" t="s">
        <v>294</v>
      </c>
      <c r="I25" s="125" t="s">
        <v>2693</v>
      </c>
      <c r="J25" s="66">
        <v>7.4900000000457636</v>
      </c>
      <c r="K25" s="69" t="s">
        <v>124</v>
      </c>
      <c r="L25" s="70">
        <v>9.0000000000000011E-3</v>
      </c>
      <c r="M25" s="70">
        <v>3.0400000000297998E-2</v>
      </c>
      <c r="N25" s="66">
        <v>19967.962886000001</v>
      </c>
      <c r="O25" s="68">
        <v>93.65</v>
      </c>
      <c r="P25" s="66">
        <v>9.2004750999999996E-2</v>
      </c>
      <c r="Q25" s="66">
        <v>18.792001085999999</v>
      </c>
      <c r="R25" s="67">
        <v>7.7493964734902467E-6</v>
      </c>
      <c r="S25" s="67">
        <f t="shared" si="0"/>
        <v>1.0205600802785632E-2</v>
      </c>
      <c r="T25" s="67">
        <f>Q25/'סכום נכסי הקרן'!$C$41</f>
        <v>1.7086369167343112E-3</v>
      </c>
    </row>
    <row r="26" spans="1:20">
      <c r="A26" s="61" t="s">
        <v>323</v>
      </c>
      <c r="B26" s="58" t="s">
        <v>324</v>
      </c>
      <c r="C26" s="69" t="s">
        <v>112</v>
      </c>
      <c r="D26" s="69" t="s">
        <v>29</v>
      </c>
      <c r="E26" s="58" t="s">
        <v>314</v>
      </c>
      <c r="F26" s="69" t="s">
        <v>315</v>
      </c>
      <c r="G26" s="58" t="s">
        <v>322</v>
      </c>
      <c r="H26" s="58" t="s">
        <v>294</v>
      </c>
      <c r="I26" s="125" t="s">
        <v>2693</v>
      </c>
      <c r="J26" s="66">
        <v>11.030000000125817</v>
      </c>
      <c r="K26" s="69" t="s">
        <v>124</v>
      </c>
      <c r="L26" s="70">
        <v>1.6899999999999998E-2</v>
      </c>
      <c r="M26" s="70">
        <v>3.3700000000348E-2</v>
      </c>
      <c r="N26" s="66">
        <v>40443.640528000004</v>
      </c>
      <c r="O26" s="68">
        <v>91.53</v>
      </c>
      <c r="P26" s="66">
        <v>0.33794820199999992</v>
      </c>
      <c r="Q26" s="66">
        <v>37.356011410000001</v>
      </c>
      <c r="R26" s="67">
        <v>9.2697711021875062E-6</v>
      </c>
      <c r="S26" s="67">
        <f t="shared" si="0"/>
        <v>2.0287383886902211E-2</v>
      </c>
      <c r="T26" s="67">
        <f>Q26/'סכום נכסי הקרן'!$C$41</f>
        <v>3.3965440862296333E-3</v>
      </c>
    </row>
    <row r="27" spans="1:20">
      <c r="A27" s="61" t="s">
        <v>325</v>
      </c>
      <c r="B27" s="58" t="s">
        <v>326</v>
      </c>
      <c r="C27" s="69" t="s">
        <v>112</v>
      </c>
      <c r="D27" s="69" t="s">
        <v>29</v>
      </c>
      <c r="E27" s="58" t="s">
        <v>327</v>
      </c>
      <c r="F27" s="69" t="s">
        <v>315</v>
      </c>
      <c r="G27" s="58" t="s">
        <v>328</v>
      </c>
      <c r="H27" s="58" t="s">
        <v>122</v>
      </c>
      <c r="I27" s="125" t="s">
        <v>2693</v>
      </c>
      <c r="J27" s="66">
        <v>2.2799999999746321</v>
      </c>
      <c r="K27" s="69" t="s">
        <v>124</v>
      </c>
      <c r="L27" s="70">
        <v>3.2000000000000001E-2</v>
      </c>
      <c r="M27" s="70">
        <v>2.4499999999365807E-2</v>
      </c>
      <c r="N27" s="66">
        <v>10984.353483999999</v>
      </c>
      <c r="O27" s="68">
        <v>114.84</v>
      </c>
      <c r="P27" s="125" t="s">
        <v>2693</v>
      </c>
      <c r="Q27" s="66">
        <v>12.614432244</v>
      </c>
      <c r="R27" s="67">
        <v>7.8300516350480757E-6</v>
      </c>
      <c r="S27" s="67">
        <f t="shared" si="0"/>
        <v>6.8506732863037548E-3</v>
      </c>
      <c r="T27" s="67">
        <f>Q27/'סכום נכסי הקרן'!$C$41</f>
        <v>1.1469499451976584E-3</v>
      </c>
    </row>
    <row r="28" spans="1:20">
      <c r="A28" s="61" t="s">
        <v>329</v>
      </c>
      <c r="B28" s="58" t="s">
        <v>330</v>
      </c>
      <c r="C28" s="69" t="s">
        <v>112</v>
      </c>
      <c r="D28" s="69" t="s">
        <v>29</v>
      </c>
      <c r="E28" s="58" t="s">
        <v>327</v>
      </c>
      <c r="F28" s="69" t="s">
        <v>315</v>
      </c>
      <c r="G28" s="58" t="s">
        <v>328</v>
      </c>
      <c r="H28" s="58" t="s">
        <v>122</v>
      </c>
      <c r="I28" s="125" t="s">
        <v>2693</v>
      </c>
      <c r="J28" s="66">
        <v>4.0399999998229967</v>
      </c>
      <c r="K28" s="69" t="s">
        <v>124</v>
      </c>
      <c r="L28" s="70">
        <v>1.1399999999999999E-2</v>
      </c>
      <c r="M28" s="70">
        <v>2.5999999999195441E-2</v>
      </c>
      <c r="N28" s="66">
        <v>11967.208882000001</v>
      </c>
      <c r="O28" s="68">
        <v>103.86</v>
      </c>
      <c r="P28" s="125" t="s">
        <v>2693</v>
      </c>
      <c r="Q28" s="66">
        <v>12.429143529999999</v>
      </c>
      <c r="R28" s="67">
        <v>5.0644498424237506E-6</v>
      </c>
      <c r="S28" s="67">
        <f t="shared" si="0"/>
        <v>6.7500462886949534E-3</v>
      </c>
      <c r="T28" s="67">
        <f>Q28/'סכום נכסי הקרן'!$C$41</f>
        <v>1.1301028230872577E-3</v>
      </c>
    </row>
    <row r="29" spans="1:20">
      <c r="A29" s="61" t="s">
        <v>331</v>
      </c>
      <c r="B29" s="58" t="s">
        <v>332</v>
      </c>
      <c r="C29" s="69" t="s">
        <v>112</v>
      </c>
      <c r="D29" s="69" t="s">
        <v>29</v>
      </c>
      <c r="E29" s="58" t="s">
        <v>327</v>
      </c>
      <c r="F29" s="69" t="s">
        <v>315</v>
      </c>
      <c r="G29" s="58" t="s">
        <v>328</v>
      </c>
      <c r="H29" s="58" t="s">
        <v>122</v>
      </c>
      <c r="I29" s="125" t="s">
        <v>2693</v>
      </c>
      <c r="J29" s="66">
        <v>6.3099999998513319</v>
      </c>
      <c r="K29" s="69" t="s">
        <v>124</v>
      </c>
      <c r="L29" s="70">
        <v>9.1999999999999998E-3</v>
      </c>
      <c r="M29" s="70">
        <v>3.0199999999158941E-2</v>
      </c>
      <c r="N29" s="66">
        <v>17054.301395999999</v>
      </c>
      <c r="O29" s="68">
        <v>97.97</v>
      </c>
      <c r="P29" s="66">
        <v>0.17515603300000004</v>
      </c>
      <c r="Q29" s="66">
        <v>16.883256120999999</v>
      </c>
      <c r="R29" s="67">
        <v>7.0132870926791108E-6</v>
      </c>
      <c r="S29" s="67">
        <f t="shared" si="0"/>
        <v>9.1689954376641108E-3</v>
      </c>
      <c r="T29" s="67">
        <f>Q29/'סכום נכסי הקרן'!$C$41</f>
        <v>1.5350868995272857E-3</v>
      </c>
    </row>
    <row r="30" spans="1:20">
      <c r="A30" s="61" t="s">
        <v>333</v>
      </c>
      <c r="B30" s="58" t="s">
        <v>334</v>
      </c>
      <c r="C30" s="69" t="s">
        <v>112</v>
      </c>
      <c r="D30" s="69" t="s">
        <v>29</v>
      </c>
      <c r="E30" s="58" t="s">
        <v>335</v>
      </c>
      <c r="F30" s="69" t="s">
        <v>315</v>
      </c>
      <c r="G30" s="58" t="s">
        <v>336</v>
      </c>
      <c r="H30" s="58" t="s">
        <v>294</v>
      </c>
      <c r="I30" s="125" t="s">
        <v>2693</v>
      </c>
      <c r="J30" s="66">
        <v>2.3700000001825754</v>
      </c>
      <c r="K30" s="69" t="s">
        <v>124</v>
      </c>
      <c r="L30" s="70">
        <v>2.3399999999999997E-2</v>
      </c>
      <c r="M30" s="70">
        <v>2.5300000001119011E-2</v>
      </c>
      <c r="N30" s="66">
        <v>7521.6055420000002</v>
      </c>
      <c r="O30" s="68">
        <v>112.87</v>
      </c>
      <c r="P30" s="125" t="s">
        <v>2693</v>
      </c>
      <c r="Q30" s="66">
        <v>8.4896362850000013</v>
      </c>
      <c r="R30" s="67">
        <v>2.9052143411069497E-6</v>
      </c>
      <c r="S30" s="67">
        <f t="shared" si="0"/>
        <v>4.610570129761328E-3</v>
      </c>
      <c r="T30" s="67">
        <f>Q30/'סכום נכסי הקרן'!$C$41</f>
        <v>7.7190853171059328E-4</v>
      </c>
    </row>
    <row r="31" spans="1:20">
      <c r="A31" s="61" t="s">
        <v>337</v>
      </c>
      <c r="B31" s="58" t="s">
        <v>338</v>
      </c>
      <c r="C31" s="69" t="s">
        <v>112</v>
      </c>
      <c r="D31" s="69" t="s">
        <v>29</v>
      </c>
      <c r="E31" s="58" t="s">
        <v>335</v>
      </c>
      <c r="F31" s="69" t="s">
        <v>315</v>
      </c>
      <c r="G31" s="58" t="s">
        <v>336</v>
      </c>
      <c r="H31" s="58" t="s">
        <v>294</v>
      </c>
      <c r="I31" s="125" t="s">
        <v>2693</v>
      </c>
      <c r="J31" s="66">
        <v>5.6700000001108339</v>
      </c>
      <c r="K31" s="69" t="s">
        <v>124</v>
      </c>
      <c r="L31" s="70">
        <v>6.5000000000000006E-3</v>
      </c>
      <c r="M31" s="70">
        <v>2.8800000000710684E-2</v>
      </c>
      <c r="N31" s="66">
        <v>24175.721096000001</v>
      </c>
      <c r="O31" s="68">
        <v>97.78</v>
      </c>
      <c r="P31" s="125" t="s">
        <v>2693</v>
      </c>
      <c r="Q31" s="66">
        <v>23.639021314000001</v>
      </c>
      <c r="R31" s="67">
        <v>1.1325160926228517E-5</v>
      </c>
      <c r="S31" s="67">
        <f t="shared" si="0"/>
        <v>1.2837931085421025E-2</v>
      </c>
      <c r="T31" s="67">
        <f>Q31/'סכום נכסי הקרן'!$C$41</f>
        <v>2.1493455810121503E-3</v>
      </c>
    </row>
    <row r="32" spans="1:20">
      <c r="A32" s="61" t="s">
        <v>339</v>
      </c>
      <c r="B32" s="58" t="s">
        <v>340</v>
      </c>
      <c r="C32" s="69" t="s">
        <v>112</v>
      </c>
      <c r="D32" s="69" t="s">
        <v>29</v>
      </c>
      <c r="E32" s="58" t="s">
        <v>335</v>
      </c>
      <c r="F32" s="69" t="s">
        <v>315</v>
      </c>
      <c r="G32" s="58" t="s">
        <v>336</v>
      </c>
      <c r="H32" s="58" t="s">
        <v>294</v>
      </c>
      <c r="I32" s="125" t="s">
        <v>2693</v>
      </c>
      <c r="J32" s="66">
        <v>8.6699999997821209</v>
      </c>
      <c r="K32" s="69" t="s">
        <v>124</v>
      </c>
      <c r="L32" s="70">
        <v>2.64E-2</v>
      </c>
      <c r="M32" s="70">
        <v>2.959999999772649E-2</v>
      </c>
      <c r="N32" s="66">
        <v>1058.7038</v>
      </c>
      <c r="O32" s="68">
        <v>99.71</v>
      </c>
      <c r="P32" s="125" t="s">
        <v>2693</v>
      </c>
      <c r="Q32" s="66">
        <v>1.055633569</v>
      </c>
      <c r="R32" s="67">
        <v>3.5290126666666666E-6</v>
      </c>
      <c r="S32" s="67">
        <f t="shared" si="0"/>
        <v>5.7329577355441955E-4</v>
      </c>
      <c r="T32" s="67">
        <f>Q32/'סכום נכסי הקרן'!$C$41</f>
        <v>9.5982033966629846E-5</v>
      </c>
    </row>
    <row r="33" spans="1:20">
      <c r="A33" s="61" t="s">
        <v>341</v>
      </c>
      <c r="B33" s="58" t="s">
        <v>342</v>
      </c>
      <c r="C33" s="69" t="s">
        <v>112</v>
      </c>
      <c r="D33" s="69" t="s">
        <v>29</v>
      </c>
      <c r="E33" s="58" t="s">
        <v>343</v>
      </c>
      <c r="F33" s="69" t="s">
        <v>315</v>
      </c>
      <c r="G33" s="58" t="s">
        <v>328</v>
      </c>
      <c r="H33" s="58" t="s">
        <v>122</v>
      </c>
      <c r="I33" s="125" t="s">
        <v>2693</v>
      </c>
      <c r="J33" s="66">
        <v>2.0199999998542402</v>
      </c>
      <c r="K33" s="69" t="s">
        <v>124</v>
      </c>
      <c r="L33" s="70">
        <v>1.34E-2</v>
      </c>
      <c r="M33" s="70">
        <v>2.1899999996564227E-2</v>
      </c>
      <c r="N33" s="66">
        <v>2596.3685559999999</v>
      </c>
      <c r="O33" s="68">
        <v>110.98</v>
      </c>
      <c r="P33" s="125" t="s">
        <v>2693</v>
      </c>
      <c r="Q33" s="66">
        <v>2.8814496210000002</v>
      </c>
      <c r="R33" s="67">
        <v>4.8695646279859172E-6</v>
      </c>
      <c r="S33" s="67">
        <f t="shared" si="0"/>
        <v>1.5648639243200158E-3</v>
      </c>
      <c r="T33" s="67">
        <f>Q33/'סכום נכסי הקרן'!$C$41</f>
        <v>2.6199185353488382E-4</v>
      </c>
    </row>
    <row r="34" spans="1:20">
      <c r="A34" s="61" t="s">
        <v>344</v>
      </c>
      <c r="B34" s="58" t="s">
        <v>345</v>
      </c>
      <c r="C34" s="69" t="s">
        <v>112</v>
      </c>
      <c r="D34" s="69" t="s">
        <v>29</v>
      </c>
      <c r="E34" s="58" t="s">
        <v>343</v>
      </c>
      <c r="F34" s="69" t="s">
        <v>315</v>
      </c>
      <c r="G34" s="58" t="s">
        <v>336</v>
      </c>
      <c r="H34" s="58" t="s">
        <v>294</v>
      </c>
      <c r="I34" s="125" t="s">
        <v>2693</v>
      </c>
      <c r="J34" s="66">
        <v>3.6099999999189878</v>
      </c>
      <c r="K34" s="69" t="s">
        <v>124</v>
      </c>
      <c r="L34" s="70">
        <v>1.8200000000000001E-2</v>
      </c>
      <c r="M34" s="70">
        <v>2.4199999998938463E-2</v>
      </c>
      <c r="N34" s="66">
        <v>6546.0608519999996</v>
      </c>
      <c r="O34" s="68">
        <v>109.37</v>
      </c>
      <c r="P34" s="125" t="s">
        <v>2693</v>
      </c>
      <c r="Q34" s="66">
        <v>7.1594269780000008</v>
      </c>
      <c r="R34" s="67">
        <v>1.3080039017957161E-5</v>
      </c>
      <c r="S34" s="67">
        <f t="shared" si="0"/>
        <v>3.8881571674980434E-3</v>
      </c>
      <c r="T34" s="67">
        <f>Q34/'סכום נכסי הקרן'!$C$41</f>
        <v>6.5096107547523633E-4</v>
      </c>
    </row>
    <row r="35" spans="1:20">
      <c r="A35" s="61" t="s">
        <v>346</v>
      </c>
      <c r="B35" s="58" t="s">
        <v>347</v>
      </c>
      <c r="C35" s="69" t="s">
        <v>112</v>
      </c>
      <c r="D35" s="69" t="s">
        <v>29</v>
      </c>
      <c r="E35" s="58" t="s">
        <v>343</v>
      </c>
      <c r="F35" s="69" t="s">
        <v>315</v>
      </c>
      <c r="G35" s="58" t="s">
        <v>336</v>
      </c>
      <c r="H35" s="58" t="s">
        <v>294</v>
      </c>
      <c r="I35" s="125" t="s">
        <v>2693</v>
      </c>
      <c r="J35" s="66">
        <v>1.8599999998308783</v>
      </c>
      <c r="K35" s="69" t="s">
        <v>124</v>
      </c>
      <c r="L35" s="70">
        <v>2E-3</v>
      </c>
      <c r="M35" s="70">
        <v>2.0299999998978219E-2</v>
      </c>
      <c r="N35" s="66">
        <v>5321.4503280000008</v>
      </c>
      <c r="O35" s="68">
        <v>106.67</v>
      </c>
      <c r="P35" s="125" t="s">
        <v>2693</v>
      </c>
      <c r="Q35" s="66">
        <v>5.6763909860000004</v>
      </c>
      <c r="R35" s="67">
        <v>1.6893493104761907E-5</v>
      </c>
      <c r="S35" s="67">
        <f t="shared" si="0"/>
        <v>3.0827467569063296E-3</v>
      </c>
      <c r="T35" s="67">
        <f>Q35/'סכום נכסי הקרן'!$C$41</f>
        <v>5.1611806257946264E-4</v>
      </c>
    </row>
    <row r="36" spans="1:20">
      <c r="A36" s="61" t="s">
        <v>348</v>
      </c>
      <c r="B36" s="58" t="s">
        <v>349</v>
      </c>
      <c r="C36" s="69" t="s">
        <v>112</v>
      </c>
      <c r="D36" s="69" t="s">
        <v>29</v>
      </c>
      <c r="E36" s="58" t="s">
        <v>350</v>
      </c>
      <c r="F36" s="69" t="s">
        <v>315</v>
      </c>
      <c r="G36" s="58" t="s">
        <v>336</v>
      </c>
      <c r="H36" s="58" t="s">
        <v>294</v>
      </c>
      <c r="I36" s="125" t="s">
        <v>2693</v>
      </c>
      <c r="J36" s="66">
        <v>1.2100000002511513</v>
      </c>
      <c r="K36" s="69" t="s">
        <v>124</v>
      </c>
      <c r="L36" s="70">
        <v>4.7500000000000001E-2</v>
      </c>
      <c r="M36" s="70">
        <v>2.4900000003244039E-2</v>
      </c>
      <c r="N36" s="66">
        <v>2719.794183</v>
      </c>
      <c r="O36" s="68">
        <v>140.54</v>
      </c>
      <c r="P36" s="125" t="s">
        <v>2693</v>
      </c>
      <c r="Q36" s="66">
        <v>3.822398824</v>
      </c>
      <c r="R36" s="67">
        <v>1.8975105643488251E-6</v>
      </c>
      <c r="S36" s="67">
        <f t="shared" si="0"/>
        <v>2.0758766630682842E-3</v>
      </c>
      <c r="T36" s="67">
        <f>Q36/'סכום נכסי הקרן'!$C$41</f>
        <v>3.4754636886615904E-4</v>
      </c>
    </row>
    <row r="37" spans="1:20">
      <c r="A37" s="61" t="s">
        <v>351</v>
      </c>
      <c r="B37" s="58" t="s">
        <v>352</v>
      </c>
      <c r="C37" s="69" t="s">
        <v>112</v>
      </c>
      <c r="D37" s="69" t="s">
        <v>29</v>
      </c>
      <c r="E37" s="58" t="s">
        <v>350</v>
      </c>
      <c r="F37" s="69" t="s">
        <v>315</v>
      </c>
      <c r="G37" s="58" t="s">
        <v>336</v>
      </c>
      <c r="H37" s="58" t="s">
        <v>294</v>
      </c>
      <c r="I37" s="125" t="s">
        <v>2693</v>
      </c>
      <c r="J37" s="66">
        <v>4.07000000004291</v>
      </c>
      <c r="K37" s="69" t="s">
        <v>124</v>
      </c>
      <c r="L37" s="70">
        <v>5.0000000000000001E-3</v>
      </c>
      <c r="M37" s="70">
        <v>2.7199999999933989E-2</v>
      </c>
      <c r="N37" s="66">
        <v>5967.3688249999996</v>
      </c>
      <c r="O37" s="68">
        <v>101.54</v>
      </c>
      <c r="P37" s="125" t="s">
        <v>2693</v>
      </c>
      <c r="Q37" s="66">
        <v>6.0592662819999994</v>
      </c>
      <c r="R37" s="67">
        <v>3.1695552815520639E-6</v>
      </c>
      <c r="S37" s="67">
        <f t="shared" si="0"/>
        <v>3.2906795050124077E-3</v>
      </c>
      <c r="T37" s="67">
        <f>Q37/'סכום נכסי הקרן'!$C$41</f>
        <v>5.5093047357589176E-4</v>
      </c>
    </row>
    <row r="38" spans="1:20">
      <c r="A38" s="61" t="s">
        <v>353</v>
      </c>
      <c r="B38" s="58" t="s">
        <v>354</v>
      </c>
      <c r="C38" s="69" t="s">
        <v>112</v>
      </c>
      <c r="D38" s="69" t="s">
        <v>29</v>
      </c>
      <c r="E38" s="58" t="s">
        <v>350</v>
      </c>
      <c r="F38" s="69" t="s">
        <v>315</v>
      </c>
      <c r="G38" s="58" t="s">
        <v>336</v>
      </c>
      <c r="H38" s="58" t="s">
        <v>294</v>
      </c>
      <c r="I38" s="125" t="s">
        <v>2693</v>
      </c>
      <c r="J38" s="66">
        <v>5.8899999999911516</v>
      </c>
      <c r="K38" s="69" t="s">
        <v>124</v>
      </c>
      <c r="L38" s="70">
        <v>5.8999999999999999E-3</v>
      </c>
      <c r="M38" s="70">
        <v>3.0299999999970507E-2</v>
      </c>
      <c r="N38" s="66">
        <v>18074.745900000002</v>
      </c>
      <c r="O38" s="68">
        <v>93.79</v>
      </c>
      <c r="P38" s="125" t="s">
        <v>2693</v>
      </c>
      <c r="Q38" s="66">
        <v>16.952304235</v>
      </c>
      <c r="R38" s="67">
        <v>1.6440629528058614E-5</v>
      </c>
      <c r="S38" s="67">
        <f t="shared" si="0"/>
        <v>9.2064942375228564E-3</v>
      </c>
      <c r="T38" s="67">
        <f>Q38/'סכום נכסי הקרן'!$C$41</f>
        <v>1.541365004560984E-3</v>
      </c>
    </row>
    <row r="39" spans="1:20">
      <c r="A39" s="61" t="s">
        <v>355</v>
      </c>
      <c r="B39" s="58" t="s">
        <v>356</v>
      </c>
      <c r="C39" s="69" t="s">
        <v>112</v>
      </c>
      <c r="D39" s="69" t="s">
        <v>29</v>
      </c>
      <c r="E39" s="58" t="s">
        <v>357</v>
      </c>
      <c r="F39" s="69" t="s">
        <v>358</v>
      </c>
      <c r="G39" s="58" t="s">
        <v>328</v>
      </c>
      <c r="H39" s="58" t="s">
        <v>122</v>
      </c>
      <c r="I39" s="125" t="s">
        <v>2693</v>
      </c>
      <c r="J39" s="66">
        <v>5.0399999994298641</v>
      </c>
      <c r="K39" s="69" t="s">
        <v>124</v>
      </c>
      <c r="L39" s="70">
        <v>4.4000000000000003E-3</v>
      </c>
      <c r="M39" s="70">
        <v>2.4699999996208057E-2</v>
      </c>
      <c r="N39" s="66">
        <v>3697.3322119999998</v>
      </c>
      <c r="O39" s="68">
        <v>100.57</v>
      </c>
      <c r="P39" s="125" t="s">
        <v>2693</v>
      </c>
      <c r="Q39" s="66">
        <v>3.7184070029999998</v>
      </c>
      <c r="R39" s="67">
        <v>4.1460662715328254E-6</v>
      </c>
      <c r="S39" s="67">
        <f t="shared" si="0"/>
        <v>2.0194005588458656E-3</v>
      </c>
      <c r="T39" s="67">
        <f>Q39/'סכום נכסי הקרן'!$C$41</f>
        <v>3.3809105521510771E-4</v>
      </c>
    </row>
    <row r="40" spans="1:20">
      <c r="A40" s="61" t="s">
        <v>359</v>
      </c>
      <c r="B40" s="58" t="s">
        <v>360</v>
      </c>
      <c r="C40" s="69" t="s">
        <v>112</v>
      </c>
      <c r="D40" s="69" t="s">
        <v>29</v>
      </c>
      <c r="E40" s="58" t="s">
        <v>361</v>
      </c>
      <c r="F40" s="69" t="s">
        <v>315</v>
      </c>
      <c r="G40" s="58" t="s">
        <v>328</v>
      </c>
      <c r="H40" s="58" t="s">
        <v>122</v>
      </c>
      <c r="I40" s="125" t="s">
        <v>2693</v>
      </c>
      <c r="J40" s="66">
        <v>2.8400000001966874</v>
      </c>
      <c r="K40" s="69" t="s">
        <v>124</v>
      </c>
      <c r="L40" s="70">
        <v>1.5800000000000002E-2</v>
      </c>
      <c r="M40" s="70">
        <v>2.2000000000776402E-2</v>
      </c>
      <c r="N40" s="66">
        <v>6972.2036360000002</v>
      </c>
      <c r="O40" s="68">
        <v>110.84</v>
      </c>
      <c r="P40" s="125" t="s">
        <v>2693</v>
      </c>
      <c r="Q40" s="66">
        <v>7.7279907219999995</v>
      </c>
      <c r="R40" s="67">
        <v>1.4989089394590583E-5</v>
      </c>
      <c r="S40" s="67">
        <f t="shared" si="0"/>
        <v>4.1969340016226467E-3</v>
      </c>
      <c r="T40" s="67">
        <f>Q40/'סכום נכסי הקרן'!$C$41</f>
        <v>7.0265695384759419E-4</v>
      </c>
    </row>
    <row r="41" spans="1:20">
      <c r="A41" s="61" t="s">
        <v>362</v>
      </c>
      <c r="B41" s="58" t="s">
        <v>363</v>
      </c>
      <c r="C41" s="69" t="s">
        <v>112</v>
      </c>
      <c r="D41" s="69" t="s">
        <v>29</v>
      </c>
      <c r="E41" s="58" t="s">
        <v>361</v>
      </c>
      <c r="F41" s="69" t="s">
        <v>315</v>
      </c>
      <c r="G41" s="58" t="s">
        <v>328</v>
      </c>
      <c r="H41" s="58" t="s">
        <v>122</v>
      </c>
      <c r="I41" s="125" t="s">
        <v>2693</v>
      </c>
      <c r="J41" s="66">
        <v>5.480000000496597</v>
      </c>
      <c r="K41" s="69" t="s">
        <v>124</v>
      </c>
      <c r="L41" s="70">
        <v>8.3999999999999995E-3</v>
      </c>
      <c r="M41" s="70">
        <v>2.5500000001734437E-2</v>
      </c>
      <c r="N41" s="66">
        <v>5426.257904000001</v>
      </c>
      <c r="O41" s="68">
        <v>100.94</v>
      </c>
      <c r="P41" s="125" t="s">
        <v>2693</v>
      </c>
      <c r="Q41" s="66">
        <v>5.4772643110000008</v>
      </c>
      <c r="R41" s="67">
        <v>6.8354780927589082E-6</v>
      </c>
      <c r="S41" s="67">
        <f t="shared" si="0"/>
        <v>2.9746046093545174E-3</v>
      </c>
      <c r="T41" s="67">
        <f>Q41/'סכום נכסי הקרן'!$C$41</f>
        <v>4.9801274285036633E-4</v>
      </c>
    </row>
    <row r="42" spans="1:20">
      <c r="A42" s="61" t="s">
        <v>364</v>
      </c>
      <c r="B42" s="58" t="s">
        <v>365</v>
      </c>
      <c r="C42" s="69" t="s">
        <v>112</v>
      </c>
      <c r="D42" s="69" t="s">
        <v>29</v>
      </c>
      <c r="E42" s="58" t="s">
        <v>366</v>
      </c>
      <c r="F42" s="69" t="s">
        <v>286</v>
      </c>
      <c r="G42" s="58" t="s">
        <v>336</v>
      </c>
      <c r="H42" s="58" t="s">
        <v>294</v>
      </c>
      <c r="I42" s="125" t="s">
        <v>2693</v>
      </c>
      <c r="J42" s="66">
        <v>4.299999999490673</v>
      </c>
      <c r="K42" s="69" t="s">
        <v>124</v>
      </c>
      <c r="L42" s="70">
        <v>2.7799999999999998E-2</v>
      </c>
      <c r="M42" s="70">
        <v>3.0999999995472646E-2</v>
      </c>
      <c r="N42" s="66">
        <v>6.3907000000000005E-2</v>
      </c>
      <c r="O42" s="68">
        <v>5529999</v>
      </c>
      <c r="P42" s="125" t="s">
        <v>2693</v>
      </c>
      <c r="Q42" s="66">
        <v>3.5340794460000007</v>
      </c>
      <c r="R42" s="67">
        <v>1.5281444285031086E-5</v>
      </c>
      <c r="S42" s="67">
        <f t="shared" si="0"/>
        <v>1.9192955484701386E-3</v>
      </c>
      <c r="T42" s="67">
        <f>Q42/'סכום נכסי הקרן'!$C$41</f>
        <v>3.2133132498625612E-4</v>
      </c>
    </row>
    <row r="43" spans="1:20">
      <c r="A43" s="61" t="s">
        <v>367</v>
      </c>
      <c r="B43" s="58" t="s">
        <v>368</v>
      </c>
      <c r="C43" s="69" t="s">
        <v>112</v>
      </c>
      <c r="D43" s="69" t="s">
        <v>29</v>
      </c>
      <c r="E43" s="58" t="s">
        <v>366</v>
      </c>
      <c r="F43" s="69" t="s">
        <v>286</v>
      </c>
      <c r="G43" s="58" t="s">
        <v>336</v>
      </c>
      <c r="H43" s="58" t="s">
        <v>294</v>
      </c>
      <c r="I43" s="125" t="s">
        <v>2693</v>
      </c>
      <c r="J43" s="66">
        <v>1.1400000000173751</v>
      </c>
      <c r="K43" s="69" t="s">
        <v>124</v>
      </c>
      <c r="L43" s="70">
        <v>2.4199999999999999E-2</v>
      </c>
      <c r="M43" s="70">
        <v>3.3299999999840728E-2</v>
      </c>
      <c r="N43" s="66">
        <v>0.245503</v>
      </c>
      <c r="O43" s="68">
        <v>5626366</v>
      </c>
      <c r="P43" s="125" t="s">
        <v>2693</v>
      </c>
      <c r="Q43" s="66">
        <v>13.812874133999999</v>
      </c>
      <c r="R43" s="67">
        <v>8.5176074662595844E-6</v>
      </c>
      <c r="S43" s="67">
        <f t="shared" si="0"/>
        <v>7.5015257132859921E-3</v>
      </c>
      <c r="T43" s="67">
        <f>Q43/'סכום נכסי הקרן'!$C$41</f>
        <v>1.2559166298228724E-3</v>
      </c>
    </row>
    <row r="44" spans="1:20">
      <c r="A44" s="61" t="s">
        <v>369</v>
      </c>
      <c r="B44" s="58" t="s">
        <v>370</v>
      </c>
      <c r="C44" s="69" t="s">
        <v>112</v>
      </c>
      <c r="D44" s="69" t="s">
        <v>29</v>
      </c>
      <c r="E44" s="58" t="s">
        <v>366</v>
      </c>
      <c r="F44" s="69" t="s">
        <v>286</v>
      </c>
      <c r="G44" s="58" t="s">
        <v>336</v>
      </c>
      <c r="H44" s="58" t="s">
        <v>294</v>
      </c>
      <c r="I44" s="125" t="s">
        <v>2693</v>
      </c>
      <c r="J44" s="66">
        <v>0.75000000007587186</v>
      </c>
      <c r="K44" s="69" t="s">
        <v>124</v>
      </c>
      <c r="L44" s="70">
        <v>1.95E-2</v>
      </c>
      <c r="M44" s="70">
        <v>3.4100000005068243E-2</v>
      </c>
      <c r="N44" s="66">
        <v>6.0385000000000001E-2</v>
      </c>
      <c r="O44" s="68">
        <v>5456707</v>
      </c>
      <c r="P44" s="125" t="s">
        <v>2693</v>
      </c>
      <c r="Q44" s="66">
        <v>3.2950304130000001</v>
      </c>
      <c r="R44" s="67">
        <v>2.433015028808574E-6</v>
      </c>
      <c r="S44" s="67">
        <f t="shared" si="0"/>
        <v>1.7894722799461993E-3</v>
      </c>
      <c r="T44" s="67">
        <f>Q44/'סכום נכסי הקרן'!$C$41</f>
        <v>2.9959611962817787E-4</v>
      </c>
    </row>
    <row r="45" spans="1:20">
      <c r="A45" s="61" t="s">
        <v>371</v>
      </c>
      <c r="B45" s="58" t="s">
        <v>372</v>
      </c>
      <c r="C45" s="69" t="s">
        <v>112</v>
      </c>
      <c r="D45" s="69" t="s">
        <v>29</v>
      </c>
      <c r="E45" s="58" t="s">
        <v>366</v>
      </c>
      <c r="F45" s="69" t="s">
        <v>286</v>
      </c>
      <c r="G45" s="58" t="s">
        <v>328</v>
      </c>
      <c r="H45" s="58" t="s">
        <v>122</v>
      </c>
      <c r="I45" s="125" t="s">
        <v>2693</v>
      </c>
      <c r="J45" s="66">
        <v>4.0900000000612193</v>
      </c>
      <c r="K45" s="69" t="s">
        <v>124</v>
      </c>
      <c r="L45" s="70">
        <v>1.4999999999999999E-2</v>
      </c>
      <c r="M45" s="70">
        <v>3.0300000000518013E-2</v>
      </c>
      <c r="N45" s="66">
        <v>0.20757300000000001</v>
      </c>
      <c r="O45" s="68">
        <v>5115050</v>
      </c>
      <c r="P45" s="125" t="s">
        <v>2693</v>
      </c>
      <c r="Q45" s="66">
        <v>10.617478515</v>
      </c>
      <c r="R45" s="67">
        <v>7.3927274022366268E-6</v>
      </c>
      <c r="S45" s="67">
        <f t="shared" si="0"/>
        <v>5.7661633138670629E-3</v>
      </c>
      <c r="T45" s="67">
        <f>Q45/'סכום נכסי הקרן'!$C$41</f>
        <v>9.6537966714346931E-4</v>
      </c>
    </row>
    <row r="46" spans="1:20">
      <c r="A46" s="61" t="s">
        <v>373</v>
      </c>
      <c r="B46" s="58" t="s">
        <v>374</v>
      </c>
      <c r="C46" s="69" t="s">
        <v>112</v>
      </c>
      <c r="D46" s="69" t="s">
        <v>29</v>
      </c>
      <c r="E46" s="58" t="s">
        <v>375</v>
      </c>
      <c r="F46" s="69" t="s">
        <v>315</v>
      </c>
      <c r="G46" s="58" t="s">
        <v>328</v>
      </c>
      <c r="H46" s="58" t="s">
        <v>122</v>
      </c>
      <c r="I46" s="125" t="s">
        <v>2693</v>
      </c>
      <c r="J46" s="66">
        <v>2.4000000010790585</v>
      </c>
      <c r="K46" s="69" t="s">
        <v>124</v>
      </c>
      <c r="L46" s="70">
        <v>3.7000000000000005E-2</v>
      </c>
      <c r="M46" s="70">
        <v>2.3600000004316234E-2</v>
      </c>
      <c r="N46" s="66">
        <v>482.92551600000002</v>
      </c>
      <c r="O46" s="68">
        <v>115.14</v>
      </c>
      <c r="P46" s="125" t="s">
        <v>2693</v>
      </c>
      <c r="Q46" s="66">
        <v>0.55604044099999994</v>
      </c>
      <c r="R46" s="67">
        <v>1.2846122968551783E-6</v>
      </c>
      <c r="S46" s="67">
        <f t="shared" si="0"/>
        <v>3.0197565150624301E-4</v>
      </c>
      <c r="T46" s="67">
        <f>Q46/'סכום נכסי הקרן'!$C$41</f>
        <v>5.0557214228644736E-5</v>
      </c>
    </row>
    <row r="47" spans="1:20">
      <c r="A47" s="61" t="s">
        <v>376</v>
      </c>
      <c r="B47" s="58" t="s">
        <v>377</v>
      </c>
      <c r="C47" s="69" t="s">
        <v>112</v>
      </c>
      <c r="D47" s="69" t="s">
        <v>29</v>
      </c>
      <c r="E47" s="58" t="s">
        <v>375</v>
      </c>
      <c r="F47" s="69" t="s">
        <v>315</v>
      </c>
      <c r="G47" s="58" t="s">
        <v>328</v>
      </c>
      <c r="H47" s="58" t="s">
        <v>122</v>
      </c>
      <c r="I47" s="125" t="s">
        <v>2693</v>
      </c>
      <c r="J47" s="66">
        <v>4.1500000004024544</v>
      </c>
      <c r="K47" s="69" t="s">
        <v>124</v>
      </c>
      <c r="L47" s="70">
        <v>2.81E-2</v>
      </c>
      <c r="M47" s="70">
        <v>2.5900000004427003E-2</v>
      </c>
      <c r="N47" s="66">
        <v>1746.2894430000001</v>
      </c>
      <c r="O47" s="68">
        <v>113.83</v>
      </c>
      <c r="P47" s="125" t="s">
        <v>2693</v>
      </c>
      <c r="Q47" s="66">
        <v>1.9878012679999999</v>
      </c>
      <c r="R47" s="67">
        <v>1.3953054220623668E-6</v>
      </c>
      <c r="S47" s="67">
        <f t="shared" si="0"/>
        <v>1.0795394340197568E-3</v>
      </c>
      <c r="T47" s="67">
        <f>Q47/'סכום נכסי הקרן'!$C$41</f>
        <v>1.8073810309464101E-4</v>
      </c>
    </row>
    <row r="48" spans="1:20">
      <c r="A48" s="61" t="s">
        <v>378</v>
      </c>
      <c r="B48" s="58" t="s">
        <v>379</v>
      </c>
      <c r="C48" s="69" t="s">
        <v>112</v>
      </c>
      <c r="D48" s="69" t="s">
        <v>29</v>
      </c>
      <c r="E48" s="58" t="s">
        <v>375</v>
      </c>
      <c r="F48" s="69" t="s">
        <v>315</v>
      </c>
      <c r="G48" s="58" t="s">
        <v>336</v>
      </c>
      <c r="H48" s="58" t="s">
        <v>294</v>
      </c>
      <c r="I48" s="125" t="s">
        <v>2693</v>
      </c>
      <c r="J48" s="66">
        <v>2.4600000022611352</v>
      </c>
      <c r="K48" s="69" t="s">
        <v>124</v>
      </c>
      <c r="L48" s="70">
        <v>2.4E-2</v>
      </c>
      <c r="M48" s="70">
        <v>2.3300000030873191E-2</v>
      </c>
      <c r="N48" s="66">
        <v>407.10393800000003</v>
      </c>
      <c r="O48" s="68">
        <v>112.98</v>
      </c>
      <c r="P48" s="125" t="s">
        <v>2693</v>
      </c>
      <c r="Q48" s="66">
        <v>0.45994602599999995</v>
      </c>
      <c r="R48" s="67">
        <v>7.0554785857447143E-7</v>
      </c>
      <c r="S48" s="67">
        <f t="shared" si="0"/>
        <v>2.4978848770292479E-4</v>
      </c>
      <c r="T48" s="67">
        <f>Q48/'סכום נכסי הקרן'!$C$41</f>
        <v>4.1819961383160981E-5</v>
      </c>
    </row>
    <row r="49" spans="1:20">
      <c r="A49" s="61" t="s">
        <v>380</v>
      </c>
      <c r="B49" s="58" t="s">
        <v>381</v>
      </c>
      <c r="C49" s="69" t="s">
        <v>112</v>
      </c>
      <c r="D49" s="69" t="s">
        <v>29</v>
      </c>
      <c r="E49" s="58" t="s">
        <v>375</v>
      </c>
      <c r="F49" s="69" t="s">
        <v>315</v>
      </c>
      <c r="G49" s="58" t="s">
        <v>328</v>
      </c>
      <c r="H49" s="58" t="s">
        <v>122</v>
      </c>
      <c r="I49" s="125" t="s">
        <v>2693</v>
      </c>
      <c r="J49" s="66">
        <v>3.6700000002692903</v>
      </c>
      <c r="K49" s="69" t="s">
        <v>124</v>
      </c>
      <c r="L49" s="70">
        <v>2.6000000000000002E-2</v>
      </c>
      <c r="M49" s="70">
        <v>2.2700000001876872E-2</v>
      </c>
      <c r="N49" s="66">
        <v>6485.5387040000005</v>
      </c>
      <c r="O49" s="68">
        <v>113.37</v>
      </c>
      <c r="P49" s="125" t="s">
        <v>2693</v>
      </c>
      <c r="Q49" s="66">
        <v>7.3526552060000006</v>
      </c>
      <c r="R49" s="67">
        <v>1.3229097730128426E-5</v>
      </c>
      <c r="S49" s="67">
        <f t="shared" si="0"/>
        <v>3.9930959736301265E-3</v>
      </c>
      <c r="T49" s="67">
        <f>Q49/'סכום נכסי הקרן'!$C$41</f>
        <v>6.6853008700333376E-4</v>
      </c>
    </row>
    <row r="50" spans="1:20">
      <c r="A50" s="61" t="s">
        <v>382</v>
      </c>
      <c r="B50" s="58" t="s">
        <v>383</v>
      </c>
      <c r="C50" s="69" t="s">
        <v>112</v>
      </c>
      <c r="D50" s="69" t="s">
        <v>29</v>
      </c>
      <c r="E50" s="58" t="s">
        <v>375</v>
      </c>
      <c r="F50" s="69" t="s">
        <v>315</v>
      </c>
      <c r="G50" s="58" t="s">
        <v>328</v>
      </c>
      <c r="H50" s="58" t="s">
        <v>122</v>
      </c>
      <c r="I50" s="125" t="s">
        <v>2693</v>
      </c>
      <c r="J50" s="66">
        <v>6.5699999999663312</v>
      </c>
      <c r="K50" s="69" t="s">
        <v>124</v>
      </c>
      <c r="L50" s="70">
        <v>3.4999999999999996E-3</v>
      </c>
      <c r="M50" s="70">
        <v>3.0699999999823643E-2</v>
      </c>
      <c r="N50" s="66">
        <v>34210.674610000002</v>
      </c>
      <c r="O50" s="68">
        <v>91.16</v>
      </c>
      <c r="P50" s="125" t="s">
        <v>2693</v>
      </c>
      <c r="Q50" s="66">
        <v>31.186453265000001</v>
      </c>
      <c r="R50" s="67">
        <v>1.1746865032658801E-5</v>
      </c>
      <c r="S50" s="67">
        <f t="shared" si="0"/>
        <v>1.6936806837162005E-2</v>
      </c>
      <c r="T50" s="67">
        <f>Q50/'סכום נכסי הקרן'!$C$41</f>
        <v>2.8355854763272917E-3</v>
      </c>
    </row>
    <row r="51" spans="1:20">
      <c r="A51" s="61" t="s">
        <v>384</v>
      </c>
      <c r="B51" s="58" t="s">
        <v>385</v>
      </c>
      <c r="C51" s="69" t="s">
        <v>112</v>
      </c>
      <c r="D51" s="69" t="s">
        <v>29</v>
      </c>
      <c r="E51" s="58" t="s">
        <v>386</v>
      </c>
      <c r="F51" s="69" t="s">
        <v>315</v>
      </c>
      <c r="G51" s="58" t="s">
        <v>336</v>
      </c>
      <c r="H51" s="58" t="s">
        <v>294</v>
      </c>
      <c r="I51" s="125" t="s">
        <v>2693</v>
      </c>
      <c r="J51" s="66">
        <v>3.0099999999627967</v>
      </c>
      <c r="K51" s="69" t="s">
        <v>124</v>
      </c>
      <c r="L51" s="70">
        <v>2.35E-2</v>
      </c>
      <c r="M51" s="70">
        <v>2.269999999982537E-2</v>
      </c>
      <c r="N51" s="66">
        <v>11580.822824000001</v>
      </c>
      <c r="O51" s="68">
        <v>113.73</v>
      </c>
      <c r="P51" s="125" t="s">
        <v>2693</v>
      </c>
      <c r="Q51" s="66">
        <v>13.170870149000001</v>
      </c>
      <c r="R51" s="67">
        <v>1.2188147949528118E-5</v>
      </c>
      <c r="S51" s="67">
        <f t="shared" si="0"/>
        <v>7.1528647934231884E-3</v>
      </c>
      <c r="T51" s="67">
        <f>Q51/'סכום נכסי הקרן'!$C$41</f>
        <v>1.1975432982951958E-3</v>
      </c>
    </row>
    <row r="52" spans="1:20">
      <c r="A52" s="61" t="s">
        <v>387</v>
      </c>
      <c r="B52" s="58" t="s">
        <v>388</v>
      </c>
      <c r="C52" s="69" t="s">
        <v>112</v>
      </c>
      <c r="D52" s="69" t="s">
        <v>29</v>
      </c>
      <c r="E52" s="58" t="s">
        <v>386</v>
      </c>
      <c r="F52" s="69" t="s">
        <v>315</v>
      </c>
      <c r="G52" s="58" t="s">
        <v>336</v>
      </c>
      <c r="H52" s="58" t="s">
        <v>294</v>
      </c>
      <c r="I52" s="125" t="s">
        <v>2693</v>
      </c>
      <c r="J52" s="66">
        <v>1.4900000000505691</v>
      </c>
      <c r="K52" s="69" t="s">
        <v>124</v>
      </c>
      <c r="L52" s="70">
        <v>1.7600000000000001E-2</v>
      </c>
      <c r="M52" s="70">
        <v>2.1299999999747153E-2</v>
      </c>
      <c r="N52" s="66">
        <v>4129.009427</v>
      </c>
      <c r="O52" s="68">
        <v>112.57</v>
      </c>
      <c r="P52" s="66">
        <v>9.794861199999999E-2</v>
      </c>
      <c r="Q52" s="66">
        <v>4.7459745240000002</v>
      </c>
      <c r="R52" s="67">
        <v>3.1664651389823355E-6</v>
      </c>
      <c r="S52" s="67">
        <f t="shared" si="0"/>
        <v>2.577454162038066E-3</v>
      </c>
      <c r="T52" s="67">
        <f>Q52/'סכום נכסי הקרן'!$C$41</f>
        <v>4.3152122227303654E-4</v>
      </c>
    </row>
    <row r="53" spans="1:20">
      <c r="A53" s="61" t="s">
        <v>389</v>
      </c>
      <c r="B53" s="58" t="s">
        <v>390</v>
      </c>
      <c r="C53" s="69" t="s">
        <v>112</v>
      </c>
      <c r="D53" s="69" t="s">
        <v>29</v>
      </c>
      <c r="E53" s="58" t="s">
        <v>386</v>
      </c>
      <c r="F53" s="69" t="s">
        <v>315</v>
      </c>
      <c r="G53" s="58" t="s">
        <v>336</v>
      </c>
      <c r="H53" s="58" t="s">
        <v>294</v>
      </c>
      <c r="I53" s="125" t="s">
        <v>2693</v>
      </c>
      <c r="J53" s="66">
        <v>2.2099999998507784</v>
      </c>
      <c r="K53" s="69" t="s">
        <v>124</v>
      </c>
      <c r="L53" s="70">
        <v>2.1499999999999998E-2</v>
      </c>
      <c r="M53" s="70">
        <v>2.2499999999238667E-2</v>
      </c>
      <c r="N53" s="66">
        <v>5778.1352500000003</v>
      </c>
      <c r="O53" s="68">
        <v>113.66</v>
      </c>
      <c r="P53" s="125" t="s">
        <v>2693</v>
      </c>
      <c r="Q53" s="66">
        <v>6.5674285379999997</v>
      </c>
      <c r="R53" s="67">
        <v>4.7868213297558416E-6</v>
      </c>
      <c r="S53" s="67">
        <f t="shared" si="0"/>
        <v>3.5666533677237394E-3</v>
      </c>
      <c r="T53" s="67">
        <f>Q53/'סכום נכסי הקרן'!$C$41</f>
        <v>5.9713442952071384E-4</v>
      </c>
    </row>
    <row r="54" spans="1:20">
      <c r="A54" s="61" t="s">
        <v>391</v>
      </c>
      <c r="B54" s="58" t="s">
        <v>392</v>
      </c>
      <c r="C54" s="69" t="s">
        <v>112</v>
      </c>
      <c r="D54" s="69" t="s">
        <v>29</v>
      </c>
      <c r="E54" s="58" t="s">
        <v>386</v>
      </c>
      <c r="F54" s="69" t="s">
        <v>315</v>
      </c>
      <c r="G54" s="58" t="s">
        <v>336</v>
      </c>
      <c r="H54" s="58" t="s">
        <v>294</v>
      </c>
      <c r="I54" s="125" t="s">
        <v>2693</v>
      </c>
      <c r="J54" s="66">
        <v>4.3199999999785161</v>
      </c>
      <c r="K54" s="69" t="s">
        <v>124</v>
      </c>
      <c r="L54" s="70">
        <v>2.2499999999999999E-2</v>
      </c>
      <c r="M54" s="70">
        <v>2.6099999999624032E-2</v>
      </c>
      <c r="N54" s="66">
        <v>15460.685597</v>
      </c>
      <c r="O54" s="68">
        <v>111.23</v>
      </c>
      <c r="P54" s="66">
        <v>1.4217144800000001</v>
      </c>
      <c r="Q54" s="66">
        <v>18.61863507</v>
      </c>
      <c r="R54" s="67">
        <v>1.3078574969701136E-5</v>
      </c>
      <c r="S54" s="67">
        <f t="shared" si="0"/>
        <v>1.0111448809926102E-2</v>
      </c>
      <c r="T54" s="67">
        <f>Q54/'סכום נכסי הקרן'!$C$41</f>
        <v>1.692873849582009E-3</v>
      </c>
    </row>
    <row r="55" spans="1:20">
      <c r="A55" s="61" t="s">
        <v>393</v>
      </c>
      <c r="B55" s="58" t="s">
        <v>394</v>
      </c>
      <c r="C55" s="69" t="s">
        <v>112</v>
      </c>
      <c r="D55" s="69" t="s">
        <v>29</v>
      </c>
      <c r="E55" s="58" t="s">
        <v>386</v>
      </c>
      <c r="F55" s="69" t="s">
        <v>315</v>
      </c>
      <c r="G55" s="58" t="s">
        <v>336</v>
      </c>
      <c r="H55" s="58" t="s">
        <v>294</v>
      </c>
      <c r="I55" s="125" t="s">
        <v>2693</v>
      </c>
      <c r="J55" s="66">
        <v>4.2399999997052511</v>
      </c>
      <c r="K55" s="69" t="s">
        <v>124</v>
      </c>
      <c r="L55" s="70">
        <v>6.5000000000000006E-3</v>
      </c>
      <c r="M55" s="70">
        <v>2.3299999997789388E-2</v>
      </c>
      <c r="N55" s="66">
        <v>5804.8151870000002</v>
      </c>
      <c r="O55" s="68">
        <v>103.63</v>
      </c>
      <c r="P55" s="66">
        <v>9.1361017000000003E-2</v>
      </c>
      <c r="Q55" s="66">
        <v>6.1068909949999997</v>
      </c>
      <c r="R55" s="67">
        <v>1.1778349385424991E-5</v>
      </c>
      <c r="S55" s="67">
        <f t="shared" si="0"/>
        <v>3.3165436376825217E-3</v>
      </c>
      <c r="T55" s="67">
        <f>Q55/'סכום נכסי הקרן'!$C$41</f>
        <v>5.5526068526586978E-4</v>
      </c>
    </row>
    <row r="56" spans="1:20">
      <c r="A56" s="61" t="s">
        <v>395</v>
      </c>
      <c r="B56" s="58" t="s">
        <v>396</v>
      </c>
      <c r="C56" s="69" t="s">
        <v>112</v>
      </c>
      <c r="D56" s="69" t="s">
        <v>29</v>
      </c>
      <c r="E56" s="58" t="s">
        <v>386</v>
      </c>
      <c r="F56" s="69" t="s">
        <v>315</v>
      </c>
      <c r="G56" s="58" t="s">
        <v>336</v>
      </c>
      <c r="H56" s="58" t="s">
        <v>294</v>
      </c>
      <c r="I56" s="125" t="s">
        <v>2693</v>
      </c>
      <c r="J56" s="66">
        <v>5.0099999956827892</v>
      </c>
      <c r="K56" s="69" t="s">
        <v>124</v>
      </c>
      <c r="L56" s="70">
        <v>1.43E-2</v>
      </c>
      <c r="M56" s="70">
        <v>2.689999993273183E-2</v>
      </c>
      <c r="N56" s="66">
        <v>93.318106999999998</v>
      </c>
      <c r="O56" s="68">
        <v>104.73</v>
      </c>
      <c r="P56" s="66">
        <v>1.8692899999999998E-3</v>
      </c>
      <c r="Q56" s="66">
        <v>9.9601342999999995E-2</v>
      </c>
      <c r="R56" s="67">
        <v>2.3696494573409708E-7</v>
      </c>
      <c r="S56" s="67">
        <f t="shared" si="0"/>
        <v>5.409171388546859E-5</v>
      </c>
      <c r="T56" s="67">
        <f>Q56/'סכום נכסי הקרן'!$C$41</f>
        <v>9.0561154624933577E-6</v>
      </c>
    </row>
    <row r="57" spans="1:20">
      <c r="A57" s="61" t="s">
        <v>397</v>
      </c>
      <c r="B57" s="58" t="s">
        <v>398</v>
      </c>
      <c r="C57" s="69" t="s">
        <v>112</v>
      </c>
      <c r="D57" s="69" t="s">
        <v>29</v>
      </c>
      <c r="E57" s="58" t="s">
        <v>386</v>
      </c>
      <c r="F57" s="69" t="s">
        <v>315</v>
      </c>
      <c r="G57" s="58" t="s">
        <v>336</v>
      </c>
      <c r="H57" s="58" t="s">
        <v>294</v>
      </c>
      <c r="I57" s="125" t="s">
        <v>2693</v>
      </c>
      <c r="J57" s="66">
        <v>5.9100000001318813</v>
      </c>
      <c r="K57" s="69" t="s">
        <v>124</v>
      </c>
      <c r="L57" s="70">
        <v>2.5000000000000001E-3</v>
      </c>
      <c r="M57" s="70">
        <v>2.6900000000815674E-2</v>
      </c>
      <c r="N57" s="66">
        <v>13475.047652000001</v>
      </c>
      <c r="O57" s="68">
        <v>94.78</v>
      </c>
      <c r="P57" s="66">
        <v>0.34621753399999999</v>
      </c>
      <c r="Q57" s="66">
        <v>13.117867697000001</v>
      </c>
      <c r="R57" s="67">
        <v>1.0851117679659715E-5</v>
      </c>
      <c r="S57" s="67">
        <f t="shared" si="0"/>
        <v>7.1240801065659814E-3</v>
      </c>
      <c r="T57" s="67">
        <f>Q57/'סכום נכסי הקרן'!$C$41</f>
        <v>1.1927241230647245E-3</v>
      </c>
    </row>
    <row r="58" spans="1:20">
      <c r="A58" s="61" t="s">
        <v>399</v>
      </c>
      <c r="B58" s="58" t="s">
        <v>400</v>
      </c>
      <c r="C58" s="69" t="s">
        <v>112</v>
      </c>
      <c r="D58" s="69" t="s">
        <v>29</v>
      </c>
      <c r="E58" s="58" t="s">
        <v>386</v>
      </c>
      <c r="F58" s="69" t="s">
        <v>315</v>
      </c>
      <c r="G58" s="58" t="s">
        <v>336</v>
      </c>
      <c r="H58" s="58" t="s">
        <v>294</v>
      </c>
      <c r="I58" s="125" t="s">
        <v>2693</v>
      </c>
      <c r="J58" s="66">
        <v>6.6699999998354986</v>
      </c>
      <c r="K58" s="69" t="s">
        <v>124</v>
      </c>
      <c r="L58" s="70">
        <v>3.61E-2</v>
      </c>
      <c r="M58" s="70">
        <v>3.2699999998774106E-2</v>
      </c>
      <c r="N58" s="66">
        <v>8867.7414179999996</v>
      </c>
      <c r="O58" s="68">
        <v>104.73</v>
      </c>
      <c r="P58" s="66">
        <v>0.25687408299999998</v>
      </c>
      <c r="Q58" s="66">
        <v>9.5440596710000012</v>
      </c>
      <c r="R58" s="67">
        <v>1.9693388348004798E-5</v>
      </c>
      <c r="S58" s="67">
        <f t="shared" si="0"/>
        <v>5.1832086745012221E-3</v>
      </c>
      <c r="T58" s="67">
        <f>Q58/'סכום נכסי הקרן'!$C$41</f>
        <v>8.6778053144827955E-4</v>
      </c>
    </row>
    <row r="59" spans="1:20">
      <c r="A59" s="61" t="s">
        <v>401</v>
      </c>
      <c r="B59" s="58" t="s">
        <v>402</v>
      </c>
      <c r="C59" s="69" t="s">
        <v>112</v>
      </c>
      <c r="D59" s="69" t="s">
        <v>29</v>
      </c>
      <c r="E59" s="58" t="s">
        <v>403</v>
      </c>
      <c r="F59" s="69" t="s">
        <v>286</v>
      </c>
      <c r="G59" s="58" t="s">
        <v>328</v>
      </c>
      <c r="H59" s="58" t="s">
        <v>122</v>
      </c>
      <c r="I59" s="125" t="s">
        <v>2693</v>
      </c>
      <c r="J59" s="66">
        <v>5.4299999999813986</v>
      </c>
      <c r="K59" s="69" t="s">
        <v>124</v>
      </c>
      <c r="L59" s="70">
        <v>3.7100000000000001E-2</v>
      </c>
      <c r="M59" s="70">
        <v>3.3399999999695604E-2</v>
      </c>
      <c r="N59" s="66">
        <v>0.116052</v>
      </c>
      <c r="O59" s="68">
        <v>5095555</v>
      </c>
      <c r="P59" s="125" t="s">
        <v>2693</v>
      </c>
      <c r="Q59" s="66">
        <v>5.9135106770000005</v>
      </c>
      <c r="R59" s="67">
        <v>1.5105037094884812E-5</v>
      </c>
      <c r="S59" s="67">
        <f t="shared" si="0"/>
        <v>3.2115222341826022E-3</v>
      </c>
      <c r="T59" s="67">
        <f>Q59/'סכום נכסי הקרן'!$C$41</f>
        <v>5.3767784516318485E-4</v>
      </c>
    </row>
    <row r="60" spans="1:20">
      <c r="A60" s="61" t="s">
        <v>404</v>
      </c>
      <c r="B60" s="58" t="s">
        <v>405</v>
      </c>
      <c r="C60" s="69" t="s">
        <v>112</v>
      </c>
      <c r="D60" s="69" t="s">
        <v>29</v>
      </c>
      <c r="E60" s="58" t="s">
        <v>403</v>
      </c>
      <c r="F60" s="69" t="s">
        <v>286</v>
      </c>
      <c r="G60" s="58" t="s">
        <v>328</v>
      </c>
      <c r="H60" s="58" t="s">
        <v>122</v>
      </c>
      <c r="I60" s="125" t="s">
        <v>2693</v>
      </c>
      <c r="J60" s="66">
        <v>1.229999999958207</v>
      </c>
      <c r="K60" s="69" t="s">
        <v>124</v>
      </c>
      <c r="L60" s="70">
        <v>2.0199999999999999E-2</v>
      </c>
      <c r="M60" s="70">
        <v>2.0399999999606656E-2</v>
      </c>
      <c r="N60" s="66">
        <v>0.14391699999999999</v>
      </c>
      <c r="O60" s="68">
        <v>5652776</v>
      </c>
      <c r="P60" s="125" t="s">
        <v>2693</v>
      </c>
      <c r="Q60" s="66">
        <v>8.1353329579999993</v>
      </c>
      <c r="R60" s="67">
        <v>6.8385364694701828E-6</v>
      </c>
      <c r="S60" s="67">
        <f t="shared" si="0"/>
        <v>4.4181543086939988E-3</v>
      </c>
      <c r="T60" s="67">
        <f>Q60/'סכום נכסי הקרן'!$C$41</f>
        <v>7.3969398779568285E-4</v>
      </c>
    </row>
    <row r="61" spans="1:20">
      <c r="A61" s="61" t="s">
        <v>406</v>
      </c>
      <c r="B61" s="58" t="s">
        <v>407</v>
      </c>
      <c r="C61" s="69" t="s">
        <v>112</v>
      </c>
      <c r="D61" s="69" t="s">
        <v>29</v>
      </c>
      <c r="E61" s="58" t="s">
        <v>403</v>
      </c>
      <c r="F61" s="69" t="s">
        <v>286</v>
      </c>
      <c r="G61" s="58" t="s">
        <v>328</v>
      </c>
      <c r="H61" s="58" t="s">
        <v>122</v>
      </c>
      <c r="I61" s="125" t="s">
        <v>2693</v>
      </c>
      <c r="J61" s="66">
        <v>2.3000000000446983</v>
      </c>
      <c r="K61" s="69" t="s">
        <v>124</v>
      </c>
      <c r="L61" s="70">
        <v>2.5899999999999999E-2</v>
      </c>
      <c r="M61" s="70">
        <v>2.7500000000558727E-2</v>
      </c>
      <c r="N61" s="66">
        <v>0.317965</v>
      </c>
      <c r="O61" s="68">
        <v>5628861</v>
      </c>
      <c r="P61" s="125" t="s">
        <v>2693</v>
      </c>
      <c r="Q61" s="66">
        <v>17.897782784</v>
      </c>
      <c r="R61" s="67">
        <v>1.505302277138664E-5</v>
      </c>
      <c r="S61" s="67">
        <f t="shared" si="0"/>
        <v>9.7199667833434093E-3</v>
      </c>
      <c r="T61" s="67">
        <f>Q61/'סכום נכסי הקרן'!$C$41</f>
        <v>1.6273313444631948E-3</v>
      </c>
    </row>
    <row r="62" spans="1:20">
      <c r="A62" s="61" t="s">
        <v>408</v>
      </c>
      <c r="B62" s="58" t="s">
        <v>409</v>
      </c>
      <c r="C62" s="69" t="s">
        <v>112</v>
      </c>
      <c r="D62" s="69" t="s">
        <v>29</v>
      </c>
      <c r="E62" s="58" t="s">
        <v>403</v>
      </c>
      <c r="F62" s="69" t="s">
        <v>286</v>
      </c>
      <c r="G62" s="58" t="s">
        <v>328</v>
      </c>
      <c r="H62" s="58" t="s">
        <v>122</v>
      </c>
      <c r="I62" s="125" t="s">
        <v>2693</v>
      </c>
      <c r="J62" s="66">
        <v>2.5399999999914975</v>
      </c>
      <c r="K62" s="69" t="s">
        <v>124</v>
      </c>
      <c r="L62" s="70">
        <v>2.9700000000000001E-2</v>
      </c>
      <c r="M62" s="70">
        <v>3.0899999999985824E-2</v>
      </c>
      <c r="N62" s="66">
        <v>0.12567600000000001</v>
      </c>
      <c r="O62" s="68">
        <v>5615315</v>
      </c>
      <c r="P62" s="125" t="s">
        <v>2693</v>
      </c>
      <c r="Q62" s="66">
        <v>7.0571142890000012</v>
      </c>
      <c r="R62" s="67">
        <v>8.9768571428571441E-6</v>
      </c>
      <c r="S62" s="67">
        <f t="shared" si="0"/>
        <v>3.8325929699325459E-3</v>
      </c>
      <c r="T62" s="67">
        <f>Q62/'סכום נכסי הקרן'!$C$41</f>
        <v>6.4165843459757096E-4</v>
      </c>
    </row>
    <row r="63" spans="1:20">
      <c r="A63" s="61" t="s">
        <v>410</v>
      </c>
      <c r="B63" s="58" t="s">
        <v>411</v>
      </c>
      <c r="C63" s="69" t="s">
        <v>112</v>
      </c>
      <c r="D63" s="69" t="s">
        <v>29</v>
      </c>
      <c r="E63" s="58" t="s">
        <v>403</v>
      </c>
      <c r="F63" s="69" t="s">
        <v>286</v>
      </c>
      <c r="G63" s="58" t="s">
        <v>328</v>
      </c>
      <c r="H63" s="58" t="s">
        <v>122</v>
      </c>
      <c r="I63" s="125" t="s">
        <v>2693</v>
      </c>
      <c r="J63" s="66">
        <v>4.1099999999215129</v>
      </c>
      <c r="K63" s="69" t="s">
        <v>124</v>
      </c>
      <c r="L63" s="70">
        <v>8.3999999999999995E-3</v>
      </c>
      <c r="M63" s="70">
        <v>2.9100000000196219E-2</v>
      </c>
      <c r="N63" s="66">
        <v>8.1331000000000001E-2</v>
      </c>
      <c r="O63" s="68">
        <v>5012995</v>
      </c>
      <c r="P63" s="125" t="s">
        <v>2693</v>
      </c>
      <c r="Q63" s="66">
        <v>4.0771186120000005</v>
      </c>
      <c r="R63" s="67">
        <v>1.022645542562555E-5</v>
      </c>
      <c r="S63" s="67">
        <f t="shared" si="0"/>
        <v>2.2142104392851697E-3</v>
      </c>
      <c r="T63" s="67">
        <f>Q63/'סכום נכסי הקרן'!$C$41</f>
        <v>3.707064161228495E-4</v>
      </c>
    </row>
    <row r="64" spans="1:20">
      <c r="A64" s="61" t="s">
        <v>412</v>
      </c>
      <c r="B64" s="58" t="s">
        <v>413</v>
      </c>
      <c r="C64" s="69" t="s">
        <v>112</v>
      </c>
      <c r="D64" s="69" t="s">
        <v>29</v>
      </c>
      <c r="E64" s="58" t="s">
        <v>403</v>
      </c>
      <c r="F64" s="69" t="s">
        <v>286</v>
      </c>
      <c r="G64" s="58" t="s">
        <v>328</v>
      </c>
      <c r="H64" s="58" t="s">
        <v>122</v>
      </c>
      <c r="I64" s="125" t="s">
        <v>2693</v>
      </c>
      <c r="J64" s="66">
        <v>4.6200000000860033</v>
      </c>
      <c r="K64" s="69" t="s">
        <v>124</v>
      </c>
      <c r="L64" s="70">
        <v>3.0899999999999997E-2</v>
      </c>
      <c r="M64" s="70">
        <v>3.1600000000480015E-2</v>
      </c>
      <c r="N64" s="66">
        <v>0.19348299999999999</v>
      </c>
      <c r="O64" s="68">
        <v>5168240</v>
      </c>
      <c r="P64" s="125" t="s">
        <v>2693</v>
      </c>
      <c r="Q64" s="66">
        <v>9.9996909469999995</v>
      </c>
      <c r="R64" s="67">
        <v>1.0183315789473683E-5</v>
      </c>
      <c r="S64" s="67">
        <f t="shared" si="0"/>
        <v>5.4306538983940654E-3</v>
      </c>
      <c r="T64" s="67">
        <f>Q64/'סכום נכסי הקרן'!$C$41</f>
        <v>9.0920818010738614E-4</v>
      </c>
    </row>
    <row r="65" spans="1:20">
      <c r="A65" s="61" t="s">
        <v>414</v>
      </c>
      <c r="B65" s="58" t="s">
        <v>415</v>
      </c>
      <c r="C65" s="69" t="s">
        <v>112</v>
      </c>
      <c r="D65" s="69" t="s">
        <v>29</v>
      </c>
      <c r="E65" s="58" t="s">
        <v>416</v>
      </c>
      <c r="F65" s="69" t="s">
        <v>315</v>
      </c>
      <c r="G65" s="58" t="s">
        <v>336</v>
      </c>
      <c r="H65" s="58" t="s">
        <v>294</v>
      </c>
      <c r="I65" s="125" t="s">
        <v>2693</v>
      </c>
      <c r="J65" s="66">
        <v>2.9700000000484263</v>
      </c>
      <c r="K65" s="69" t="s">
        <v>124</v>
      </c>
      <c r="L65" s="70">
        <v>1.4199999999999999E-2</v>
      </c>
      <c r="M65" s="70">
        <v>2.4900000000379553E-2</v>
      </c>
      <c r="N65" s="66">
        <v>7058.2967639999997</v>
      </c>
      <c r="O65" s="68">
        <v>108.25</v>
      </c>
      <c r="P65" s="125" t="s">
        <v>2693</v>
      </c>
      <c r="Q65" s="66">
        <v>7.6406058789999989</v>
      </c>
      <c r="R65" s="67">
        <v>5.9782962413519636E-6</v>
      </c>
      <c r="S65" s="67">
        <f t="shared" si="0"/>
        <v>4.1494768511153232E-3</v>
      </c>
      <c r="T65" s="67">
        <f>Q65/'סכום נכסי הקרן'!$C$41</f>
        <v>6.9471160688696276E-4</v>
      </c>
    </row>
    <row r="66" spans="1:20">
      <c r="A66" s="61" t="s">
        <v>417</v>
      </c>
      <c r="B66" s="58" t="s">
        <v>418</v>
      </c>
      <c r="C66" s="69" t="s">
        <v>112</v>
      </c>
      <c r="D66" s="69" t="s">
        <v>29</v>
      </c>
      <c r="E66" s="58" t="s">
        <v>419</v>
      </c>
      <c r="F66" s="69" t="s">
        <v>315</v>
      </c>
      <c r="G66" s="58" t="s">
        <v>336</v>
      </c>
      <c r="H66" s="58" t="s">
        <v>294</v>
      </c>
      <c r="I66" s="125" t="s">
        <v>2693</v>
      </c>
      <c r="J66" s="66">
        <v>0.70999999263029046</v>
      </c>
      <c r="K66" s="69" t="s">
        <v>124</v>
      </c>
      <c r="L66" s="70">
        <v>0.04</v>
      </c>
      <c r="M66" s="70">
        <v>2.5899999986259862E-2</v>
      </c>
      <c r="N66" s="66">
        <v>70.504120999999998</v>
      </c>
      <c r="O66" s="68">
        <v>113.55</v>
      </c>
      <c r="P66" s="125" t="s">
        <v>2693</v>
      </c>
      <c r="Q66" s="66">
        <v>8.0057428999999999E-2</v>
      </c>
      <c r="R66" s="67">
        <v>8.6602787680285717E-7</v>
      </c>
      <c r="S66" s="67">
        <f t="shared" si="0"/>
        <v>4.3477762582721563E-5</v>
      </c>
      <c r="T66" s="67">
        <f>Q66/'סכום נכסי הקרן'!$C$41</f>
        <v>7.2791118956534969E-6</v>
      </c>
    </row>
    <row r="67" spans="1:20">
      <c r="A67" s="61" t="s">
        <v>420</v>
      </c>
      <c r="B67" s="58" t="s">
        <v>421</v>
      </c>
      <c r="C67" s="69" t="s">
        <v>112</v>
      </c>
      <c r="D67" s="69" t="s">
        <v>29</v>
      </c>
      <c r="E67" s="58" t="s">
        <v>419</v>
      </c>
      <c r="F67" s="69" t="s">
        <v>315</v>
      </c>
      <c r="G67" s="58" t="s">
        <v>336</v>
      </c>
      <c r="H67" s="58" t="s">
        <v>294</v>
      </c>
      <c r="I67" s="125" t="s">
        <v>2693</v>
      </c>
      <c r="J67" s="66">
        <v>2.6800000000027446</v>
      </c>
      <c r="K67" s="69" t="s">
        <v>124</v>
      </c>
      <c r="L67" s="70">
        <v>0.04</v>
      </c>
      <c r="M67" s="70">
        <v>2.3899999999773557E-2</v>
      </c>
      <c r="N67" s="66">
        <v>12325.159162000002</v>
      </c>
      <c r="O67" s="68">
        <v>118.24</v>
      </c>
      <c r="P67" s="125" t="s">
        <v>2693</v>
      </c>
      <c r="Q67" s="66">
        <v>14.573268947000001</v>
      </c>
      <c r="R67" s="67">
        <v>1.2093285148891322E-5</v>
      </c>
      <c r="S67" s="67">
        <f t="shared" si="0"/>
        <v>7.9144825813955953E-3</v>
      </c>
      <c r="T67" s="67">
        <f>Q67/'סכום נכסי הקרן'!$C$41</f>
        <v>1.3250544849581095E-3</v>
      </c>
    </row>
    <row r="68" spans="1:20">
      <c r="A68" s="61" t="s">
        <v>422</v>
      </c>
      <c r="B68" s="58" t="s">
        <v>423</v>
      </c>
      <c r="C68" s="69" t="s">
        <v>112</v>
      </c>
      <c r="D68" s="69" t="s">
        <v>29</v>
      </c>
      <c r="E68" s="58" t="s">
        <v>419</v>
      </c>
      <c r="F68" s="69" t="s">
        <v>315</v>
      </c>
      <c r="G68" s="58" t="s">
        <v>336</v>
      </c>
      <c r="H68" s="58" t="s">
        <v>294</v>
      </c>
      <c r="I68" s="125" t="s">
        <v>2693</v>
      </c>
      <c r="J68" s="66">
        <v>4.0299999999692355</v>
      </c>
      <c r="K68" s="69" t="s">
        <v>124</v>
      </c>
      <c r="L68" s="70">
        <v>3.5000000000000003E-2</v>
      </c>
      <c r="M68" s="70">
        <v>2.6099999999604457E-2</v>
      </c>
      <c r="N68" s="66">
        <v>3840.9320299999999</v>
      </c>
      <c r="O68" s="68">
        <v>118.48</v>
      </c>
      <c r="P68" s="125" t="s">
        <v>2693</v>
      </c>
      <c r="Q68" s="66">
        <v>4.5507366380000001</v>
      </c>
      <c r="R68" s="67">
        <v>4.3567143394740816E-6</v>
      </c>
      <c r="S68" s="67">
        <f t="shared" si="0"/>
        <v>2.4714239464704332E-3</v>
      </c>
      <c r="T68" s="67">
        <f>Q68/'סכום נכסי הקרן'!$C$41</f>
        <v>4.1376948534847406E-4</v>
      </c>
    </row>
    <row r="69" spans="1:20">
      <c r="A69" s="61" t="s">
        <v>424</v>
      </c>
      <c r="B69" s="58" t="s">
        <v>425</v>
      </c>
      <c r="C69" s="69" t="s">
        <v>112</v>
      </c>
      <c r="D69" s="69" t="s">
        <v>29</v>
      </c>
      <c r="E69" s="58" t="s">
        <v>419</v>
      </c>
      <c r="F69" s="69" t="s">
        <v>315</v>
      </c>
      <c r="G69" s="58" t="s">
        <v>336</v>
      </c>
      <c r="H69" s="58" t="s">
        <v>294</v>
      </c>
      <c r="I69" s="125" t="s">
        <v>2693</v>
      </c>
      <c r="J69" s="66">
        <v>6.5900000001211252</v>
      </c>
      <c r="K69" s="69" t="s">
        <v>124</v>
      </c>
      <c r="L69" s="70">
        <v>2.5000000000000001E-2</v>
      </c>
      <c r="M69" s="70">
        <v>2.8999999999863902E-2</v>
      </c>
      <c r="N69" s="66">
        <v>6712.1027159999994</v>
      </c>
      <c r="O69" s="68">
        <v>109.47</v>
      </c>
      <c r="P69" s="125" t="s">
        <v>2693</v>
      </c>
      <c r="Q69" s="66">
        <v>7.3477389290000001</v>
      </c>
      <c r="R69" s="67">
        <v>9.0084512246127592E-6</v>
      </c>
      <c r="S69" s="67">
        <f t="shared" si="0"/>
        <v>3.990426031229192E-3</v>
      </c>
      <c r="T69" s="67">
        <f>Q69/'סכום נכסי הקרן'!$C$41</f>
        <v>6.6808308126207984E-4</v>
      </c>
    </row>
    <row r="70" spans="1:20">
      <c r="A70" s="61" t="s">
        <v>426</v>
      </c>
      <c r="B70" s="58" t="s">
        <v>427</v>
      </c>
      <c r="C70" s="69" t="s">
        <v>112</v>
      </c>
      <c r="D70" s="69" t="s">
        <v>29</v>
      </c>
      <c r="E70" s="58" t="s">
        <v>428</v>
      </c>
      <c r="F70" s="69" t="s">
        <v>120</v>
      </c>
      <c r="G70" s="58" t="s">
        <v>336</v>
      </c>
      <c r="H70" s="58" t="s">
        <v>294</v>
      </c>
      <c r="I70" s="125" t="s">
        <v>2693</v>
      </c>
      <c r="J70" s="66">
        <v>1.3200000001796184</v>
      </c>
      <c r="K70" s="69" t="s">
        <v>124</v>
      </c>
      <c r="L70" s="70">
        <v>1.8000000000000002E-2</v>
      </c>
      <c r="M70" s="70">
        <v>2.0900000000349257E-2</v>
      </c>
      <c r="N70" s="66">
        <v>3590.8762240000001</v>
      </c>
      <c r="O70" s="68">
        <v>111.63</v>
      </c>
      <c r="P70" s="125" t="s">
        <v>2693</v>
      </c>
      <c r="Q70" s="66">
        <v>4.0084952539999996</v>
      </c>
      <c r="R70" s="67">
        <v>4.4210965640023028E-6</v>
      </c>
      <c r="S70" s="67">
        <f t="shared" si="0"/>
        <v>2.1769423168383054E-3</v>
      </c>
      <c r="T70" s="67">
        <f>Q70/'סכום נכסי הקרן'!$C$41</f>
        <v>3.6446693144569984E-4</v>
      </c>
    </row>
    <row r="71" spans="1:20">
      <c r="A71" s="61" t="s">
        <v>429</v>
      </c>
      <c r="B71" s="58" t="s">
        <v>430</v>
      </c>
      <c r="C71" s="69" t="s">
        <v>112</v>
      </c>
      <c r="D71" s="69" t="s">
        <v>29</v>
      </c>
      <c r="E71" s="58" t="s">
        <v>428</v>
      </c>
      <c r="F71" s="69" t="s">
        <v>120</v>
      </c>
      <c r="G71" s="58" t="s">
        <v>336</v>
      </c>
      <c r="H71" s="58" t="s">
        <v>294</v>
      </c>
      <c r="I71" s="125" t="s">
        <v>2693</v>
      </c>
      <c r="J71" s="66">
        <v>3.8399999996936796</v>
      </c>
      <c r="K71" s="69" t="s">
        <v>124</v>
      </c>
      <c r="L71" s="70">
        <v>2.2000000000000002E-2</v>
      </c>
      <c r="M71" s="70">
        <v>2.7899999996603836E-2</v>
      </c>
      <c r="N71" s="66">
        <v>2975.7165949999999</v>
      </c>
      <c r="O71" s="68">
        <v>100.93</v>
      </c>
      <c r="P71" s="125" t="s">
        <v>2693</v>
      </c>
      <c r="Q71" s="66">
        <v>3.0033907380000002</v>
      </c>
      <c r="R71" s="67">
        <v>5.8567116668515662E-6</v>
      </c>
      <c r="S71" s="67">
        <f t="shared" si="0"/>
        <v>1.6310879712351106E-3</v>
      </c>
      <c r="T71" s="67">
        <f>Q71/'סכום נכסי הקרן'!$C$41</f>
        <v>2.7307918229888868E-4</v>
      </c>
    </row>
    <row r="72" spans="1:20">
      <c r="A72" s="61" t="s">
        <v>431</v>
      </c>
      <c r="B72" s="58" t="s">
        <v>432</v>
      </c>
      <c r="C72" s="69" t="s">
        <v>112</v>
      </c>
      <c r="D72" s="69" t="s">
        <v>29</v>
      </c>
      <c r="E72" s="58" t="s">
        <v>433</v>
      </c>
      <c r="F72" s="69" t="s">
        <v>434</v>
      </c>
      <c r="G72" s="58" t="s">
        <v>435</v>
      </c>
      <c r="H72" s="58" t="s">
        <v>294</v>
      </c>
      <c r="I72" s="125" t="s">
        <v>2693</v>
      </c>
      <c r="J72" s="66">
        <v>5.9199999999895283</v>
      </c>
      <c r="K72" s="69" t="s">
        <v>124</v>
      </c>
      <c r="L72" s="70">
        <v>5.1500000000000004E-2</v>
      </c>
      <c r="M72" s="70">
        <v>2.9499999999981302E-2</v>
      </c>
      <c r="N72" s="66">
        <v>17477.512202999998</v>
      </c>
      <c r="O72" s="68">
        <v>153</v>
      </c>
      <c r="P72" s="125" t="s">
        <v>2693</v>
      </c>
      <c r="Q72" s="66">
        <v>26.740592259</v>
      </c>
      <c r="R72" s="67">
        <v>6.0184544444845761E-6</v>
      </c>
      <c r="S72" s="67">
        <f t="shared" si="0"/>
        <v>1.4522338976913235E-2</v>
      </c>
      <c r="T72" s="67">
        <f>Q72/'סכום נכסי הקרן'!$C$41</f>
        <v>2.4313516639324841E-3</v>
      </c>
    </row>
    <row r="73" spans="1:20">
      <c r="A73" s="61" t="s">
        <v>436</v>
      </c>
      <c r="B73" s="58" t="s">
        <v>437</v>
      </c>
      <c r="C73" s="69" t="s">
        <v>112</v>
      </c>
      <c r="D73" s="69" t="s">
        <v>29</v>
      </c>
      <c r="E73" s="58" t="s">
        <v>438</v>
      </c>
      <c r="F73" s="69" t="s">
        <v>147</v>
      </c>
      <c r="G73" s="58" t="s">
        <v>439</v>
      </c>
      <c r="H73" s="58" t="s">
        <v>122</v>
      </c>
      <c r="I73" s="125" t="s">
        <v>2693</v>
      </c>
      <c r="J73" s="66">
        <v>1.3999999879463652</v>
      </c>
      <c r="K73" s="69" t="s">
        <v>124</v>
      </c>
      <c r="L73" s="70">
        <v>2.2000000000000002E-2</v>
      </c>
      <c r="M73" s="70">
        <v>1.709999990658433E-2</v>
      </c>
      <c r="N73" s="66">
        <v>58.948415999999995</v>
      </c>
      <c r="O73" s="68">
        <v>112.59</v>
      </c>
      <c r="P73" s="125" t="s">
        <v>2693</v>
      </c>
      <c r="Q73" s="66">
        <v>6.6370022000000001E-2</v>
      </c>
      <c r="R73" s="67">
        <v>1.1143151235978617E-7</v>
      </c>
      <c r="S73" s="67">
        <f t="shared" si="0"/>
        <v>3.604437583332843E-5</v>
      </c>
      <c r="T73" s="67">
        <f>Q73/'סכום נכסי הקרן'!$C$41</f>
        <v>6.0346031928527745E-6</v>
      </c>
    </row>
    <row r="74" spans="1:20">
      <c r="A74" s="61" t="s">
        <v>440</v>
      </c>
      <c r="B74" s="58" t="s">
        <v>441</v>
      </c>
      <c r="C74" s="69" t="s">
        <v>112</v>
      </c>
      <c r="D74" s="69" t="s">
        <v>29</v>
      </c>
      <c r="E74" s="58" t="s">
        <v>438</v>
      </c>
      <c r="F74" s="69" t="s">
        <v>147</v>
      </c>
      <c r="G74" s="58" t="s">
        <v>439</v>
      </c>
      <c r="H74" s="58" t="s">
        <v>122</v>
      </c>
      <c r="I74" s="125" t="s">
        <v>2693</v>
      </c>
      <c r="J74" s="66">
        <v>4.2399999831131279</v>
      </c>
      <c r="K74" s="69" t="s">
        <v>124</v>
      </c>
      <c r="L74" s="70">
        <v>1.7000000000000001E-2</v>
      </c>
      <c r="M74" s="70">
        <v>2.229999988445824E-2</v>
      </c>
      <c r="N74" s="66">
        <v>83.691999999999993</v>
      </c>
      <c r="O74" s="68">
        <v>107.55</v>
      </c>
      <c r="P74" s="125" t="s">
        <v>2693</v>
      </c>
      <c r="Q74" s="66">
        <v>9.0010748000000002E-2</v>
      </c>
      <c r="R74" s="67">
        <v>6.5938671961173605E-8</v>
      </c>
      <c r="S74" s="67">
        <f t="shared" ref="S74:S137" si="1">IFERROR(Q74/$Q$9,0)</f>
        <v>4.8883232703328252E-5</v>
      </c>
      <c r="T74" s="67">
        <f>Q74/'סכום נכסי הקרן'!$C$41</f>
        <v>8.1841037701007004E-6</v>
      </c>
    </row>
    <row r="75" spans="1:20">
      <c r="A75" s="61" t="s">
        <v>442</v>
      </c>
      <c r="B75" s="58" t="s">
        <v>443</v>
      </c>
      <c r="C75" s="69" t="s">
        <v>112</v>
      </c>
      <c r="D75" s="69" t="s">
        <v>29</v>
      </c>
      <c r="E75" s="58" t="s">
        <v>438</v>
      </c>
      <c r="F75" s="69" t="s">
        <v>147</v>
      </c>
      <c r="G75" s="58" t="s">
        <v>439</v>
      </c>
      <c r="H75" s="58" t="s">
        <v>122</v>
      </c>
      <c r="I75" s="125" t="s">
        <v>2693</v>
      </c>
      <c r="J75" s="66">
        <v>9.0999999980056927</v>
      </c>
      <c r="K75" s="69" t="s">
        <v>124</v>
      </c>
      <c r="L75" s="70">
        <v>5.7999999999999996E-3</v>
      </c>
      <c r="M75" s="70">
        <v>2.809999999373218E-2</v>
      </c>
      <c r="N75" s="66">
        <v>1575.752976</v>
      </c>
      <c r="O75" s="68">
        <v>89.1</v>
      </c>
      <c r="P75" s="125" t="s">
        <v>2693</v>
      </c>
      <c r="Q75" s="66">
        <v>1.4039959479999999</v>
      </c>
      <c r="R75" s="67">
        <v>3.2940527925445738E-6</v>
      </c>
      <c r="S75" s="67">
        <f t="shared" si="1"/>
        <v>7.624851716665431E-4</v>
      </c>
      <c r="T75" s="67">
        <f>Q75/'סכום נכסי הקרן'!$C$41</f>
        <v>1.2765640533542625E-4</v>
      </c>
    </row>
    <row r="76" spans="1:20">
      <c r="A76" s="61" t="s">
        <v>444</v>
      </c>
      <c r="B76" s="58" t="s">
        <v>445</v>
      </c>
      <c r="C76" s="69" t="s">
        <v>112</v>
      </c>
      <c r="D76" s="69" t="s">
        <v>29</v>
      </c>
      <c r="E76" s="58" t="s">
        <v>343</v>
      </c>
      <c r="F76" s="69" t="s">
        <v>315</v>
      </c>
      <c r="G76" s="58" t="s">
        <v>439</v>
      </c>
      <c r="H76" s="58" t="s">
        <v>122</v>
      </c>
      <c r="I76" s="125" t="s">
        <v>2693</v>
      </c>
      <c r="J76" s="66">
        <v>1.9300000000775386</v>
      </c>
      <c r="K76" s="69" t="s">
        <v>124</v>
      </c>
      <c r="L76" s="70">
        <v>1.95E-2</v>
      </c>
      <c r="M76" s="70">
        <v>2.5100000000581536E-2</v>
      </c>
      <c r="N76" s="66">
        <v>3707.3143070000001</v>
      </c>
      <c r="O76" s="68">
        <v>111.32</v>
      </c>
      <c r="P76" s="125" t="s">
        <v>2693</v>
      </c>
      <c r="Q76" s="66">
        <v>4.1269822759999997</v>
      </c>
      <c r="R76" s="67">
        <v>7.3403970867647901E-6</v>
      </c>
      <c r="S76" s="67">
        <f t="shared" si="1"/>
        <v>2.2412905063317464E-3</v>
      </c>
      <c r="T76" s="67">
        <f>Q76/'סכום נכסי הקרן'!$C$41</f>
        <v>3.7524020136073494E-4</v>
      </c>
    </row>
    <row r="77" spans="1:20">
      <c r="A77" s="61" t="s">
        <v>446</v>
      </c>
      <c r="B77" s="58" t="s">
        <v>447</v>
      </c>
      <c r="C77" s="69" t="s">
        <v>112</v>
      </c>
      <c r="D77" s="69" t="s">
        <v>29</v>
      </c>
      <c r="E77" s="58" t="s">
        <v>343</v>
      </c>
      <c r="F77" s="69" t="s">
        <v>315</v>
      </c>
      <c r="G77" s="58" t="s">
        <v>439</v>
      </c>
      <c r="H77" s="58" t="s">
        <v>122</v>
      </c>
      <c r="I77" s="125" t="s">
        <v>2693</v>
      </c>
      <c r="J77" s="66">
        <v>4.9000000013520877</v>
      </c>
      <c r="K77" s="69" t="s">
        <v>124</v>
      </c>
      <c r="L77" s="70">
        <v>1.1699999999999999E-2</v>
      </c>
      <c r="M77" s="70">
        <v>3.3900000010366006E-2</v>
      </c>
      <c r="N77" s="66">
        <v>1109.062193</v>
      </c>
      <c r="O77" s="68">
        <v>100.03</v>
      </c>
      <c r="P77" s="125" t="s">
        <v>2693</v>
      </c>
      <c r="Q77" s="66">
        <v>1.109394915</v>
      </c>
      <c r="R77" s="67">
        <v>1.5374587016558041E-6</v>
      </c>
      <c r="S77" s="67">
        <f t="shared" si="1"/>
        <v>6.024926022149495E-4</v>
      </c>
      <c r="T77" s="67">
        <f>Q77/'סכום נכסי הקרן'!$C$41</f>
        <v>1.0087021059287327E-4</v>
      </c>
    </row>
    <row r="78" spans="1:20">
      <c r="A78" s="61" t="s">
        <v>448</v>
      </c>
      <c r="B78" s="58" t="s">
        <v>449</v>
      </c>
      <c r="C78" s="69" t="s">
        <v>112</v>
      </c>
      <c r="D78" s="69" t="s">
        <v>29</v>
      </c>
      <c r="E78" s="58" t="s">
        <v>343</v>
      </c>
      <c r="F78" s="69" t="s">
        <v>315</v>
      </c>
      <c r="G78" s="58" t="s">
        <v>439</v>
      </c>
      <c r="H78" s="58" t="s">
        <v>122</v>
      </c>
      <c r="I78" s="125" t="s">
        <v>2693</v>
      </c>
      <c r="J78" s="66">
        <v>3.2500000002861964</v>
      </c>
      <c r="K78" s="69" t="s">
        <v>124</v>
      </c>
      <c r="L78" s="70">
        <v>3.3500000000000002E-2</v>
      </c>
      <c r="M78" s="70">
        <v>2.8100000001488223E-2</v>
      </c>
      <c r="N78" s="66">
        <v>3817.5187030000002</v>
      </c>
      <c r="O78" s="68">
        <v>114.41</v>
      </c>
      <c r="P78" s="125" t="s">
        <v>2693</v>
      </c>
      <c r="Q78" s="66">
        <v>4.3676232349999999</v>
      </c>
      <c r="R78" s="67">
        <v>5.7283146995082637E-6</v>
      </c>
      <c r="S78" s="67">
        <f t="shared" si="1"/>
        <v>2.371978321488544E-3</v>
      </c>
      <c r="T78" s="67">
        <f>Q78/'סכום נכסי הקרן'!$C$41</f>
        <v>3.9712015040629283E-4</v>
      </c>
    </row>
    <row r="79" spans="1:20">
      <c r="A79" s="61" t="s">
        <v>450</v>
      </c>
      <c r="B79" s="58" t="s">
        <v>451</v>
      </c>
      <c r="C79" s="69" t="s">
        <v>112</v>
      </c>
      <c r="D79" s="69" t="s">
        <v>29</v>
      </c>
      <c r="E79" s="58" t="s">
        <v>343</v>
      </c>
      <c r="F79" s="69" t="s">
        <v>315</v>
      </c>
      <c r="G79" s="58" t="s">
        <v>439</v>
      </c>
      <c r="H79" s="58" t="s">
        <v>122</v>
      </c>
      <c r="I79" s="125" t="s">
        <v>2693</v>
      </c>
      <c r="J79" s="66">
        <v>4.9300000000181559</v>
      </c>
      <c r="K79" s="69" t="s">
        <v>124</v>
      </c>
      <c r="L79" s="70">
        <v>1.3300000000000001E-2</v>
      </c>
      <c r="M79" s="70">
        <v>3.3800000000269413E-2</v>
      </c>
      <c r="N79" s="66">
        <v>16889.889913999999</v>
      </c>
      <c r="O79" s="68">
        <v>101.09</v>
      </c>
      <c r="P79" s="125" t="s">
        <v>2693</v>
      </c>
      <c r="Q79" s="66">
        <v>17.073988932999999</v>
      </c>
      <c r="R79" s="67">
        <v>1.4223065190736841E-5</v>
      </c>
      <c r="S79" s="67">
        <f t="shared" si="1"/>
        <v>9.2725790278499875E-3</v>
      </c>
      <c r="T79" s="67">
        <f>Q79/'סכום נכסי הקרן'!$C$41</f>
        <v>1.5524290187792123E-3</v>
      </c>
    </row>
    <row r="80" spans="1:20">
      <c r="A80" s="61" t="s">
        <v>452</v>
      </c>
      <c r="B80" s="58" t="s">
        <v>453</v>
      </c>
      <c r="C80" s="69" t="s">
        <v>112</v>
      </c>
      <c r="D80" s="69" t="s">
        <v>29</v>
      </c>
      <c r="E80" s="58" t="s">
        <v>343</v>
      </c>
      <c r="F80" s="69" t="s">
        <v>315</v>
      </c>
      <c r="G80" s="58" t="s">
        <v>435</v>
      </c>
      <c r="H80" s="58" t="s">
        <v>294</v>
      </c>
      <c r="I80" s="125" t="s">
        <v>2693</v>
      </c>
      <c r="J80" s="66">
        <v>5.6000000000000005</v>
      </c>
      <c r="K80" s="69" t="s">
        <v>124</v>
      </c>
      <c r="L80" s="70">
        <v>1.8700000000000001E-2</v>
      </c>
      <c r="M80" s="70">
        <v>3.5200000000221346E-2</v>
      </c>
      <c r="N80" s="66">
        <v>9222.0724570000002</v>
      </c>
      <c r="O80" s="68">
        <v>97.98</v>
      </c>
      <c r="P80" s="125" t="s">
        <v>2693</v>
      </c>
      <c r="Q80" s="66">
        <v>9.0357865399999984</v>
      </c>
      <c r="R80" s="67">
        <v>1.6493171013452862E-5</v>
      </c>
      <c r="S80" s="67">
        <f t="shared" si="1"/>
        <v>4.9071745975538513E-3</v>
      </c>
      <c r="T80" s="67">
        <f>Q80/'סכום נכסי הקרן'!$C$41</f>
        <v>8.215664943461991E-4</v>
      </c>
    </row>
    <row r="81" spans="1:20">
      <c r="A81" s="61" t="s">
        <v>454</v>
      </c>
      <c r="B81" s="58" t="s">
        <v>455</v>
      </c>
      <c r="C81" s="69" t="s">
        <v>112</v>
      </c>
      <c r="D81" s="69" t="s">
        <v>29</v>
      </c>
      <c r="E81" s="58" t="s">
        <v>456</v>
      </c>
      <c r="F81" s="69" t="s">
        <v>286</v>
      </c>
      <c r="G81" s="58" t="s">
        <v>439</v>
      </c>
      <c r="H81" s="58" t="s">
        <v>122</v>
      </c>
      <c r="I81" s="125" t="s">
        <v>2693</v>
      </c>
      <c r="J81" s="66">
        <v>4.1399999999840524</v>
      </c>
      <c r="K81" s="69" t="s">
        <v>124</v>
      </c>
      <c r="L81" s="70">
        <v>1.09E-2</v>
      </c>
      <c r="M81" s="70">
        <v>3.4600000000159482E-2</v>
      </c>
      <c r="N81" s="66">
        <v>0.25462299999999999</v>
      </c>
      <c r="O81" s="68">
        <v>4925250</v>
      </c>
      <c r="P81" s="125" t="s">
        <v>2693</v>
      </c>
      <c r="Q81" s="66">
        <v>12.540831679999998</v>
      </c>
      <c r="R81" s="67">
        <v>1.4021862437358884E-5</v>
      </c>
      <c r="S81" s="67">
        <f t="shared" si="1"/>
        <v>6.8107021320021792E-3</v>
      </c>
      <c r="T81" s="67">
        <f>Q81/'סכום נכסי הקרן'!$C$41</f>
        <v>1.1402579148935225E-3</v>
      </c>
    </row>
    <row r="82" spans="1:20">
      <c r="A82" s="61" t="s">
        <v>457</v>
      </c>
      <c r="B82" s="58" t="s">
        <v>458</v>
      </c>
      <c r="C82" s="69" t="s">
        <v>112</v>
      </c>
      <c r="D82" s="69" t="s">
        <v>29</v>
      </c>
      <c r="E82" s="58" t="s">
        <v>456</v>
      </c>
      <c r="F82" s="69" t="s">
        <v>286</v>
      </c>
      <c r="G82" s="58" t="s">
        <v>439</v>
      </c>
      <c r="H82" s="58" t="s">
        <v>122</v>
      </c>
      <c r="I82" s="125" t="s">
        <v>2693</v>
      </c>
      <c r="J82" s="66">
        <v>4.7700000001451466</v>
      </c>
      <c r="K82" s="69" t="s">
        <v>124</v>
      </c>
      <c r="L82" s="70">
        <v>2.9900000000000003E-2</v>
      </c>
      <c r="M82" s="70">
        <v>3.4400000001616825E-2</v>
      </c>
      <c r="N82" s="66">
        <v>0.208957</v>
      </c>
      <c r="O82" s="68">
        <v>5209470</v>
      </c>
      <c r="P82" s="125" t="s">
        <v>2693</v>
      </c>
      <c r="Q82" s="66">
        <v>10.885558946</v>
      </c>
      <c r="R82" s="67">
        <v>1.3059812500000001E-5</v>
      </c>
      <c r="S82" s="67">
        <f t="shared" si="1"/>
        <v>5.9117530171298501E-3</v>
      </c>
      <c r="T82" s="67">
        <f>Q82/'סכום נכסי הקרן'!$C$41</f>
        <v>9.8975451253456993E-4</v>
      </c>
    </row>
    <row r="83" spans="1:20">
      <c r="A83" s="61" t="s">
        <v>459</v>
      </c>
      <c r="B83" s="58" t="s">
        <v>460</v>
      </c>
      <c r="C83" s="69" t="s">
        <v>112</v>
      </c>
      <c r="D83" s="69" t="s">
        <v>29</v>
      </c>
      <c r="E83" s="58" t="s">
        <v>456</v>
      </c>
      <c r="F83" s="69" t="s">
        <v>286</v>
      </c>
      <c r="G83" s="58" t="s">
        <v>439</v>
      </c>
      <c r="H83" s="58" t="s">
        <v>122</v>
      </c>
      <c r="I83" s="125" t="s">
        <v>2693</v>
      </c>
      <c r="J83" s="66">
        <v>2.4099999993837504</v>
      </c>
      <c r="K83" s="69" t="s">
        <v>124</v>
      </c>
      <c r="L83" s="70">
        <v>2.3199999999999998E-2</v>
      </c>
      <c r="M83" s="70">
        <v>2.5499999998814901E-2</v>
      </c>
      <c r="N83" s="66">
        <v>3.0067E-2</v>
      </c>
      <c r="O83" s="68">
        <v>5612952</v>
      </c>
      <c r="P83" s="125" t="s">
        <v>2693</v>
      </c>
      <c r="Q83" s="66">
        <v>1.6876281440000001</v>
      </c>
      <c r="R83" s="67">
        <v>5.011166666666667E-6</v>
      </c>
      <c r="S83" s="67">
        <f t="shared" si="1"/>
        <v>9.1652076127439757E-4</v>
      </c>
      <c r="T83" s="67">
        <f>Q83/'סכום נכסי הקרן'!$C$41</f>
        <v>1.5344527362263948E-4</v>
      </c>
    </row>
    <row r="84" spans="1:20">
      <c r="A84" s="61" t="s">
        <v>461</v>
      </c>
      <c r="B84" s="58" t="s">
        <v>462</v>
      </c>
      <c r="C84" s="69" t="s">
        <v>112</v>
      </c>
      <c r="D84" s="69" t="s">
        <v>29</v>
      </c>
      <c r="E84" s="58" t="s">
        <v>463</v>
      </c>
      <c r="F84" s="69" t="s">
        <v>286</v>
      </c>
      <c r="G84" s="58" t="s">
        <v>439</v>
      </c>
      <c r="H84" s="58" t="s">
        <v>122</v>
      </c>
      <c r="I84" s="125" t="s">
        <v>2693</v>
      </c>
      <c r="J84" s="66">
        <v>1.8099999999884755</v>
      </c>
      <c r="K84" s="69" t="s">
        <v>124</v>
      </c>
      <c r="L84" s="70">
        <v>1.46E-2</v>
      </c>
      <c r="M84" s="70">
        <v>2.4399999999795124E-2</v>
      </c>
      <c r="N84" s="66">
        <v>0.286325</v>
      </c>
      <c r="O84" s="68">
        <v>5454999</v>
      </c>
      <c r="P84" s="125" t="s">
        <v>2693</v>
      </c>
      <c r="Q84" s="66">
        <v>15.619045278</v>
      </c>
      <c r="R84" s="67">
        <v>1.0750760334922841E-5</v>
      </c>
      <c r="S84" s="67">
        <f t="shared" si="1"/>
        <v>8.4824250647077652E-3</v>
      </c>
      <c r="T84" s="67">
        <f>Q84/'סכום נכסי הקרן'!$C$41</f>
        <v>1.4201402630833969E-3</v>
      </c>
    </row>
    <row r="85" spans="1:20">
      <c r="A85" s="61" t="s">
        <v>464</v>
      </c>
      <c r="B85" s="58" t="s">
        <v>465</v>
      </c>
      <c r="C85" s="69" t="s">
        <v>112</v>
      </c>
      <c r="D85" s="69" t="s">
        <v>29</v>
      </c>
      <c r="E85" s="58" t="s">
        <v>463</v>
      </c>
      <c r="F85" s="69" t="s">
        <v>286</v>
      </c>
      <c r="G85" s="58" t="s">
        <v>439</v>
      </c>
      <c r="H85" s="58" t="s">
        <v>122</v>
      </c>
      <c r="I85" s="125" t="s">
        <v>2693</v>
      </c>
      <c r="J85" s="66">
        <v>2.4300000000387203</v>
      </c>
      <c r="K85" s="69" t="s">
        <v>124</v>
      </c>
      <c r="L85" s="70">
        <v>2.4199999999999999E-2</v>
      </c>
      <c r="M85" s="70">
        <v>2.8600000000169396E-2</v>
      </c>
      <c r="N85" s="66">
        <v>0.29594900000000002</v>
      </c>
      <c r="O85" s="68">
        <v>5585000</v>
      </c>
      <c r="P85" s="125" t="s">
        <v>2693</v>
      </c>
      <c r="Q85" s="66">
        <v>16.528763352000002</v>
      </c>
      <c r="R85" s="67">
        <v>9.7724541011755386E-6</v>
      </c>
      <c r="S85" s="67">
        <f t="shared" si="1"/>
        <v>8.9764767340235856E-3</v>
      </c>
      <c r="T85" s="67">
        <f>Q85/'סכום נכסי הקרן'!$C$41</f>
        <v>1.5028551308584339E-3</v>
      </c>
    </row>
    <row r="86" spans="1:20">
      <c r="A86" s="61" t="s">
        <v>466</v>
      </c>
      <c r="B86" s="58" t="s">
        <v>467</v>
      </c>
      <c r="C86" s="69" t="s">
        <v>112</v>
      </c>
      <c r="D86" s="69" t="s">
        <v>29</v>
      </c>
      <c r="E86" s="58" t="s">
        <v>463</v>
      </c>
      <c r="F86" s="69" t="s">
        <v>286</v>
      </c>
      <c r="G86" s="58" t="s">
        <v>439</v>
      </c>
      <c r="H86" s="58" t="s">
        <v>122</v>
      </c>
      <c r="I86" s="125" t="s">
        <v>2693</v>
      </c>
      <c r="J86" s="66">
        <v>3.8200000002712744</v>
      </c>
      <c r="K86" s="69" t="s">
        <v>124</v>
      </c>
      <c r="L86" s="70">
        <v>2E-3</v>
      </c>
      <c r="M86" s="70">
        <v>3.060000000141434E-2</v>
      </c>
      <c r="N86" s="66">
        <v>0.17668900000000001</v>
      </c>
      <c r="O86" s="68">
        <v>4882000</v>
      </c>
      <c r="P86" s="125" t="s">
        <v>2693</v>
      </c>
      <c r="Q86" s="66">
        <v>8.625952612999999</v>
      </c>
      <c r="R86" s="67">
        <v>1.5415198045716281E-5</v>
      </c>
      <c r="S86" s="67">
        <f t="shared" si="1"/>
        <v>4.6846010975173909E-3</v>
      </c>
      <c r="T86" s="67">
        <f>Q86/'סכום נכסי הקרן'!$C$41</f>
        <v>7.8430290681245408E-4</v>
      </c>
    </row>
    <row r="87" spans="1:20">
      <c r="A87" s="61" t="s">
        <v>468</v>
      </c>
      <c r="B87" s="58" t="s">
        <v>469</v>
      </c>
      <c r="C87" s="69" t="s">
        <v>112</v>
      </c>
      <c r="D87" s="69" t="s">
        <v>29</v>
      </c>
      <c r="E87" s="58" t="s">
        <v>463</v>
      </c>
      <c r="F87" s="69" t="s">
        <v>286</v>
      </c>
      <c r="G87" s="58" t="s">
        <v>439</v>
      </c>
      <c r="H87" s="58" t="s">
        <v>122</v>
      </c>
      <c r="I87" s="125" t="s">
        <v>2693</v>
      </c>
      <c r="J87" s="66">
        <v>4.6199999998947465</v>
      </c>
      <c r="K87" s="69" t="s">
        <v>124</v>
      </c>
      <c r="L87" s="70">
        <v>3.1699999999999999E-2</v>
      </c>
      <c r="M87" s="70">
        <v>3.3199999999352289E-2</v>
      </c>
      <c r="N87" s="66">
        <v>0.23977899999999999</v>
      </c>
      <c r="O87" s="68">
        <v>5151111</v>
      </c>
      <c r="P87" s="125" t="s">
        <v>2693</v>
      </c>
      <c r="Q87" s="66">
        <v>12.351262065</v>
      </c>
      <c r="R87" s="67">
        <v>1.4196506808762581E-5</v>
      </c>
      <c r="S87" s="67">
        <f t="shared" si="1"/>
        <v>6.7077502533718046E-3</v>
      </c>
      <c r="T87" s="67">
        <f>Q87/'סכום נכסי הקרן'!$C$41</f>
        <v>1.1230215577329528E-3</v>
      </c>
    </row>
    <row r="88" spans="1:20">
      <c r="A88" s="61" t="s">
        <v>470</v>
      </c>
      <c r="B88" s="58" t="s">
        <v>471</v>
      </c>
      <c r="C88" s="69" t="s">
        <v>112</v>
      </c>
      <c r="D88" s="69" t="s">
        <v>29</v>
      </c>
      <c r="E88" s="58" t="s">
        <v>472</v>
      </c>
      <c r="F88" s="69" t="s">
        <v>358</v>
      </c>
      <c r="G88" s="58" t="s">
        <v>435</v>
      </c>
      <c r="H88" s="58" t="s">
        <v>294</v>
      </c>
      <c r="I88" s="125" t="s">
        <v>2693</v>
      </c>
      <c r="J88" s="66">
        <v>0.41000000005823223</v>
      </c>
      <c r="K88" s="69" t="s">
        <v>124</v>
      </c>
      <c r="L88" s="70">
        <v>3.85E-2</v>
      </c>
      <c r="M88" s="70">
        <v>3.4400000000959122E-2</v>
      </c>
      <c r="N88" s="66">
        <v>2524.5116429999998</v>
      </c>
      <c r="O88" s="68">
        <v>115.64</v>
      </c>
      <c r="P88" s="125" t="s">
        <v>2693</v>
      </c>
      <c r="Q88" s="66">
        <v>2.9193452630000003</v>
      </c>
      <c r="R88" s="67">
        <v>1.0098046571999999E-5</v>
      </c>
      <c r="S88" s="67">
        <f t="shared" si="1"/>
        <v>1.5854443719608689E-3</v>
      </c>
      <c r="T88" s="67">
        <f>Q88/'סכום נכסי הקרן'!$C$41</f>
        <v>2.6543746279215371E-4</v>
      </c>
    </row>
    <row r="89" spans="1:20">
      <c r="A89" s="61" t="s">
        <v>473</v>
      </c>
      <c r="B89" s="58" t="s">
        <v>474</v>
      </c>
      <c r="C89" s="69" t="s">
        <v>112</v>
      </c>
      <c r="D89" s="69" t="s">
        <v>29</v>
      </c>
      <c r="E89" s="58" t="s">
        <v>361</v>
      </c>
      <c r="F89" s="69" t="s">
        <v>315</v>
      </c>
      <c r="G89" s="58" t="s">
        <v>439</v>
      </c>
      <c r="H89" s="58" t="s">
        <v>122</v>
      </c>
      <c r="I89" s="125" t="s">
        <v>2693</v>
      </c>
      <c r="J89" s="66">
        <v>3.8999999998759414</v>
      </c>
      <c r="K89" s="69" t="s">
        <v>124</v>
      </c>
      <c r="L89" s="70">
        <v>2.4E-2</v>
      </c>
      <c r="M89" s="70">
        <v>2.5599999999278204E-2</v>
      </c>
      <c r="N89" s="66">
        <v>7852.9674050000003</v>
      </c>
      <c r="O89" s="68">
        <v>112.91</v>
      </c>
      <c r="P89" s="125" t="s">
        <v>2693</v>
      </c>
      <c r="Q89" s="66">
        <v>8.8667854189999993</v>
      </c>
      <c r="R89" s="67">
        <v>7.286441425376452E-6</v>
      </c>
      <c r="S89" s="67">
        <f t="shared" si="1"/>
        <v>4.8153931013600161E-3</v>
      </c>
      <c r="T89" s="67">
        <f>Q89/'סכום נכסי הקרן'!$C$41</f>
        <v>8.0620029928327912E-4</v>
      </c>
    </row>
    <row r="90" spans="1:20">
      <c r="A90" s="61" t="s">
        <v>475</v>
      </c>
      <c r="B90" s="58" t="s">
        <v>476</v>
      </c>
      <c r="C90" s="69" t="s">
        <v>112</v>
      </c>
      <c r="D90" s="69" t="s">
        <v>29</v>
      </c>
      <c r="E90" s="58" t="s">
        <v>361</v>
      </c>
      <c r="F90" s="69" t="s">
        <v>315</v>
      </c>
      <c r="G90" s="58" t="s">
        <v>439</v>
      </c>
      <c r="H90" s="58" t="s">
        <v>122</v>
      </c>
      <c r="I90" s="125" t="s">
        <v>2693</v>
      </c>
      <c r="J90" s="66">
        <v>6.0599999999095848</v>
      </c>
      <c r="K90" s="69" t="s">
        <v>124</v>
      </c>
      <c r="L90" s="70">
        <v>1.4999999999999999E-2</v>
      </c>
      <c r="M90" s="70">
        <v>3.0799999998794479E-2</v>
      </c>
      <c r="N90" s="66">
        <v>4731.3960749999997</v>
      </c>
      <c r="O90" s="68">
        <v>98.18</v>
      </c>
      <c r="P90" s="125" t="s">
        <v>2693</v>
      </c>
      <c r="Q90" s="66">
        <v>4.645284857</v>
      </c>
      <c r="R90" s="67">
        <v>1.8074223314674878E-5</v>
      </c>
      <c r="S90" s="67">
        <f t="shared" si="1"/>
        <v>2.5227713987887078E-3</v>
      </c>
      <c r="T90" s="67">
        <f>Q90/'סכום נכסי הקרן'!$C$41</f>
        <v>4.2236615244398807E-4</v>
      </c>
    </row>
    <row r="91" spans="1:20">
      <c r="A91" s="61" t="s">
        <v>477</v>
      </c>
      <c r="B91" s="58" t="s">
        <v>478</v>
      </c>
      <c r="C91" s="69" t="s">
        <v>112</v>
      </c>
      <c r="D91" s="69" t="s">
        <v>29</v>
      </c>
      <c r="E91" s="58" t="s">
        <v>479</v>
      </c>
      <c r="F91" s="69" t="s">
        <v>358</v>
      </c>
      <c r="G91" s="58" t="s">
        <v>439</v>
      </c>
      <c r="H91" s="58" t="s">
        <v>122</v>
      </c>
      <c r="I91" s="125" t="s">
        <v>2693</v>
      </c>
      <c r="J91" s="66">
        <v>1.5400000000679432</v>
      </c>
      <c r="K91" s="69" t="s">
        <v>124</v>
      </c>
      <c r="L91" s="70">
        <v>2.4799999999999999E-2</v>
      </c>
      <c r="M91" s="70">
        <v>1.82999999985279E-2</v>
      </c>
      <c r="N91" s="66">
        <v>3100.7364600000001</v>
      </c>
      <c r="O91" s="68">
        <v>113.92</v>
      </c>
      <c r="P91" s="125" t="s">
        <v>2693</v>
      </c>
      <c r="Q91" s="66">
        <v>3.5323590439999997</v>
      </c>
      <c r="R91" s="67">
        <v>7.3219301584296452E-6</v>
      </c>
      <c r="S91" s="67">
        <f t="shared" si="1"/>
        <v>1.9183612288118982E-3</v>
      </c>
      <c r="T91" s="67">
        <f>Q91/'סכום נכסי הקרן'!$C$41</f>
        <v>3.2117489979474124E-4</v>
      </c>
    </row>
    <row r="92" spans="1:20">
      <c r="A92" s="61" t="s">
        <v>480</v>
      </c>
      <c r="B92" s="58" t="s">
        <v>481</v>
      </c>
      <c r="C92" s="69" t="s">
        <v>112</v>
      </c>
      <c r="D92" s="69" t="s">
        <v>29</v>
      </c>
      <c r="E92" s="58" t="s">
        <v>482</v>
      </c>
      <c r="F92" s="69" t="s">
        <v>315</v>
      </c>
      <c r="G92" s="58" t="s">
        <v>435</v>
      </c>
      <c r="H92" s="58" t="s">
        <v>294</v>
      </c>
      <c r="I92" s="125" t="s">
        <v>2693</v>
      </c>
      <c r="J92" s="66">
        <v>1.9899999999601912</v>
      </c>
      <c r="K92" s="69" t="s">
        <v>124</v>
      </c>
      <c r="L92" s="70">
        <v>1.3999999999999999E-2</v>
      </c>
      <c r="M92" s="70">
        <v>2.6100000000398089E-2</v>
      </c>
      <c r="N92" s="66">
        <v>4578.1061419999996</v>
      </c>
      <c r="O92" s="68">
        <v>109.74</v>
      </c>
      <c r="P92" s="125" t="s">
        <v>2693</v>
      </c>
      <c r="Q92" s="66">
        <v>5.0240134799999998</v>
      </c>
      <c r="R92" s="67">
        <v>4.5390701388062654E-6</v>
      </c>
      <c r="S92" s="67">
        <f t="shared" si="1"/>
        <v>2.7284521627072575E-3</v>
      </c>
      <c r="T92" s="67">
        <f>Q92/'סכום נכסי הקרן'!$C$41</f>
        <v>4.5680153288699192E-4</v>
      </c>
    </row>
    <row r="93" spans="1:20">
      <c r="A93" s="61" t="s">
        <v>483</v>
      </c>
      <c r="B93" s="58" t="s">
        <v>484</v>
      </c>
      <c r="C93" s="69" t="s">
        <v>112</v>
      </c>
      <c r="D93" s="69" t="s">
        <v>29</v>
      </c>
      <c r="E93" s="58" t="s">
        <v>285</v>
      </c>
      <c r="F93" s="69" t="s">
        <v>286</v>
      </c>
      <c r="G93" s="58" t="s">
        <v>439</v>
      </c>
      <c r="H93" s="58" t="s">
        <v>122</v>
      </c>
      <c r="I93" s="125" t="s">
        <v>2693</v>
      </c>
      <c r="J93" s="66">
        <v>2.419999999996985</v>
      </c>
      <c r="K93" s="69" t="s">
        <v>124</v>
      </c>
      <c r="L93" s="70">
        <v>1.89E-2</v>
      </c>
      <c r="M93" s="70">
        <v>2.7599999999155814E-2</v>
      </c>
      <c r="N93" s="66">
        <v>0.12039300000000001</v>
      </c>
      <c r="O93" s="68">
        <v>5510000</v>
      </c>
      <c r="P93" s="125" t="s">
        <v>2693</v>
      </c>
      <c r="Q93" s="66">
        <v>6.6336273309999996</v>
      </c>
      <c r="R93" s="67">
        <v>1.5049125000000001E-5</v>
      </c>
      <c r="S93" s="67">
        <f t="shared" si="1"/>
        <v>3.6026047521395032E-3</v>
      </c>
      <c r="T93" s="67">
        <f>Q93/'סכום נכסי הקרן'!$C$41</f>
        <v>6.0315346395166218E-4</v>
      </c>
    </row>
    <row r="94" spans="1:20">
      <c r="A94" s="61" t="s">
        <v>485</v>
      </c>
      <c r="B94" s="58" t="s">
        <v>486</v>
      </c>
      <c r="C94" s="69" t="s">
        <v>112</v>
      </c>
      <c r="D94" s="69" t="s">
        <v>29</v>
      </c>
      <c r="E94" s="58" t="s">
        <v>285</v>
      </c>
      <c r="F94" s="69" t="s">
        <v>286</v>
      </c>
      <c r="G94" s="58" t="s">
        <v>439</v>
      </c>
      <c r="H94" s="58" t="s">
        <v>122</v>
      </c>
      <c r="I94" s="125" t="s">
        <v>2693</v>
      </c>
      <c r="J94" s="66">
        <v>4.1299999999705053</v>
      </c>
      <c r="K94" s="69" t="s">
        <v>124</v>
      </c>
      <c r="L94" s="70">
        <v>3.3099999999999997E-2</v>
      </c>
      <c r="M94" s="70">
        <v>3.5999999999367961E-2</v>
      </c>
      <c r="N94" s="66">
        <v>0.18234999999999998</v>
      </c>
      <c r="O94" s="68">
        <v>5205991</v>
      </c>
      <c r="P94" s="125" t="s">
        <v>2693</v>
      </c>
      <c r="Q94" s="66">
        <v>9.4931239559999998</v>
      </c>
      <c r="R94" s="67">
        <v>1.2998075415211346E-5</v>
      </c>
      <c r="S94" s="67">
        <f t="shared" si="1"/>
        <v>5.155546395666971E-3</v>
      </c>
      <c r="T94" s="67">
        <f>Q94/'סכום נכסי הקרן'!$C$41</f>
        <v>8.6314927144403772E-4</v>
      </c>
    </row>
    <row r="95" spans="1:20">
      <c r="A95" s="61" t="s">
        <v>487</v>
      </c>
      <c r="B95" s="58" t="s">
        <v>488</v>
      </c>
      <c r="C95" s="69" t="s">
        <v>112</v>
      </c>
      <c r="D95" s="69" t="s">
        <v>29</v>
      </c>
      <c r="E95" s="58" t="s">
        <v>285</v>
      </c>
      <c r="F95" s="69" t="s">
        <v>286</v>
      </c>
      <c r="G95" s="58" t="s">
        <v>439</v>
      </c>
      <c r="H95" s="58" t="s">
        <v>122</v>
      </c>
      <c r="I95" s="125" t="s">
        <v>2693</v>
      </c>
      <c r="J95" s="66">
        <v>5.090000000116321</v>
      </c>
      <c r="K95" s="69" t="s">
        <v>124</v>
      </c>
      <c r="L95" s="70">
        <v>3.3599999999999998E-2</v>
      </c>
      <c r="M95" s="70">
        <v>3.3700000000049156E-2</v>
      </c>
      <c r="N95" s="66">
        <v>0.12209100000000001</v>
      </c>
      <c r="O95" s="68">
        <v>4999400</v>
      </c>
      <c r="P95" s="125" t="s">
        <v>2693</v>
      </c>
      <c r="Q95" s="66">
        <v>6.1038096809999995</v>
      </c>
      <c r="R95" s="67">
        <v>1.1011093073593075E-5</v>
      </c>
      <c r="S95" s="67">
        <f t="shared" si="1"/>
        <v>3.3148702309767578E-3</v>
      </c>
      <c r="T95" s="67">
        <f>Q95/'סכום נכסי הקרן'!$C$41</f>
        <v>5.5498052101788167E-4</v>
      </c>
    </row>
    <row r="96" spans="1:20">
      <c r="A96" s="61" t="s">
        <v>489</v>
      </c>
      <c r="B96" s="58" t="s">
        <v>490</v>
      </c>
      <c r="C96" s="69" t="s">
        <v>112</v>
      </c>
      <c r="D96" s="69" t="s">
        <v>29</v>
      </c>
      <c r="E96" s="58" t="s">
        <v>285</v>
      </c>
      <c r="F96" s="69" t="s">
        <v>286</v>
      </c>
      <c r="G96" s="58" t="s">
        <v>439</v>
      </c>
      <c r="H96" s="58" t="s">
        <v>122</v>
      </c>
      <c r="I96" s="125" t="s">
        <v>2693</v>
      </c>
      <c r="J96" s="66">
        <v>0.98000000005886878</v>
      </c>
      <c r="K96" s="69" t="s">
        <v>124</v>
      </c>
      <c r="L96" s="70">
        <v>1.89E-2</v>
      </c>
      <c r="M96" s="70">
        <v>2.179999999995795E-2</v>
      </c>
      <c r="N96" s="66">
        <v>0.173733</v>
      </c>
      <c r="O96" s="68">
        <v>5475488</v>
      </c>
      <c r="P96" s="125" t="s">
        <v>2693</v>
      </c>
      <c r="Q96" s="66">
        <v>9.5127055779999985</v>
      </c>
      <c r="R96" s="67">
        <v>7.9701348747591527E-6</v>
      </c>
      <c r="S96" s="67">
        <f t="shared" si="1"/>
        <v>5.1661808255123332E-3</v>
      </c>
      <c r="T96" s="67">
        <f>Q96/'סכום נכסי הקרן'!$C$41</f>
        <v>8.6492970355904334E-4</v>
      </c>
    </row>
    <row r="97" spans="1:20">
      <c r="A97" s="61" t="s">
        <v>491</v>
      </c>
      <c r="B97" s="58" t="s">
        <v>492</v>
      </c>
      <c r="C97" s="69" t="s">
        <v>112</v>
      </c>
      <c r="D97" s="69" t="s">
        <v>29</v>
      </c>
      <c r="E97" s="58" t="s">
        <v>493</v>
      </c>
      <c r="F97" s="69" t="s">
        <v>315</v>
      </c>
      <c r="G97" s="58" t="s">
        <v>439</v>
      </c>
      <c r="H97" s="58" t="s">
        <v>122</v>
      </c>
      <c r="I97" s="125" t="s">
        <v>2693</v>
      </c>
      <c r="J97" s="66">
        <v>0.51999999995129698</v>
      </c>
      <c r="K97" s="69" t="s">
        <v>124</v>
      </c>
      <c r="L97" s="70">
        <v>2.75E-2</v>
      </c>
      <c r="M97" s="70">
        <v>3.1800000019968244E-2</v>
      </c>
      <c r="N97" s="66">
        <v>721.20117299999993</v>
      </c>
      <c r="O97" s="68">
        <v>113.88</v>
      </c>
      <c r="P97" s="125" t="s">
        <v>2693</v>
      </c>
      <c r="Q97" s="66">
        <v>0.82130395199999995</v>
      </c>
      <c r="R97" s="67">
        <v>2.6084878269102303E-6</v>
      </c>
      <c r="S97" s="67">
        <f t="shared" si="1"/>
        <v>4.4603553573156768E-4</v>
      </c>
      <c r="T97" s="67">
        <f>Q97/'סכום נכסי הקרן'!$C$41</f>
        <v>7.4675935033467387E-5</v>
      </c>
    </row>
    <row r="98" spans="1:20">
      <c r="A98" s="61" t="s">
        <v>494</v>
      </c>
      <c r="B98" s="58" t="s">
        <v>495</v>
      </c>
      <c r="C98" s="69" t="s">
        <v>112</v>
      </c>
      <c r="D98" s="69" t="s">
        <v>29</v>
      </c>
      <c r="E98" s="58" t="s">
        <v>493</v>
      </c>
      <c r="F98" s="69" t="s">
        <v>315</v>
      </c>
      <c r="G98" s="58" t="s">
        <v>439</v>
      </c>
      <c r="H98" s="58" t="s">
        <v>122</v>
      </c>
      <c r="I98" s="125" t="s">
        <v>2693</v>
      </c>
      <c r="J98" s="66">
        <v>3.6300000002351549</v>
      </c>
      <c r="K98" s="69" t="s">
        <v>124</v>
      </c>
      <c r="L98" s="70">
        <v>1.9599999999999999E-2</v>
      </c>
      <c r="M98" s="70">
        <v>2.6500000002453054E-2</v>
      </c>
      <c r="N98" s="66">
        <v>5381.4653669999998</v>
      </c>
      <c r="O98" s="68">
        <v>109.84</v>
      </c>
      <c r="P98" s="125" t="s">
        <v>2693</v>
      </c>
      <c r="Q98" s="66">
        <v>5.9110014469999994</v>
      </c>
      <c r="R98" s="67">
        <v>5.1201261754491258E-6</v>
      </c>
      <c r="S98" s="67">
        <f t="shared" si="1"/>
        <v>3.2101595160992438E-3</v>
      </c>
      <c r="T98" s="67">
        <f>Q98/'סכום נכסי הקרן'!$C$41</f>
        <v>5.3744969686801616E-4</v>
      </c>
    </row>
    <row r="99" spans="1:20">
      <c r="A99" s="61" t="s">
        <v>496</v>
      </c>
      <c r="B99" s="58" t="s">
        <v>497</v>
      </c>
      <c r="C99" s="69" t="s">
        <v>112</v>
      </c>
      <c r="D99" s="69" t="s">
        <v>29</v>
      </c>
      <c r="E99" s="58" t="s">
        <v>493</v>
      </c>
      <c r="F99" s="69" t="s">
        <v>315</v>
      </c>
      <c r="G99" s="58" t="s">
        <v>439</v>
      </c>
      <c r="H99" s="58" t="s">
        <v>122</v>
      </c>
      <c r="I99" s="125" t="s">
        <v>2693</v>
      </c>
      <c r="J99" s="66">
        <v>5.8300000002140644</v>
      </c>
      <c r="K99" s="69" t="s">
        <v>124</v>
      </c>
      <c r="L99" s="70">
        <v>1.5800000000000002E-2</v>
      </c>
      <c r="M99" s="70">
        <v>3.0600000000818483E-2</v>
      </c>
      <c r="N99" s="66">
        <v>12353.199526</v>
      </c>
      <c r="O99" s="68">
        <v>102.86</v>
      </c>
      <c r="P99" s="125" t="s">
        <v>2693</v>
      </c>
      <c r="Q99" s="66">
        <v>12.706500515999998</v>
      </c>
      <c r="R99" s="67">
        <v>1.0404010210611833E-5</v>
      </c>
      <c r="S99" s="67">
        <f t="shared" si="1"/>
        <v>6.9006739236139713E-3</v>
      </c>
      <c r="T99" s="67">
        <f>Q99/'סכום נכסי הקרן'!$C$41</f>
        <v>1.1553211265146034E-3</v>
      </c>
    </row>
    <row r="100" spans="1:20">
      <c r="A100" s="61" t="s">
        <v>498</v>
      </c>
      <c r="B100" s="58" t="s">
        <v>499</v>
      </c>
      <c r="C100" s="69" t="s">
        <v>112</v>
      </c>
      <c r="D100" s="69" t="s">
        <v>29</v>
      </c>
      <c r="E100" s="58" t="s">
        <v>500</v>
      </c>
      <c r="F100" s="69" t="s">
        <v>358</v>
      </c>
      <c r="G100" s="58" t="s">
        <v>439</v>
      </c>
      <c r="H100" s="58" t="s">
        <v>122</v>
      </c>
      <c r="I100" s="125" t="s">
        <v>2693</v>
      </c>
      <c r="J100" s="66">
        <v>2.7499999998611098</v>
      </c>
      <c r="K100" s="69" t="s">
        <v>124</v>
      </c>
      <c r="L100" s="70">
        <v>2.2499999999999999E-2</v>
      </c>
      <c r="M100" s="70">
        <v>2.0599999995666623E-2</v>
      </c>
      <c r="N100" s="66">
        <v>1580.3174540000002</v>
      </c>
      <c r="O100" s="68">
        <v>113.9</v>
      </c>
      <c r="P100" s="125" t="s">
        <v>2693</v>
      </c>
      <c r="Q100" s="66">
        <v>1.7999816630000001</v>
      </c>
      <c r="R100" s="67">
        <v>3.8627600302295584E-6</v>
      </c>
      <c r="S100" s="67">
        <f t="shared" si="1"/>
        <v>9.775379546246275E-4</v>
      </c>
      <c r="T100" s="67">
        <f>Q100/'סכום נכסי הקרן'!$C$41</f>
        <v>1.6366086319236488E-4</v>
      </c>
    </row>
    <row r="101" spans="1:20">
      <c r="A101" s="61" t="s">
        <v>501</v>
      </c>
      <c r="B101" s="58" t="s">
        <v>502</v>
      </c>
      <c r="C101" s="69" t="s">
        <v>112</v>
      </c>
      <c r="D101" s="69" t="s">
        <v>29</v>
      </c>
      <c r="E101" s="58" t="s">
        <v>416</v>
      </c>
      <c r="F101" s="69" t="s">
        <v>315</v>
      </c>
      <c r="G101" s="58" t="s">
        <v>435</v>
      </c>
      <c r="H101" s="58" t="s">
        <v>294</v>
      </c>
      <c r="I101" s="125" t="s">
        <v>2693</v>
      </c>
      <c r="J101" s="66">
        <v>1.9400000000671</v>
      </c>
      <c r="K101" s="69" t="s">
        <v>124</v>
      </c>
      <c r="L101" s="70">
        <v>2.1499999999999998E-2</v>
      </c>
      <c r="M101" s="70">
        <v>2.7000000000723633E-2</v>
      </c>
      <c r="N101" s="66">
        <v>13568.796539999999</v>
      </c>
      <c r="O101" s="68">
        <v>112.03</v>
      </c>
      <c r="P101" s="125" t="s">
        <v>2693</v>
      </c>
      <c r="Q101" s="66">
        <v>15.201122417000001</v>
      </c>
      <c r="R101" s="67">
        <v>6.9182695531614956E-6</v>
      </c>
      <c r="S101" s="67">
        <f t="shared" si="1"/>
        <v>8.2554586088095898E-3</v>
      </c>
      <c r="T101" s="67">
        <f>Q101/'סכום נכסי הקרן'!$C$41</f>
        <v>1.3821412003234546E-3</v>
      </c>
    </row>
    <row r="102" spans="1:20">
      <c r="A102" s="61" t="s">
        <v>503</v>
      </c>
      <c r="B102" s="58" t="s">
        <v>504</v>
      </c>
      <c r="C102" s="69" t="s">
        <v>112</v>
      </c>
      <c r="D102" s="69" t="s">
        <v>29</v>
      </c>
      <c r="E102" s="58" t="s">
        <v>416</v>
      </c>
      <c r="F102" s="69" t="s">
        <v>315</v>
      </c>
      <c r="G102" s="58" t="s">
        <v>435</v>
      </c>
      <c r="H102" s="58" t="s">
        <v>294</v>
      </c>
      <c r="I102" s="125" t="s">
        <v>2693</v>
      </c>
      <c r="J102" s="66">
        <v>7.0000000003635385</v>
      </c>
      <c r="K102" s="69" t="s">
        <v>124</v>
      </c>
      <c r="L102" s="70">
        <v>1.15E-2</v>
      </c>
      <c r="M102" s="70">
        <v>3.5000000002423592E-2</v>
      </c>
      <c r="N102" s="66">
        <v>8720.4818520000008</v>
      </c>
      <c r="O102" s="68">
        <v>94.63</v>
      </c>
      <c r="P102" s="125" t="s">
        <v>2693</v>
      </c>
      <c r="Q102" s="66">
        <v>8.2521919659999998</v>
      </c>
      <c r="R102" s="67">
        <v>1.8967379708298037E-5</v>
      </c>
      <c r="S102" s="67">
        <f t="shared" si="1"/>
        <v>4.4816183528050878E-3</v>
      </c>
      <c r="T102" s="67">
        <f>Q102/'סכום נכסי הקרן'!$C$41</f>
        <v>7.5031923277134988E-4</v>
      </c>
    </row>
    <row r="103" spans="1:20">
      <c r="A103" s="61" t="s">
        <v>505</v>
      </c>
      <c r="B103" s="58" t="s">
        <v>506</v>
      </c>
      <c r="C103" s="69" t="s">
        <v>112</v>
      </c>
      <c r="D103" s="69" t="s">
        <v>29</v>
      </c>
      <c r="E103" s="58" t="s">
        <v>507</v>
      </c>
      <c r="F103" s="69" t="s">
        <v>120</v>
      </c>
      <c r="G103" s="58" t="s">
        <v>508</v>
      </c>
      <c r="H103" s="58" t="s">
        <v>294</v>
      </c>
      <c r="I103" s="125" t="s">
        <v>2693</v>
      </c>
      <c r="J103" s="66">
        <v>1.5099999997931974</v>
      </c>
      <c r="K103" s="69" t="s">
        <v>124</v>
      </c>
      <c r="L103" s="70">
        <v>1.8500000000000003E-2</v>
      </c>
      <c r="M103" s="70">
        <v>2.9699999987956787E-2</v>
      </c>
      <c r="N103" s="66">
        <v>758.548812</v>
      </c>
      <c r="O103" s="68">
        <v>108.37</v>
      </c>
      <c r="P103" s="125" t="s">
        <v>2693</v>
      </c>
      <c r="Q103" s="66">
        <v>0.82203936699999991</v>
      </c>
      <c r="R103" s="67">
        <v>1.0542599517524692E-6</v>
      </c>
      <c r="S103" s="67">
        <f t="shared" si="1"/>
        <v>4.4643492650852816E-4</v>
      </c>
      <c r="T103" s="67">
        <f>Q103/'סכום נכסי הקרן'!$C$41</f>
        <v>7.474280163337708E-5</v>
      </c>
    </row>
    <row r="104" spans="1:20">
      <c r="A104" s="61" t="s">
        <v>509</v>
      </c>
      <c r="B104" s="58" t="s">
        <v>510</v>
      </c>
      <c r="C104" s="69" t="s">
        <v>112</v>
      </c>
      <c r="D104" s="69" t="s">
        <v>29</v>
      </c>
      <c r="E104" s="58" t="s">
        <v>507</v>
      </c>
      <c r="F104" s="69" t="s">
        <v>120</v>
      </c>
      <c r="G104" s="58" t="s">
        <v>508</v>
      </c>
      <c r="H104" s="58" t="s">
        <v>294</v>
      </c>
      <c r="I104" s="125" t="s">
        <v>2693</v>
      </c>
      <c r="J104" s="66">
        <v>2.1499999999331139</v>
      </c>
      <c r="K104" s="69" t="s">
        <v>124</v>
      </c>
      <c r="L104" s="70">
        <v>3.2000000000000001E-2</v>
      </c>
      <c r="M104" s="70">
        <v>3.20999999990636E-2</v>
      </c>
      <c r="N104" s="66">
        <v>10070.770957000001</v>
      </c>
      <c r="O104" s="68">
        <v>103.92</v>
      </c>
      <c r="P104" s="125" t="s">
        <v>2693</v>
      </c>
      <c r="Q104" s="66">
        <v>10.465545437999999</v>
      </c>
      <c r="R104" s="67">
        <v>1.8401462789682084E-5</v>
      </c>
      <c r="S104" s="67">
        <f t="shared" si="1"/>
        <v>5.6836511681139382E-3</v>
      </c>
      <c r="T104" s="67">
        <f>Q104/'סכום נכסי הקרן'!$C$41</f>
        <v>9.5156536056445159E-4</v>
      </c>
    </row>
    <row r="105" spans="1:20">
      <c r="A105" s="61" t="s">
        <v>511</v>
      </c>
      <c r="B105" s="58" t="s">
        <v>512</v>
      </c>
      <c r="C105" s="69" t="s">
        <v>112</v>
      </c>
      <c r="D105" s="69" t="s">
        <v>29</v>
      </c>
      <c r="E105" s="58" t="s">
        <v>513</v>
      </c>
      <c r="F105" s="69" t="s">
        <v>120</v>
      </c>
      <c r="G105" s="58" t="s">
        <v>508</v>
      </c>
      <c r="H105" s="58" t="s">
        <v>294</v>
      </c>
      <c r="I105" s="125" t="s">
        <v>2693</v>
      </c>
      <c r="J105" s="66">
        <v>0.25</v>
      </c>
      <c r="K105" s="69" t="s">
        <v>124</v>
      </c>
      <c r="L105" s="70">
        <v>3.15E-2</v>
      </c>
      <c r="M105" s="70">
        <v>6.4800000011274422E-2</v>
      </c>
      <c r="N105" s="66">
        <v>2711.6958270000005</v>
      </c>
      <c r="O105" s="68">
        <v>111.21</v>
      </c>
      <c r="P105" s="125" t="s">
        <v>2693</v>
      </c>
      <c r="Q105" s="66">
        <v>3.0156768199999999</v>
      </c>
      <c r="R105" s="67">
        <v>1.9998793646897774E-5</v>
      </c>
      <c r="S105" s="67">
        <f t="shared" si="1"/>
        <v>1.6377603233570833E-3</v>
      </c>
      <c r="T105" s="67">
        <f>Q105/'סכום נכסי הקרן'!$C$41</f>
        <v>2.7419627744863637E-4</v>
      </c>
    </row>
    <row r="106" spans="1:20">
      <c r="A106" s="61" t="s">
        <v>514</v>
      </c>
      <c r="B106" s="58" t="s">
        <v>515</v>
      </c>
      <c r="C106" s="69" t="s">
        <v>112</v>
      </c>
      <c r="D106" s="69" t="s">
        <v>29</v>
      </c>
      <c r="E106" s="58" t="s">
        <v>513</v>
      </c>
      <c r="F106" s="69" t="s">
        <v>120</v>
      </c>
      <c r="G106" s="58" t="s">
        <v>508</v>
      </c>
      <c r="H106" s="58" t="s">
        <v>294</v>
      </c>
      <c r="I106" s="125" t="s">
        <v>2693</v>
      </c>
      <c r="J106" s="66">
        <v>2.580000000112459</v>
      </c>
      <c r="K106" s="69" t="s">
        <v>124</v>
      </c>
      <c r="L106" s="70">
        <v>0.01</v>
      </c>
      <c r="M106" s="70">
        <v>3.6300000002329504E-2</v>
      </c>
      <c r="N106" s="66">
        <v>6148.2484569999997</v>
      </c>
      <c r="O106" s="68">
        <v>101.24</v>
      </c>
      <c r="P106" s="125" t="s">
        <v>2693</v>
      </c>
      <c r="Q106" s="66">
        <v>6.2244865850000002</v>
      </c>
      <c r="R106" s="67">
        <v>1.6649647027123637E-5</v>
      </c>
      <c r="S106" s="67">
        <f t="shared" si="1"/>
        <v>3.3804077063474686E-3</v>
      </c>
      <c r="T106" s="67">
        <f>Q106/'סכום נכסי הקרן'!$C$41</f>
        <v>5.6595290294932045E-4</v>
      </c>
    </row>
    <row r="107" spans="1:20">
      <c r="A107" s="61" t="s">
        <v>516</v>
      </c>
      <c r="B107" s="58" t="s">
        <v>517</v>
      </c>
      <c r="C107" s="69" t="s">
        <v>112</v>
      </c>
      <c r="D107" s="69" t="s">
        <v>29</v>
      </c>
      <c r="E107" s="58" t="s">
        <v>513</v>
      </c>
      <c r="F107" s="69" t="s">
        <v>120</v>
      </c>
      <c r="G107" s="58" t="s">
        <v>508</v>
      </c>
      <c r="H107" s="58" t="s">
        <v>294</v>
      </c>
      <c r="I107" s="125" t="s">
        <v>2693</v>
      </c>
      <c r="J107" s="66">
        <v>3.1700000000187321</v>
      </c>
      <c r="K107" s="69" t="s">
        <v>124</v>
      </c>
      <c r="L107" s="70">
        <v>3.2300000000000002E-2</v>
      </c>
      <c r="M107" s="70">
        <v>3.749999999963978E-2</v>
      </c>
      <c r="N107" s="66">
        <v>6765.6344989999998</v>
      </c>
      <c r="O107" s="68">
        <v>102.58</v>
      </c>
      <c r="P107" s="125" t="s">
        <v>2693</v>
      </c>
      <c r="Q107" s="66">
        <v>6.9401879109999998</v>
      </c>
      <c r="R107" s="67">
        <v>1.4997310045238195E-5</v>
      </c>
      <c r="S107" s="67">
        <f t="shared" si="1"/>
        <v>3.7690923383753966E-3</v>
      </c>
      <c r="T107" s="67">
        <f>Q107/'סכום נכסי הקרן'!$C$41</f>
        <v>6.3102706409708326E-4</v>
      </c>
    </row>
    <row r="108" spans="1:20">
      <c r="A108" s="61" t="s">
        <v>518</v>
      </c>
      <c r="B108" s="58" t="s">
        <v>519</v>
      </c>
      <c r="C108" s="69" t="s">
        <v>112</v>
      </c>
      <c r="D108" s="69" t="s">
        <v>29</v>
      </c>
      <c r="E108" s="58" t="s">
        <v>520</v>
      </c>
      <c r="F108" s="69" t="s">
        <v>521</v>
      </c>
      <c r="G108" s="58" t="s">
        <v>508</v>
      </c>
      <c r="H108" s="58" t="s">
        <v>294</v>
      </c>
      <c r="I108" s="125" t="s">
        <v>2693</v>
      </c>
      <c r="J108" s="66">
        <v>4.6799999999797857</v>
      </c>
      <c r="K108" s="69" t="s">
        <v>124</v>
      </c>
      <c r="L108" s="70">
        <v>0.03</v>
      </c>
      <c r="M108" s="70">
        <v>3.8399999999898932E-2</v>
      </c>
      <c r="N108" s="66">
        <v>4072.4527199999998</v>
      </c>
      <c r="O108" s="68">
        <v>97.18</v>
      </c>
      <c r="P108" s="125" t="s">
        <v>2693</v>
      </c>
      <c r="Q108" s="66">
        <v>3.9576097809999999</v>
      </c>
      <c r="R108" s="67">
        <v>1.4547383476695337E-5</v>
      </c>
      <c r="S108" s="67">
        <f t="shared" si="1"/>
        <v>2.1493073235386395E-3</v>
      </c>
      <c r="T108" s="67">
        <f>Q108/'סכום נכסי הקרן'!$C$41</f>
        <v>3.5984023962637782E-4</v>
      </c>
    </row>
    <row r="109" spans="1:20">
      <c r="A109" s="61" t="s">
        <v>522</v>
      </c>
      <c r="B109" s="58" t="s">
        <v>523</v>
      </c>
      <c r="C109" s="69" t="s">
        <v>112</v>
      </c>
      <c r="D109" s="69" t="s">
        <v>29</v>
      </c>
      <c r="E109" s="58" t="s">
        <v>524</v>
      </c>
      <c r="F109" s="69" t="s">
        <v>315</v>
      </c>
      <c r="G109" s="58" t="s">
        <v>525</v>
      </c>
      <c r="H109" s="58" t="s">
        <v>122</v>
      </c>
      <c r="I109" s="125" t="s">
        <v>2693</v>
      </c>
      <c r="J109" s="66">
        <v>1.8899999996498613</v>
      </c>
      <c r="K109" s="69" t="s">
        <v>124</v>
      </c>
      <c r="L109" s="70">
        <v>2.5000000000000001E-2</v>
      </c>
      <c r="M109" s="70">
        <v>2.6399999997246772E-2</v>
      </c>
      <c r="N109" s="66">
        <v>2970.5178770000002</v>
      </c>
      <c r="O109" s="68">
        <v>112.49</v>
      </c>
      <c r="P109" s="125" t="s">
        <v>2693</v>
      </c>
      <c r="Q109" s="66">
        <v>3.3415355530000004</v>
      </c>
      <c r="R109" s="67">
        <v>8.9942452830531465E-6</v>
      </c>
      <c r="S109" s="67">
        <f t="shared" si="1"/>
        <v>1.8147283924775702E-3</v>
      </c>
      <c r="T109" s="67">
        <f>Q109/'סכום נכסי הקרן'!$C$41</f>
        <v>3.038245356791484E-4</v>
      </c>
    </row>
    <row r="110" spans="1:20">
      <c r="A110" s="61" t="s">
        <v>526</v>
      </c>
      <c r="B110" s="58" t="s">
        <v>527</v>
      </c>
      <c r="C110" s="69" t="s">
        <v>112</v>
      </c>
      <c r="D110" s="69" t="s">
        <v>29</v>
      </c>
      <c r="E110" s="58" t="s">
        <v>524</v>
      </c>
      <c r="F110" s="69" t="s">
        <v>315</v>
      </c>
      <c r="G110" s="58" t="s">
        <v>525</v>
      </c>
      <c r="H110" s="58" t="s">
        <v>122</v>
      </c>
      <c r="I110" s="125" t="s">
        <v>2693</v>
      </c>
      <c r="J110" s="66">
        <v>5.2900000002695053</v>
      </c>
      <c r="K110" s="69" t="s">
        <v>124</v>
      </c>
      <c r="L110" s="70">
        <v>1.9E-2</v>
      </c>
      <c r="M110" s="70">
        <v>3.4500000002245873E-2</v>
      </c>
      <c r="N110" s="66">
        <v>3444.6288530000002</v>
      </c>
      <c r="O110" s="68">
        <v>103.41</v>
      </c>
      <c r="P110" s="125" t="s">
        <v>2693</v>
      </c>
      <c r="Q110" s="66">
        <v>3.5620906759999995</v>
      </c>
      <c r="R110" s="67">
        <v>1.2536011582499315E-5</v>
      </c>
      <c r="S110" s="67">
        <f t="shared" si="1"/>
        <v>1.934507948153745E-3</v>
      </c>
      <c r="T110" s="67">
        <f>Q110/'סכום נכסי הקרן'!$C$41</f>
        <v>3.2387820764351555E-4</v>
      </c>
    </row>
    <row r="111" spans="1:20">
      <c r="A111" s="61" t="s">
        <v>528</v>
      </c>
      <c r="B111" s="58" t="s">
        <v>529</v>
      </c>
      <c r="C111" s="69" t="s">
        <v>112</v>
      </c>
      <c r="D111" s="69" t="s">
        <v>29</v>
      </c>
      <c r="E111" s="58" t="s">
        <v>524</v>
      </c>
      <c r="F111" s="69" t="s">
        <v>315</v>
      </c>
      <c r="G111" s="58" t="s">
        <v>525</v>
      </c>
      <c r="H111" s="58" t="s">
        <v>122</v>
      </c>
      <c r="I111" s="125" t="s">
        <v>2693</v>
      </c>
      <c r="J111" s="66">
        <v>7.1200000006223441</v>
      </c>
      <c r="K111" s="69" t="s">
        <v>124</v>
      </c>
      <c r="L111" s="70">
        <v>3.9000000000000003E-3</v>
      </c>
      <c r="M111" s="70">
        <v>3.750000000317523E-2</v>
      </c>
      <c r="N111" s="66">
        <v>3695.5875120000001</v>
      </c>
      <c r="O111" s="68">
        <v>85.22</v>
      </c>
      <c r="P111" s="125" t="s">
        <v>2693</v>
      </c>
      <c r="Q111" s="66">
        <v>3.1493796920000001</v>
      </c>
      <c r="R111" s="67">
        <v>1.6798125054545455E-5</v>
      </c>
      <c r="S111" s="67">
        <f t="shared" si="1"/>
        <v>1.7103719697471268E-3</v>
      </c>
      <c r="T111" s="67">
        <f>Q111/'סכום נכסי הקרן'!$C$41</f>
        <v>2.8635302764927348E-4</v>
      </c>
    </row>
    <row r="112" spans="1:20">
      <c r="A112" s="61" t="s">
        <v>530</v>
      </c>
      <c r="B112" s="58" t="s">
        <v>531</v>
      </c>
      <c r="C112" s="69" t="s">
        <v>112</v>
      </c>
      <c r="D112" s="69" t="s">
        <v>29</v>
      </c>
      <c r="E112" s="58" t="s">
        <v>532</v>
      </c>
      <c r="F112" s="69" t="s">
        <v>521</v>
      </c>
      <c r="G112" s="58" t="s">
        <v>508</v>
      </c>
      <c r="H112" s="58" t="s">
        <v>294</v>
      </c>
      <c r="I112" s="125" t="s">
        <v>2693</v>
      </c>
      <c r="J112" s="66">
        <v>4.8400000000797831</v>
      </c>
      <c r="K112" s="69" t="s">
        <v>124</v>
      </c>
      <c r="L112" s="70">
        <v>7.4999999999999997E-3</v>
      </c>
      <c r="M112" s="70">
        <v>4.170000000001535E-2</v>
      </c>
      <c r="N112" s="66">
        <v>7094.502547</v>
      </c>
      <c r="O112" s="68">
        <v>91.87</v>
      </c>
      <c r="P112" s="125" t="s">
        <v>2693</v>
      </c>
      <c r="Q112" s="66">
        <v>6.5177191470000002</v>
      </c>
      <c r="R112" s="67">
        <v>6.7711205983437029E-6</v>
      </c>
      <c r="S112" s="67">
        <f t="shared" si="1"/>
        <v>3.5396570835933851E-3</v>
      </c>
      <c r="T112" s="67">
        <f>Q112/'סכום נכסי הקרן'!$C$41</f>
        <v>5.9261467134369579E-4</v>
      </c>
    </row>
    <row r="113" spans="1:20">
      <c r="A113" s="61" t="s">
        <v>533</v>
      </c>
      <c r="B113" s="58" t="s">
        <v>534</v>
      </c>
      <c r="C113" s="69" t="s">
        <v>112</v>
      </c>
      <c r="D113" s="69" t="s">
        <v>29</v>
      </c>
      <c r="E113" s="58" t="s">
        <v>482</v>
      </c>
      <c r="F113" s="69" t="s">
        <v>315</v>
      </c>
      <c r="G113" s="58" t="s">
        <v>508</v>
      </c>
      <c r="H113" s="58" t="s">
        <v>294</v>
      </c>
      <c r="I113" s="125" t="s">
        <v>2693</v>
      </c>
      <c r="J113" s="66">
        <v>1.4699999995259616</v>
      </c>
      <c r="K113" s="69" t="s">
        <v>124</v>
      </c>
      <c r="L113" s="70">
        <v>2.0499999999999997E-2</v>
      </c>
      <c r="M113" s="70">
        <v>2.8299999994685025E-2</v>
      </c>
      <c r="N113" s="66">
        <v>623.61909700000001</v>
      </c>
      <c r="O113" s="68">
        <v>111.63</v>
      </c>
      <c r="P113" s="125" t="s">
        <v>2693</v>
      </c>
      <c r="Q113" s="66">
        <v>0.69614603899999994</v>
      </c>
      <c r="R113" s="67">
        <v>1.6854725070446593E-6</v>
      </c>
      <c r="S113" s="67">
        <f t="shared" si="1"/>
        <v>3.7806450425161692E-4</v>
      </c>
      <c r="T113" s="67">
        <f>Q113/'סכום נכסי הקרן'!$C$41</f>
        <v>6.3296123506501343E-5</v>
      </c>
    </row>
    <row r="114" spans="1:20">
      <c r="A114" s="61" t="s">
        <v>535</v>
      </c>
      <c r="B114" s="58" t="s">
        <v>536</v>
      </c>
      <c r="C114" s="69" t="s">
        <v>112</v>
      </c>
      <c r="D114" s="69" t="s">
        <v>29</v>
      </c>
      <c r="E114" s="58" t="s">
        <v>482</v>
      </c>
      <c r="F114" s="69" t="s">
        <v>315</v>
      </c>
      <c r="G114" s="58" t="s">
        <v>508</v>
      </c>
      <c r="H114" s="58" t="s">
        <v>294</v>
      </c>
      <c r="I114" s="125" t="s">
        <v>2693</v>
      </c>
      <c r="J114" s="66">
        <v>2.2999999997697862</v>
      </c>
      <c r="K114" s="69" t="s">
        <v>124</v>
      </c>
      <c r="L114" s="70">
        <v>2.0499999999999997E-2</v>
      </c>
      <c r="M114" s="70">
        <v>2.9899999997774599E-2</v>
      </c>
      <c r="N114" s="66">
        <v>3512.5030219999999</v>
      </c>
      <c r="O114" s="68">
        <v>111.3</v>
      </c>
      <c r="P114" s="125" t="s">
        <v>2693</v>
      </c>
      <c r="Q114" s="66">
        <v>3.9094161130000007</v>
      </c>
      <c r="R114" s="67">
        <v>3.9861398365907859E-6</v>
      </c>
      <c r="S114" s="67">
        <f t="shared" si="1"/>
        <v>2.1231342015502423E-3</v>
      </c>
      <c r="T114" s="67">
        <f>Q114/'סכום נכסי הקרן'!$C$41</f>
        <v>3.5545829648361252E-4</v>
      </c>
    </row>
    <row r="115" spans="1:20">
      <c r="A115" s="61" t="s">
        <v>537</v>
      </c>
      <c r="B115" s="58" t="s">
        <v>538</v>
      </c>
      <c r="C115" s="69" t="s">
        <v>112</v>
      </c>
      <c r="D115" s="69" t="s">
        <v>29</v>
      </c>
      <c r="E115" s="58" t="s">
        <v>482</v>
      </c>
      <c r="F115" s="69" t="s">
        <v>315</v>
      </c>
      <c r="G115" s="58" t="s">
        <v>508</v>
      </c>
      <c r="H115" s="58" t="s">
        <v>294</v>
      </c>
      <c r="I115" s="125" t="s">
        <v>2693</v>
      </c>
      <c r="J115" s="66">
        <v>5.0200000001195697</v>
      </c>
      <c r="K115" s="69" t="s">
        <v>124</v>
      </c>
      <c r="L115" s="70">
        <v>8.3999999999999995E-3</v>
      </c>
      <c r="M115" s="70">
        <v>3.4000000000839095E-2</v>
      </c>
      <c r="N115" s="66">
        <v>9698.0359079999998</v>
      </c>
      <c r="O115" s="68">
        <v>98.31</v>
      </c>
      <c r="P115" s="125" t="s">
        <v>2693</v>
      </c>
      <c r="Q115" s="66">
        <v>9.5341393430000014</v>
      </c>
      <c r="R115" s="67">
        <v>1.4319748052511139E-5</v>
      </c>
      <c r="S115" s="67">
        <f t="shared" si="1"/>
        <v>5.1778211212046166E-3</v>
      </c>
      <c r="T115" s="67">
        <f>Q115/'סכום נכסי הקרן'!$C$41</f>
        <v>8.6687853923524485E-4</v>
      </c>
    </row>
    <row r="116" spans="1:20">
      <c r="A116" s="61" t="s">
        <v>539</v>
      </c>
      <c r="B116" s="58" t="s">
        <v>540</v>
      </c>
      <c r="C116" s="69" t="s">
        <v>112</v>
      </c>
      <c r="D116" s="69" t="s">
        <v>29</v>
      </c>
      <c r="E116" s="58" t="s">
        <v>482</v>
      </c>
      <c r="F116" s="69" t="s">
        <v>315</v>
      </c>
      <c r="G116" s="58" t="s">
        <v>508</v>
      </c>
      <c r="H116" s="58" t="s">
        <v>294</v>
      </c>
      <c r="I116" s="125" t="s">
        <v>2693</v>
      </c>
      <c r="J116" s="66">
        <v>6.0300000000784379</v>
      </c>
      <c r="K116" s="69" t="s">
        <v>124</v>
      </c>
      <c r="L116" s="70">
        <v>5.0000000000000001E-3</v>
      </c>
      <c r="M116" s="70">
        <v>3.4500000003050368E-2</v>
      </c>
      <c r="N116" s="66">
        <v>1245.5534459999999</v>
      </c>
      <c r="O116" s="68">
        <v>92.12</v>
      </c>
      <c r="P116" s="125" t="s">
        <v>2693</v>
      </c>
      <c r="Q116" s="66">
        <v>1.1474037969999999</v>
      </c>
      <c r="R116" s="67">
        <v>7.1067921356777028E-6</v>
      </c>
      <c r="S116" s="67">
        <f t="shared" si="1"/>
        <v>6.2313454848118149E-4</v>
      </c>
      <c r="T116" s="67">
        <f>Q116/'סכום נכסי הקרן'!$C$41</f>
        <v>1.0432611604178157E-4</v>
      </c>
    </row>
    <row r="117" spans="1:20">
      <c r="A117" s="61" t="s">
        <v>541</v>
      </c>
      <c r="B117" s="58" t="s">
        <v>542</v>
      </c>
      <c r="C117" s="69" t="s">
        <v>112</v>
      </c>
      <c r="D117" s="69" t="s">
        <v>29</v>
      </c>
      <c r="E117" s="58" t="s">
        <v>482</v>
      </c>
      <c r="F117" s="69" t="s">
        <v>315</v>
      </c>
      <c r="G117" s="58" t="s">
        <v>508</v>
      </c>
      <c r="H117" s="58" t="s">
        <v>294</v>
      </c>
      <c r="I117" s="125" t="s">
        <v>2693</v>
      </c>
      <c r="J117" s="66">
        <v>5.9300000005375333</v>
      </c>
      <c r="K117" s="69" t="s">
        <v>124</v>
      </c>
      <c r="L117" s="70">
        <v>9.7000000000000003E-3</v>
      </c>
      <c r="M117" s="70">
        <v>3.8400000002921784E-2</v>
      </c>
      <c r="N117" s="66">
        <v>5738.6029240000007</v>
      </c>
      <c r="O117" s="68">
        <v>93.04</v>
      </c>
      <c r="P117" s="125" t="s">
        <v>2693</v>
      </c>
      <c r="Q117" s="66">
        <v>5.3391962410000007</v>
      </c>
      <c r="R117" s="67">
        <v>1.4142048641761732E-5</v>
      </c>
      <c r="S117" s="67">
        <f t="shared" si="1"/>
        <v>2.8996223017448814E-3</v>
      </c>
      <c r="T117" s="67">
        <f>Q117/'סכום נכסי הקרן'!$C$41</f>
        <v>4.8545909301048803E-4</v>
      </c>
    </row>
    <row r="118" spans="1:20">
      <c r="A118" s="61" t="s">
        <v>543</v>
      </c>
      <c r="B118" s="58" t="s">
        <v>544</v>
      </c>
      <c r="C118" s="69" t="s">
        <v>112</v>
      </c>
      <c r="D118" s="69" t="s">
        <v>29</v>
      </c>
      <c r="E118" s="58" t="s">
        <v>545</v>
      </c>
      <c r="F118" s="69" t="s">
        <v>546</v>
      </c>
      <c r="G118" s="58" t="s">
        <v>525</v>
      </c>
      <c r="H118" s="58" t="s">
        <v>122</v>
      </c>
      <c r="I118" s="125" t="s">
        <v>2693</v>
      </c>
      <c r="J118" s="66">
        <v>1.290000000121273</v>
      </c>
      <c r="K118" s="69" t="s">
        <v>124</v>
      </c>
      <c r="L118" s="70">
        <v>1.8500000000000003E-2</v>
      </c>
      <c r="M118" s="70">
        <v>2.0500000001653723E-2</v>
      </c>
      <c r="N118" s="66">
        <v>4080.2738420000005</v>
      </c>
      <c r="O118" s="68">
        <v>111.15</v>
      </c>
      <c r="P118" s="125" t="s">
        <v>2693</v>
      </c>
      <c r="Q118" s="66">
        <v>4.5352244050000001</v>
      </c>
      <c r="R118" s="67">
        <v>8.5104994201568511E-6</v>
      </c>
      <c r="S118" s="67">
        <f t="shared" si="1"/>
        <v>2.462999529249867E-3</v>
      </c>
      <c r="T118" s="67">
        <f>Q118/'סכום נכסי הקרן'!$C$41</f>
        <v>4.1235905684522487E-4</v>
      </c>
    </row>
    <row r="119" spans="1:20">
      <c r="A119" s="61" t="s">
        <v>547</v>
      </c>
      <c r="B119" s="58" t="s">
        <v>548</v>
      </c>
      <c r="C119" s="69" t="s">
        <v>112</v>
      </c>
      <c r="D119" s="69" t="s">
        <v>29</v>
      </c>
      <c r="E119" s="58" t="s">
        <v>545</v>
      </c>
      <c r="F119" s="69" t="s">
        <v>546</v>
      </c>
      <c r="G119" s="58" t="s">
        <v>525</v>
      </c>
      <c r="H119" s="58" t="s">
        <v>122</v>
      </c>
      <c r="I119" s="125" t="s">
        <v>2693</v>
      </c>
      <c r="J119" s="66">
        <v>0.89000000001252344</v>
      </c>
      <c r="K119" s="69" t="s">
        <v>124</v>
      </c>
      <c r="L119" s="70">
        <v>0.01</v>
      </c>
      <c r="M119" s="70">
        <v>2.9500000000056925E-2</v>
      </c>
      <c r="N119" s="66">
        <v>8066.415516</v>
      </c>
      <c r="O119" s="68">
        <v>108.89</v>
      </c>
      <c r="P119" s="125" t="s">
        <v>2693</v>
      </c>
      <c r="Q119" s="66">
        <v>8.7835196010000001</v>
      </c>
      <c r="R119" s="67">
        <v>1.047467786557828E-5</v>
      </c>
      <c r="S119" s="67">
        <f t="shared" si="1"/>
        <v>4.7701729199042756E-3</v>
      </c>
      <c r="T119" s="67">
        <f>Q119/'סכום נכסי הקרן'!$C$41</f>
        <v>7.9862946901960541E-4</v>
      </c>
    </row>
    <row r="120" spans="1:20">
      <c r="A120" s="61" t="s">
        <v>549</v>
      </c>
      <c r="B120" s="58" t="s">
        <v>550</v>
      </c>
      <c r="C120" s="69" t="s">
        <v>112</v>
      </c>
      <c r="D120" s="69" t="s">
        <v>29</v>
      </c>
      <c r="E120" s="58" t="s">
        <v>545</v>
      </c>
      <c r="F120" s="69" t="s">
        <v>546</v>
      </c>
      <c r="G120" s="58" t="s">
        <v>525</v>
      </c>
      <c r="H120" s="58" t="s">
        <v>122</v>
      </c>
      <c r="I120" s="125" t="s">
        <v>2693</v>
      </c>
      <c r="J120" s="66">
        <v>3.6799999999447337</v>
      </c>
      <c r="K120" s="69" t="s">
        <v>124</v>
      </c>
      <c r="L120" s="70">
        <v>0.01</v>
      </c>
      <c r="M120" s="70">
        <v>4.0999999999309165E-2</v>
      </c>
      <c r="N120" s="66">
        <v>13367.416380999999</v>
      </c>
      <c r="O120" s="68">
        <v>97.46</v>
      </c>
      <c r="P120" s="125" t="s">
        <v>2693</v>
      </c>
      <c r="Q120" s="66">
        <v>13.027883179000002</v>
      </c>
      <c r="R120" s="67">
        <v>1.128949458641384E-5</v>
      </c>
      <c r="S120" s="67">
        <f t="shared" si="1"/>
        <v>7.0752111189080766E-3</v>
      </c>
      <c r="T120" s="67">
        <f>Q120/'סכום נכסי הקרן'!$C$41</f>
        <v>1.1845424042213873E-3</v>
      </c>
    </row>
    <row r="121" spans="1:20">
      <c r="A121" s="61" t="s">
        <v>551</v>
      </c>
      <c r="B121" s="58" t="s">
        <v>552</v>
      </c>
      <c r="C121" s="69" t="s">
        <v>112</v>
      </c>
      <c r="D121" s="69" t="s">
        <v>29</v>
      </c>
      <c r="E121" s="58" t="s">
        <v>545</v>
      </c>
      <c r="F121" s="69" t="s">
        <v>546</v>
      </c>
      <c r="G121" s="58" t="s">
        <v>525</v>
      </c>
      <c r="H121" s="58" t="s">
        <v>122</v>
      </c>
      <c r="I121" s="125" t="s">
        <v>2693</v>
      </c>
      <c r="J121" s="66">
        <v>2.3399999999629353</v>
      </c>
      <c r="K121" s="69" t="s">
        <v>124</v>
      </c>
      <c r="L121" s="70">
        <v>3.5400000000000001E-2</v>
      </c>
      <c r="M121" s="70">
        <v>3.729999999907338E-2</v>
      </c>
      <c r="N121" s="66">
        <v>12972.26</v>
      </c>
      <c r="O121" s="68">
        <v>103.99</v>
      </c>
      <c r="P121" s="125" t="s">
        <v>2693</v>
      </c>
      <c r="Q121" s="66">
        <v>13.489853125</v>
      </c>
      <c r="R121" s="67">
        <v>1.1613378573155119E-5</v>
      </c>
      <c r="S121" s="67">
        <f t="shared" si="1"/>
        <v>7.3260987614845148E-3</v>
      </c>
      <c r="T121" s="67">
        <f>Q121/'סכום נכסי הקרן'!$C$41</f>
        <v>1.2265463877537961E-3</v>
      </c>
    </row>
    <row r="122" spans="1:20">
      <c r="A122" s="61" t="s">
        <v>553</v>
      </c>
      <c r="B122" s="58" t="s">
        <v>554</v>
      </c>
      <c r="C122" s="69" t="s">
        <v>112</v>
      </c>
      <c r="D122" s="69" t="s">
        <v>29</v>
      </c>
      <c r="E122" s="58" t="s">
        <v>555</v>
      </c>
      <c r="F122" s="69" t="s">
        <v>315</v>
      </c>
      <c r="G122" s="58" t="s">
        <v>525</v>
      </c>
      <c r="H122" s="58" t="s">
        <v>122</v>
      </c>
      <c r="I122" s="125" t="s">
        <v>2693</v>
      </c>
      <c r="J122" s="66">
        <v>3.4899999998551419</v>
      </c>
      <c r="K122" s="69" t="s">
        <v>124</v>
      </c>
      <c r="L122" s="70">
        <v>2.75E-2</v>
      </c>
      <c r="M122" s="70">
        <v>2.5599999998537876E-2</v>
      </c>
      <c r="N122" s="66">
        <v>6622.9120140000005</v>
      </c>
      <c r="O122" s="68">
        <v>111.53</v>
      </c>
      <c r="P122" s="125" t="s">
        <v>2693</v>
      </c>
      <c r="Q122" s="66">
        <v>7.3865338430000005</v>
      </c>
      <c r="R122" s="67">
        <v>1.3729191603327138E-5</v>
      </c>
      <c r="S122" s="67">
        <f t="shared" si="1"/>
        <v>4.0114948574627839E-3</v>
      </c>
      <c r="T122" s="67">
        <f>Q122/'סכום נכסי הקרן'!$C$41</f>
        <v>6.7161045559217803E-4</v>
      </c>
    </row>
    <row r="123" spans="1:20">
      <c r="A123" s="61" t="s">
        <v>556</v>
      </c>
      <c r="B123" s="58" t="s">
        <v>557</v>
      </c>
      <c r="C123" s="69" t="s">
        <v>112</v>
      </c>
      <c r="D123" s="69" t="s">
        <v>29</v>
      </c>
      <c r="E123" s="58" t="s">
        <v>555</v>
      </c>
      <c r="F123" s="69" t="s">
        <v>315</v>
      </c>
      <c r="G123" s="58" t="s">
        <v>525</v>
      </c>
      <c r="H123" s="58" t="s">
        <v>122</v>
      </c>
      <c r="I123" s="125" t="s">
        <v>2693</v>
      </c>
      <c r="J123" s="66">
        <v>4.9499999995692399</v>
      </c>
      <c r="K123" s="69" t="s">
        <v>124</v>
      </c>
      <c r="L123" s="70">
        <v>8.5000000000000006E-3</v>
      </c>
      <c r="M123" s="70">
        <v>2.989999999838933E-2</v>
      </c>
      <c r="N123" s="66">
        <v>5394.9619899999998</v>
      </c>
      <c r="O123" s="68">
        <v>98.97</v>
      </c>
      <c r="P123" s="125" t="s">
        <v>2693</v>
      </c>
      <c r="Q123" s="66">
        <v>5.3393937139999998</v>
      </c>
      <c r="R123" s="67">
        <v>8.5864652639620572E-6</v>
      </c>
      <c r="S123" s="67">
        <f t="shared" si="1"/>
        <v>2.899729545811019E-3</v>
      </c>
      <c r="T123" s="67">
        <f>Q123/'סכום נכסי הקרן'!$C$41</f>
        <v>4.8547704797208643E-4</v>
      </c>
    </row>
    <row r="124" spans="1:20">
      <c r="A124" s="61" t="s">
        <v>558</v>
      </c>
      <c r="B124" s="58" t="s">
        <v>559</v>
      </c>
      <c r="C124" s="69" t="s">
        <v>112</v>
      </c>
      <c r="D124" s="69" t="s">
        <v>29</v>
      </c>
      <c r="E124" s="58" t="s">
        <v>555</v>
      </c>
      <c r="F124" s="69" t="s">
        <v>315</v>
      </c>
      <c r="G124" s="58" t="s">
        <v>525</v>
      </c>
      <c r="H124" s="58" t="s">
        <v>122</v>
      </c>
      <c r="I124" s="125" t="s">
        <v>2693</v>
      </c>
      <c r="J124" s="66">
        <v>6.4199999995864649</v>
      </c>
      <c r="K124" s="69" t="s">
        <v>124</v>
      </c>
      <c r="L124" s="70">
        <v>3.1800000000000002E-2</v>
      </c>
      <c r="M124" s="70">
        <v>3.2499999999093122E-2</v>
      </c>
      <c r="N124" s="66">
        <v>5390.0158760000013</v>
      </c>
      <c r="O124" s="68">
        <v>102.29</v>
      </c>
      <c r="P124" s="125" t="s">
        <v>2693</v>
      </c>
      <c r="Q124" s="66">
        <v>5.513447234</v>
      </c>
      <c r="R124" s="67">
        <v>1.5638691796819467E-5</v>
      </c>
      <c r="S124" s="67">
        <f t="shared" si="1"/>
        <v>2.9942549098374727E-3</v>
      </c>
      <c r="T124" s="67">
        <f>Q124/'סכום נכסי הקרן'!$C$41</f>
        <v>5.0130262548235549E-4</v>
      </c>
    </row>
    <row r="125" spans="1:20">
      <c r="A125" s="61" t="s">
        <v>560</v>
      </c>
      <c r="B125" s="58" t="s">
        <v>561</v>
      </c>
      <c r="C125" s="69" t="s">
        <v>112</v>
      </c>
      <c r="D125" s="69" t="s">
        <v>29</v>
      </c>
      <c r="E125" s="58" t="s">
        <v>562</v>
      </c>
      <c r="F125" s="69" t="s">
        <v>147</v>
      </c>
      <c r="G125" s="58" t="s">
        <v>508</v>
      </c>
      <c r="H125" s="58" t="s">
        <v>294</v>
      </c>
      <c r="I125" s="125" t="s">
        <v>2693</v>
      </c>
      <c r="J125" s="66">
        <v>0.50999999989730094</v>
      </c>
      <c r="K125" s="69" t="s">
        <v>124</v>
      </c>
      <c r="L125" s="70">
        <v>1.9799999999999998E-2</v>
      </c>
      <c r="M125" s="70">
        <v>3.7499999993581307E-2</v>
      </c>
      <c r="N125" s="66">
        <v>1395.7127890000002</v>
      </c>
      <c r="O125" s="68">
        <v>110.52</v>
      </c>
      <c r="P125" s="66">
        <v>1.5408079999999999E-2</v>
      </c>
      <c r="Q125" s="66">
        <v>1.5579499160000001</v>
      </c>
      <c r="R125" s="67">
        <v>9.1859597081185911E-6</v>
      </c>
      <c r="S125" s="67">
        <f t="shared" si="1"/>
        <v>8.4609482729727683E-4</v>
      </c>
      <c r="T125" s="67">
        <f>Q125/'סכום נכסי הקרן'!$C$41</f>
        <v>1.4165445865602262E-4</v>
      </c>
    </row>
    <row r="126" spans="1:20">
      <c r="A126" s="61" t="s">
        <v>563</v>
      </c>
      <c r="B126" s="58" t="s">
        <v>564</v>
      </c>
      <c r="C126" s="69" t="s">
        <v>112</v>
      </c>
      <c r="D126" s="69" t="s">
        <v>29</v>
      </c>
      <c r="E126" s="58" t="s">
        <v>565</v>
      </c>
      <c r="F126" s="69" t="s">
        <v>298</v>
      </c>
      <c r="G126" s="58" t="s">
        <v>508</v>
      </c>
      <c r="H126" s="58" t="s">
        <v>294</v>
      </c>
      <c r="I126" s="125" t="s">
        <v>2693</v>
      </c>
      <c r="J126" s="66">
        <v>2.8199999963992108</v>
      </c>
      <c r="K126" s="69" t="s">
        <v>124</v>
      </c>
      <c r="L126" s="70">
        <v>1.9400000000000001E-2</v>
      </c>
      <c r="M126" s="70">
        <v>2.139999997085075E-2</v>
      </c>
      <c r="N126" s="66">
        <v>104.23689199999998</v>
      </c>
      <c r="O126" s="68">
        <v>111.9</v>
      </c>
      <c r="P126" s="125" t="s">
        <v>2693</v>
      </c>
      <c r="Q126" s="66">
        <v>0.11664108099999999</v>
      </c>
      <c r="R126" s="67">
        <v>3.4601043401939785E-7</v>
      </c>
      <c r="S126" s="67">
        <f t="shared" si="1"/>
        <v>6.3345691842164881E-5</v>
      </c>
      <c r="T126" s="67">
        <f>Q126/'סכום נכסי הקרן'!$C$41</f>
        <v>1.0605430262180703E-5</v>
      </c>
    </row>
    <row r="127" spans="1:20">
      <c r="A127" s="61" t="s">
        <v>566</v>
      </c>
      <c r="B127" s="58" t="s">
        <v>567</v>
      </c>
      <c r="C127" s="69" t="s">
        <v>112</v>
      </c>
      <c r="D127" s="69" t="s">
        <v>29</v>
      </c>
      <c r="E127" s="58" t="s">
        <v>565</v>
      </c>
      <c r="F127" s="69" t="s">
        <v>298</v>
      </c>
      <c r="G127" s="58" t="s">
        <v>508</v>
      </c>
      <c r="H127" s="58" t="s">
        <v>294</v>
      </c>
      <c r="I127" s="125" t="s">
        <v>2693</v>
      </c>
      <c r="J127" s="66">
        <v>3.8100000000504388</v>
      </c>
      <c r="K127" s="69" t="s">
        <v>124</v>
      </c>
      <c r="L127" s="70">
        <v>1.23E-2</v>
      </c>
      <c r="M127" s="70">
        <v>2.3300000000159925E-2</v>
      </c>
      <c r="N127" s="66">
        <v>7550.3760220000004</v>
      </c>
      <c r="O127" s="68">
        <v>107.66</v>
      </c>
      <c r="P127" s="125" t="s">
        <v>2693</v>
      </c>
      <c r="Q127" s="66">
        <v>8.1287348389999998</v>
      </c>
      <c r="R127" s="67">
        <v>6.772300450117055E-6</v>
      </c>
      <c r="S127" s="67">
        <f t="shared" si="1"/>
        <v>4.4145709878834526E-3</v>
      </c>
      <c r="T127" s="67">
        <f>Q127/'סכום נכסי הקרן'!$C$41</f>
        <v>7.390940628780111E-4</v>
      </c>
    </row>
    <row r="128" spans="1:20">
      <c r="A128" s="61" t="s">
        <v>568</v>
      </c>
      <c r="B128" s="58" t="s">
        <v>569</v>
      </c>
      <c r="C128" s="69" t="s">
        <v>112</v>
      </c>
      <c r="D128" s="69" t="s">
        <v>29</v>
      </c>
      <c r="E128" s="58" t="s">
        <v>570</v>
      </c>
      <c r="F128" s="69" t="s">
        <v>571</v>
      </c>
      <c r="G128" s="58" t="s">
        <v>572</v>
      </c>
      <c r="H128" s="58" t="s">
        <v>122</v>
      </c>
      <c r="I128" s="125" t="s">
        <v>2693</v>
      </c>
      <c r="J128" s="66">
        <v>2.1899999999779713</v>
      </c>
      <c r="K128" s="69" t="s">
        <v>124</v>
      </c>
      <c r="L128" s="70">
        <v>2.5699999999999997E-2</v>
      </c>
      <c r="M128" s="70">
        <v>3.239999999983216E-2</v>
      </c>
      <c r="N128" s="66">
        <v>8553.7039519999998</v>
      </c>
      <c r="O128" s="68">
        <v>111.45</v>
      </c>
      <c r="P128" s="125" t="s">
        <v>2693</v>
      </c>
      <c r="Q128" s="66">
        <v>9.5331028590000013</v>
      </c>
      <c r="R128" s="67">
        <v>6.6700025257056244E-6</v>
      </c>
      <c r="S128" s="67">
        <f t="shared" si="1"/>
        <v>5.1772582252206248E-3</v>
      </c>
      <c r="T128" s="67">
        <f>Q128/'סכום נכסי הקרן'!$C$41</f>
        <v>8.6678429834956695E-4</v>
      </c>
    </row>
    <row r="129" spans="1:20">
      <c r="A129" s="61" t="s">
        <v>573</v>
      </c>
      <c r="B129" s="58" t="s">
        <v>574</v>
      </c>
      <c r="C129" s="69" t="s">
        <v>112</v>
      </c>
      <c r="D129" s="69" t="s">
        <v>29</v>
      </c>
      <c r="E129" s="58" t="s">
        <v>570</v>
      </c>
      <c r="F129" s="69" t="s">
        <v>571</v>
      </c>
      <c r="G129" s="58" t="s">
        <v>572</v>
      </c>
      <c r="H129" s="58" t="s">
        <v>122</v>
      </c>
      <c r="I129" s="125" t="s">
        <v>2693</v>
      </c>
      <c r="J129" s="66">
        <v>4.0199999997383005</v>
      </c>
      <c r="K129" s="69" t="s">
        <v>124</v>
      </c>
      <c r="L129" s="70">
        <v>0.04</v>
      </c>
      <c r="M129" s="70">
        <v>3.5099999997700214E-2</v>
      </c>
      <c r="N129" s="66">
        <v>4856.0210790000001</v>
      </c>
      <c r="O129" s="68">
        <v>103.87</v>
      </c>
      <c r="P129" s="125" t="s">
        <v>2693</v>
      </c>
      <c r="Q129" s="66">
        <v>5.0439488160000003</v>
      </c>
      <c r="R129" s="67">
        <v>1.5342442328654163E-5</v>
      </c>
      <c r="S129" s="67">
        <f t="shared" si="1"/>
        <v>2.7392786883206994E-3</v>
      </c>
      <c r="T129" s="67">
        <f>Q129/'סכום נכסי הקרן'!$C$41</f>
        <v>4.5861412596216364E-4</v>
      </c>
    </row>
    <row r="130" spans="1:20">
      <c r="A130" s="61" t="s">
        <v>575</v>
      </c>
      <c r="B130" s="58" t="s">
        <v>576</v>
      </c>
      <c r="C130" s="69" t="s">
        <v>112</v>
      </c>
      <c r="D130" s="69" t="s">
        <v>29</v>
      </c>
      <c r="E130" s="58" t="s">
        <v>570</v>
      </c>
      <c r="F130" s="69" t="s">
        <v>571</v>
      </c>
      <c r="G130" s="58" t="s">
        <v>572</v>
      </c>
      <c r="H130" s="58" t="s">
        <v>122</v>
      </c>
      <c r="I130" s="125" t="s">
        <v>2693</v>
      </c>
      <c r="J130" s="66">
        <v>0.99000000001467992</v>
      </c>
      <c r="K130" s="69" t="s">
        <v>124</v>
      </c>
      <c r="L130" s="70">
        <v>1.2199999999999999E-2</v>
      </c>
      <c r="M130" s="70">
        <v>2.8299999995155617E-2</v>
      </c>
      <c r="N130" s="66">
        <v>1241.935968</v>
      </c>
      <c r="O130" s="68">
        <v>109.7</v>
      </c>
      <c r="P130" s="125" t="s">
        <v>2693</v>
      </c>
      <c r="Q130" s="66">
        <v>1.3624037020000002</v>
      </c>
      <c r="R130" s="67">
        <v>2.6998607999999999E-6</v>
      </c>
      <c r="S130" s="67">
        <f t="shared" si="1"/>
        <v>7.3989716428911226E-4</v>
      </c>
      <c r="T130" s="67">
        <f>Q130/'סכום נכסי הקרן'!$C$41</f>
        <v>1.2387468743107604E-4</v>
      </c>
    </row>
    <row r="131" spans="1:20">
      <c r="A131" s="61" t="s">
        <v>577</v>
      </c>
      <c r="B131" s="58" t="s">
        <v>578</v>
      </c>
      <c r="C131" s="69" t="s">
        <v>112</v>
      </c>
      <c r="D131" s="69" t="s">
        <v>29</v>
      </c>
      <c r="E131" s="58" t="s">
        <v>570</v>
      </c>
      <c r="F131" s="69" t="s">
        <v>571</v>
      </c>
      <c r="G131" s="58" t="s">
        <v>572</v>
      </c>
      <c r="H131" s="58" t="s">
        <v>122</v>
      </c>
      <c r="I131" s="125" t="s">
        <v>2693</v>
      </c>
      <c r="J131" s="66">
        <v>4.8599999996182186</v>
      </c>
      <c r="K131" s="69" t="s">
        <v>124</v>
      </c>
      <c r="L131" s="70">
        <v>1.09E-2</v>
      </c>
      <c r="M131" s="70">
        <v>3.6499999997892767E-2</v>
      </c>
      <c r="N131" s="66">
        <v>4146.9386000000004</v>
      </c>
      <c r="O131" s="68">
        <v>97.27</v>
      </c>
      <c r="P131" s="125" t="s">
        <v>2693</v>
      </c>
      <c r="Q131" s="66">
        <v>4.0337271890000004</v>
      </c>
      <c r="R131" s="67">
        <v>7.4225313945329843E-6</v>
      </c>
      <c r="S131" s="67">
        <f t="shared" si="1"/>
        <v>2.1906453309512453E-3</v>
      </c>
      <c r="T131" s="67">
        <f>Q131/'סכום נכסי הקרן'!$C$41</f>
        <v>3.6676111051818619E-4</v>
      </c>
    </row>
    <row r="132" spans="1:20">
      <c r="A132" s="61" t="s">
        <v>579</v>
      </c>
      <c r="B132" s="58" t="s">
        <v>580</v>
      </c>
      <c r="C132" s="69" t="s">
        <v>112</v>
      </c>
      <c r="D132" s="69" t="s">
        <v>29</v>
      </c>
      <c r="E132" s="58" t="s">
        <v>570</v>
      </c>
      <c r="F132" s="69" t="s">
        <v>571</v>
      </c>
      <c r="G132" s="58" t="s">
        <v>572</v>
      </c>
      <c r="H132" s="58" t="s">
        <v>122</v>
      </c>
      <c r="I132" s="125" t="s">
        <v>2693</v>
      </c>
      <c r="J132" s="66">
        <v>5.809999999838845</v>
      </c>
      <c r="K132" s="69" t="s">
        <v>124</v>
      </c>
      <c r="L132" s="70">
        <v>1.54E-2</v>
      </c>
      <c r="M132" s="70">
        <v>3.8399999998642902E-2</v>
      </c>
      <c r="N132" s="66">
        <v>3707.1163839999999</v>
      </c>
      <c r="O132" s="68">
        <v>95.41</v>
      </c>
      <c r="P132" s="125" t="s">
        <v>2693</v>
      </c>
      <c r="Q132" s="66">
        <v>3.5369596969999999</v>
      </c>
      <c r="R132" s="67">
        <v>1.0591761097142857E-5</v>
      </c>
      <c r="S132" s="67">
        <f t="shared" si="1"/>
        <v>1.9208597614447597E-3</v>
      </c>
      <c r="T132" s="67">
        <f>Q132/'סכום נכסי הקרן'!$C$41</f>
        <v>3.2159320785682096E-4</v>
      </c>
    </row>
    <row r="133" spans="1:20">
      <c r="A133" s="61" t="s">
        <v>581</v>
      </c>
      <c r="B133" s="58" t="s">
        <v>582</v>
      </c>
      <c r="C133" s="69" t="s">
        <v>112</v>
      </c>
      <c r="D133" s="69" t="s">
        <v>29</v>
      </c>
      <c r="E133" s="58" t="s">
        <v>583</v>
      </c>
      <c r="F133" s="69" t="s">
        <v>584</v>
      </c>
      <c r="G133" s="58" t="s">
        <v>585</v>
      </c>
      <c r="H133" s="58" t="s">
        <v>294</v>
      </c>
      <c r="I133" s="125" t="s">
        <v>2693</v>
      </c>
      <c r="J133" s="66">
        <v>3.9999999998901314</v>
      </c>
      <c r="K133" s="69" t="s">
        <v>124</v>
      </c>
      <c r="L133" s="70">
        <v>7.4999999999999997E-3</v>
      </c>
      <c r="M133" s="70">
        <v>3.4099999999022163E-2</v>
      </c>
      <c r="N133" s="66">
        <v>18580.773342</v>
      </c>
      <c r="O133" s="68">
        <v>97.97</v>
      </c>
      <c r="P133" s="125" t="s">
        <v>2693</v>
      </c>
      <c r="Q133" s="66">
        <v>18.203583657999999</v>
      </c>
      <c r="R133" s="67">
        <v>1.2073598674168709E-5</v>
      </c>
      <c r="S133" s="67">
        <f t="shared" si="1"/>
        <v>9.8860417867932537E-3</v>
      </c>
      <c r="T133" s="67">
        <f>Q133/'סכום נכסי הקרן'!$C$41</f>
        <v>1.6551358693828574E-3</v>
      </c>
    </row>
    <row r="134" spans="1:20">
      <c r="A134" s="61" t="s">
        <v>586</v>
      </c>
      <c r="B134" s="58" t="s">
        <v>587</v>
      </c>
      <c r="C134" s="69" t="s">
        <v>112</v>
      </c>
      <c r="D134" s="69" t="s">
        <v>29</v>
      </c>
      <c r="E134" s="58" t="s">
        <v>583</v>
      </c>
      <c r="F134" s="69" t="s">
        <v>584</v>
      </c>
      <c r="G134" s="58" t="s">
        <v>585</v>
      </c>
      <c r="H134" s="58" t="s">
        <v>294</v>
      </c>
      <c r="I134" s="125" t="s">
        <v>2693</v>
      </c>
      <c r="J134" s="66">
        <v>6.1099999995050753</v>
      </c>
      <c r="K134" s="69" t="s">
        <v>124</v>
      </c>
      <c r="L134" s="70">
        <v>4.0800000000000003E-2</v>
      </c>
      <c r="M134" s="70">
        <v>3.8899999996416058E-2</v>
      </c>
      <c r="N134" s="66">
        <v>4598.3732479999999</v>
      </c>
      <c r="O134" s="68">
        <v>101.94</v>
      </c>
      <c r="P134" s="125" t="s">
        <v>2693</v>
      </c>
      <c r="Q134" s="66">
        <v>4.6875817120000001</v>
      </c>
      <c r="R134" s="67">
        <v>1.313820928E-5</v>
      </c>
      <c r="S134" s="67">
        <f t="shared" si="1"/>
        <v>2.5457420667536483E-3</v>
      </c>
      <c r="T134" s="67">
        <f>Q134/'סכום נכסי הקרן'!$C$41</f>
        <v>4.2621193595496285E-4</v>
      </c>
    </row>
    <row r="135" spans="1:20">
      <c r="A135" s="61" t="s">
        <v>588</v>
      </c>
      <c r="B135" s="58" t="s">
        <v>589</v>
      </c>
      <c r="C135" s="69" t="s">
        <v>112</v>
      </c>
      <c r="D135" s="69" t="s">
        <v>29</v>
      </c>
      <c r="E135" s="58" t="s">
        <v>590</v>
      </c>
      <c r="F135" s="69" t="s">
        <v>571</v>
      </c>
      <c r="G135" s="58" t="s">
        <v>572</v>
      </c>
      <c r="H135" s="58" t="s">
        <v>122</v>
      </c>
      <c r="I135" s="125" t="s">
        <v>2693</v>
      </c>
      <c r="J135" s="66">
        <v>3.0699999998837066</v>
      </c>
      <c r="K135" s="69" t="s">
        <v>124</v>
      </c>
      <c r="L135" s="70">
        <v>1.3300000000000001E-2</v>
      </c>
      <c r="M135" s="70">
        <v>2.9699999999267784E-2</v>
      </c>
      <c r="N135" s="66">
        <v>4360.0184319999998</v>
      </c>
      <c r="O135" s="68">
        <v>106.5</v>
      </c>
      <c r="P135" s="125" t="s">
        <v>2693</v>
      </c>
      <c r="Q135" s="66">
        <v>4.6434198220000003</v>
      </c>
      <c r="R135" s="67">
        <v>1.0851215609756098E-5</v>
      </c>
      <c r="S135" s="67">
        <f t="shared" si="1"/>
        <v>2.5217585315264026E-3</v>
      </c>
      <c r="T135" s="67">
        <f>Q135/'סכום נכסי הקרן'!$C$41</f>
        <v>4.2219657669538004E-4</v>
      </c>
    </row>
    <row r="136" spans="1:20">
      <c r="A136" s="61" t="s">
        <v>591</v>
      </c>
      <c r="B136" s="58" t="s">
        <v>592</v>
      </c>
      <c r="C136" s="69" t="s">
        <v>112</v>
      </c>
      <c r="D136" s="69" t="s">
        <v>29</v>
      </c>
      <c r="E136" s="58" t="s">
        <v>593</v>
      </c>
      <c r="F136" s="69" t="s">
        <v>315</v>
      </c>
      <c r="G136" s="58" t="s">
        <v>585</v>
      </c>
      <c r="H136" s="58" t="s">
        <v>294</v>
      </c>
      <c r="I136" s="125" t="s">
        <v>2693</v>
      </c>
      <c r="J136" s="66">
        <v>3.5000000029667295</v>
      </c>
      <c r="K136" s="69" t="s">
        <v>124</v>
      </c>
      <c r="L136" s="70">
        <v>1.8000000000000002E-2</v>
      </c>
      <c r="M136" s="70">
        <v>2.800000001977819E-2</v>
      </c>
      <c r="N136" s="66">
        <v>465.26852400000001</v>
      </c>
      <c r="O136" s="68">
        <v>108.67</v>
      </c>
      <c r="P136" s="125" t="s">
        <v>2693</v>
      </c>
      <c r="Q136" s="66">
        <v>0.50560730499999995</v>
      </c>
      <c r="R136" s="67">
        <v>5.899011568390536E-7</v>
      </c>
      <c r="S136" s="67">
        <f t="shared" si="1"/>
        <v>2.7458631436789814E-4</v>
      </c>
      <c r="T136" s="67">
        <f>Q136/'סכום נכסי הקרן'!$C$41</f>
        <v>4.5971650530456147E-5</v>
      </c>
    </row>
    <row r="137" spans="1:20">
      <c r="A137" s="61" t="s">
        <v>594</v>
      </c>
      <c r="B137" s="58" t="s">
        <v>595</v>
      </c>
      <c r="C137" s="69" t="s">
        <v>112</v>
      </c>
      <c r="D137" s="69" t="s">
        <v>29</v>
      </c>
      <c r="E137" s="58" t="s">
        <v>596</v>
      </c>
      <c r="F137" s="69" t="s">
        <v>315</v>
      </c>
      <c r="G137" s="58" t="s">
        <v>585</v>
      </c>
      <c r="H137" s="58" t="s">
        <v>294</v>
      </c>
      <c r="I137" s="125" t="s">
        <v>2693</v>
      </c>
      <c r="J137" s="66">
        <v>4.6599999998536763</v>
      </c>
      <c r="K137" s="69" t="s">
        <v>124</v>
      </c>
      <c r="L137" s="70">
        <v>3.6200000000000003E-2</v>
      </c>
      <c r="M137" s="70">
        <v>3.8099999998674798E-2</v>
      </c>
      <c r="N137" s="66">
        <v>14204.287317000002</v>
      </c>
      <c r="O137" s="68">
        <v>102</v>
      </c>
      <c r="P137" s="125" t="s">
        <v>2693</v>
      </c>
      <c r="Q137" s="66">
        <v>14.488373032</v>
      </c>
      <c r="R137" s="67">
        <v>8.116106008587889E-6</v>
      </c>
      <c r="S137" s="67">
        <f t="shared" si="1"/>
        <v>7.8683771233173348E-3</v>
      </c>
      <c r="T137" s="67">
        <f>Q137/'סכום נכסי הקרן'!$C$41</f>
        <v>1.3173354403611503E-3</v>
      </c>
    </row>
    <row r="138" spans="1:20">
      <c r="A138" s="61" t="s">
        <v>597</v>
      </c>
      <c r="B138" s="58" t="s">
        <v>598</v>
      </c>
      <c r="C138" s="69" t="s">
        <v>112</v>
      </c>
      <c r="D138" s="69" t="s">
        <v>29</v>
      </c>
      <c r="E138" s="58" t="s">
        <v>599</v>
      </c>
      <c r="F138" s="69" t="s">
        <v>600</v>
      </c>
      <c r="G138" s="58" t="s">
        <v>572</v>
      </c>
      <c r="H138" s="58" t="s">
        <v>122</v>
      </c>
      <c r="I138" s="125" t="s">
        <v>2693</v>
      </c>
      <c r="J138" s="66">
        <v>3.899999999800448</v>
      </c>
      <c r="K138" s="69" t="s">
        <v>124</v>
      </c>
      <c r="L138" s="70">
        <v>3.2500000000000001E-2</v>
      </c>
      <c r="M138" s="70">
        <v>3.8899999998232543E-2</v>
      </c>
      <c r="N138" s="66">
        <v>6831.9328740000001</v>
      </c>
      <c r="O138" s="68">
        <v>102.69</v>
      </c>
      <c r="P138" s="125" t="s">
        <v>2693</v>
      </c>
      <c r="Q138" s="66">
        <v>7.0157117160000002</v>
      </c>
      <c r="R138" s="67">
        <v>1.4852027986956522E-5</v>
      </c>
      <c r="S138" s="67">
        <f t="shared" ref="S138:S201" si="2">IFERROR(Q138/$Q$9,0)</f>
        <v>3.8101079705802955E-3</v>
      </c>
      <c r="T138" s="67">
        <f>Q138/'סכום נכסי הקרן'!$C$41</f>
        <v>6.3789396245052048E-4</v>
      </c>
    </row>
    <row r="139" spans="1:20">
      <c r="A139" s="61" t="s">
        <v>601</v>
      </c>
      <c r="B139" s="58" t="s">
        <v>602</v>
      </c>
      <c r="C139" s="69" t="s">
        <v>112</v>
      </c>
      <c r="D139" s="69" t="s">
        <v>29</v>
      </c>
      <c r="E139" s="58" t="s">
        <v>603</v>
      </c>
      <c r="F139" s="69" t="s">
        <v>298</v>
      </c>
      <c r="G139" s="58" t="s">
        <v>604</v>
      </c>
      <c r="H139" s="58" t="s">
        <v>294</v>
      </c>
      <c r="I139" s="125" t="s">
        <v>2693</v>
      </c>
      <c r="J139" s="66">
        <v>3.3399999999979855</v>
      </c>
      <c r="K139" s="69" t="s">
        <v>124</v>
      </c>
      <c r="L139" s="70">
        <v>2.75E-2</v>
      </c>
      <c r="M139" s="70">
        <v>3.0399999999879142E-2</v>
      </c>
      <c r="N139" s="66">
        <v>8973.4870429999992</v>
      </c>
      <c r="O139" s="68">
        <v>110.65</v>
      </c>
      <c r="P139" s="125" t="s">
        <v>2693</v>
      </c>
      <c r="Q139" s="66">
        <v>9.929163753000001</v>
      </c>
      <c r="R139" s="67">
        <v>1.0097703218469612E-5</v>
      </c>
      <c r="S139" s="67">
        <f t="shared" si="2"/>
        <v>5.3923518365534646E-3</v>
      </c>
      <c r="T139" s="67">
        <f>Q139/'סכום נכסי הקרן'!$C$41</f>
        <v>9.0279559175393737E-4</v>
      </c>
    </row>
    <row r="140" spans="1:20">
      <c r="A140" s="61" t="s">
        <v>605</v>
      </c>
      <c r="B140" s="58" t="s">
        <v>606</v>
      </c>
      <c r="C140" s="69" t="s">
        <v>112</v>
      </c>
      <c r="D140" s="69" t="s">
        <v>29</v>
      </c>
      <c r="E140" s="58" t="s">
        <v>590</v>
      </c>
      <c r="F140" s="69" t="s">
        <v>571</v>
      </c>
      <c r="G140" s="58" t="s">
        <v>607</v>
      </c>
      <c r="H140" s="58" t="s">
        <v>122</v>
      </c>
      <c r="I140" s="125" t="s">
        <v>2693</v>
      </c>
      <c r="J140" s="66">
        <v>2.2000000000000002</v>
      </c>
      <c r="K140" s="69" t="s">
        <v>124</v>
      </c>
      <c r="L140" s="70">
        <v>0.04</v>
      </c>
      <c r="M140" s="70">
        <v>6.5800000001044329E-2</v>
      </c>
      <c r="N140" s="66">
        <v>4541.579882</v>
      </c>
      <c r="O140" s="68">
        <v>105.42</v>
      </c>
      <c r="P140" s="125" t="s">
        <v>2693</v>
      </c>
      <c r="Q140" s="66">
        <v>4.7877336750000001</v>
      </c>
      <c r="R140" s="67">
        <v>1.7497885060531909E-6</v>
      </c>
      <c r="S140" s="67">
        <f t="shared" si="2"/>
        <v>2.6001328125457414E-3</v>
      </c>
      <c r="T140" s="67">
        <f>Q140/'סכום נכסי הקרן'!$C$41</f>
        <v>4.3531811578552361E-4</v>
      </c>
    </row>
    <row r="141" spans="1:20">
      <c r="A141" s="61" t="s">
        <v>608</v>
      </c>
      <c r="B141" s="58" t="s">
        <v>609</v>
      </c>
      <c r="C141" s="69" t="s">
        <v>112</v>
      </c>
      <c r="D141" s="69" t="s">
        <v>29</v>
      </c>
      <c r="E141" s="58" t="s">
        <v>590</v>
      </c>
      <c r="F141" s="69" t="s">
        <v>571</v>
      </c>
      <c r="G141" s="58" t="s">
        <v>607</v>
      </c>
      <c r="H141" s="58" t="s">
        <v>122</v>
      </c>
      <c r="I141" s="125" t="s">
        <v>2693</v>
      </c>
      <c r="J141" s="66">
        <v>2.8900000001833344</v>
      </c>
      <c r="K141" s="69" t="s">
        <v>124</v>
      </c>
      <c r="L141" s="70">
        <v>3.2799999999999996E-2</v>
      </c>
      <c r="M141" s="70">
        <v>6.8800000003977416E-2</v>
      </c>
      <c r="N141" s="66">
        <v>6299.0118640000001</v>
      </c>
      <c r="O141" s="68">
        <v>102.18</v>
      </c>
      <c r="P141" s="125" t="s">
        <v>2693</v>
      </c>
      <c r="Q141" s="66">
        <v>6.4363303379999994</v>
      </c>
      <c r="R141" s="67">
        <v>4.4982634918184121E-6</v>
      </c>
      <c r="S141" s="67">
        <f t="shared" si="2"/>
        <v>3.4954562722659004E-3</v>
      </c>
      <c r="T141" s="67">
        <f>Q141/'סכום נכסי הקרן'!$C$41</f>
        <v>5.8521450554815209E-4</v>
      </c>
    </row>
    <row r="142" spans="1:20">
      <c r="A142" s="61" t="s">
        <v>610</v>
      </c>
      <c r="B142" s="58" t="s">
        <v>611</v>
      </c>
      <c r="C142" s="69" t="s">
        <v>112</v>
      </c>
      <c r="D142" s="69" t="s">
        <v>29</v>
      </c>
      <c r="E142" s="58" t="s">
        <v>590</v>
      </c>
      <c r="F142" s="69" t="s">
        <v>571</v>
      </c>
      <c r="G142" s="58" t="s">
        <v>607</v>
      </c>
      <c r="H142" s="58" t="s">
        <v>122</v>
      </c>
      <c r="I142" s="125" t="s">
        <v>2693</v>
      </c>
      <c r="J142" s="66">
        <v>4.7300000003400759</v>
      </c>
      <c r="K142" s="69" t="s">
        <v>124</v>
      </c>
      <c r="L142" s="70">
        <v>1.7899999999999999E-2</v>
      </c>
      <c r="M142" s="70">
        <v>6.5000000002615965E-2</v>
      </c>
      <c r="N142" s="66">
        <v>2143.9598289999999</v>
      </c>
      <c r="O142" s="68">
        <v>89.15</v>
      </c>
      <c r="P142" s="125" t="s">
        <v>2693</v>
      </c>
      <c r="Q142" s="66">
        <v>1.911340195</v>
      </c>
      <c r="R142" s="67">
        <v>2.7459999301217017E-6</v>
      </c>
      <c r="S142" s="67">
        <f t="shared" si="2"/>
        <v>1.0380147882718383E-3</v>
      </c>
      <c r="T142" s="67">
        <f>Q142/'סכום נכסי הקרן'!$C$41</f>
        <v>1.7378598493420484E-4</v>
      </c>
    </row>
    <row r="143" spans="1:20">
      <c r="A143" s="61" t="s">
        <v>612</v>
      </c>
      <c r="B143" s="58" t="s">
        <v>613</v>
      </c>
      <c r="C143" s="69" t="s">
        <v>112</v>
      </c>
      <c r="D143" s="69" t="s">
        <v>29</v>
      </c>
      <c r="E143" s="58" t="s">
        <v>593</v>
      </c>
      <c r="F143" s="69" t="s">
        <v>315</v>
      </c>
      <c r="G143" s="58" t="s">
        <v>604</v>
      </c>
      <c r="H143" s="58" t="s">
        <v>294</v>
      </c>
      <c r="I143" s="125" t="s">
        <v>2693</v>
      </c>
      <c r="J143" s="66">
        <v>2.7100000001525699</v>
      </c>
      <c r="K143" s="69" t="s">
        <v>124</v>
      </c>
      <c r="L143" s="70">
        <v>3.3000000000000002E-2</v>
      </c>
      <c r="M143" s="70">
        <v>4.2000000001907123E-2</v>
      </c>
      <c r="N143" s="66">
        <v>8683.6609979999994</v>
      </c>
      <c r="O143" s="68">
        <v>108.69</v>
      </c>
      <c r="P143" s="125" t="s">
        <v>2693</v>
      </c>
      <c r="Q143" s="66">
        <v>9.4382711359999991</v>
      </c>
      <c r="R143" s="67">
        <v>1.4477007680415747E-5</v>
      </c>
      <c r="S143" s="67">
        <f t="shared" si="2"/>
        <v>5.1257568069337034E-3</v>
      </c>
      <c r="T143" s="67">
        <f>Q143/'סכום נכסי הקרן'!$C$41</f>
        <v>8.5816185404181088E-4</v>
      </c>
    </row>
    <row r="144" spans="1:20">
      <c r="A144" s="61" t="s">
        <v>614</v>
      </c>
      <c r="B144" s="58" t="s">
        <v>615</v>
      </c>
      <c r="C144" s="69" t="s">
        <v>112</v>
      </c>
      <c r="D144" s="69" t="s">
        <v>29</v>
      </c>
      <c r="E144" s="58" t="s">
        <v>593</v>
      </c>
      <c r="F144" s="69" t="s">
        <v>315</v>
      </c>
      <c r="G144" s="58" t="s">
        <v>604</v>
      </c>
      <c r="H144" s="58" t="s">
        <v>294</v>
      </c>
      <c r="I144" s="125" t="s">
        <v>2693</v>
      </c>
      <c r="J144" s="66">
        <v>2.8200000002768157</v>
      </c>
      <c r="K144" s="69" t="s">
        <v>124</v>
      </c>
      <c r="L144" s="70">
        <v>3.6499999999999998E-2</v>
      </c>
      <c r="M144" s="70">
        <v>4.3300000003837671E-2</v>
      </c>
      <c r="N144" s="66">
        <v>3127.7141580000002</v>
      </c>
      <c r="O144" s="68">
        <v>101.64</v>
      </c>
      <c r="P144" s="125" t="s">
        <v>2693</v>
      </c>
      <c r="Q144" s="66">
        <v>3.1790086660000001</v>
      </c>
      <c r="R144" s="67">
        <v>9.5924497270441036E-6</v>
      </c>
      <c r="S144" s="67">
        <f t="shared" si="2"/>
        <v>1.7264629373591599E-3</v>
      </c>
      <c r="T144" s="67">
        <f>Q144/'סכום נכסי הקרן'!$C$41</f>
        <v>2.8904700146024117E-4</v>
      </c>
    </row>
    <row r="145" spans="1:20">
      <c r="A145" s="61" t="s">
        <v>616</v>
      </c>
      <c r="B145" s="58" t="s">
        <v>617</v>
      </c>
      <c r="C145" s="69" t="s">
        <v>112</v>
      </c>
      <c r="D145" s="69" t="s">
        <v>29</v>
      </c>
      <c r="E145" s="58" t="s">
        <v>618</v>
      </c>
      <c r="F145" s="69" t="s">
        <v>315</v>
      </c>
      <c r="G145" s="58" t="s">
        <v>604</v>
      </c>
      <c r="H145" s="58" t="s">
        <v>294</v>
      </c>
      <c r="I145" s="125" t="s">
        <v>2693</v>
      </c>
      <c r="J145" s="66">
        <v>2</v>
      </c>
      <c r="K145" s="69" t="s">
        <v>124</v>
      </c>
      <c r="L145" s="70">
        <v>1E-3</v>
      </c>
      <c r="M145" s="70">
        <v>2.6000000000925758E-2</v>
      </c>
      <c r="N145" s="66">
        <v>8148.587888</v>
      </c>
      <c r="O145" s="68">
        <v>106.05</v>
      </c>
      <c r="P145" s="125" t="s">
        <v>2693</v>
      </c>
      <c r="Q145" s="66">
        <v>8.641577517</v>
      </c>
      <c r="R145" s="67">
        <v>1.4388917532800057E-5</v>
      </c>
      <c r="S145" s="67">
        <f t="shared" si="2"/>
        <v>4.6930867043495795E-3</v>
      </c>
      <c r="T145" s="67">
        <f>Q145/'סכום נכסי הקרן'!$C$41</f>
        <v>7.8572357977179741E-4</v>
      </c>
    </row>
    <row r="146" spans="1:20">
      <c r="A146" s="61" t="s">
        <v>619</v>
      </c>
      <c r="B146" s="58" t="s">
        <v>620</v>
      </c>
      <c r="C146" s="69" t="s">
        <v>112</v>
      </c>
      <c r="D146" s="69" t="s">
        <v>29</v>
      </c>
      <c r="E146" s="58" t="s">
        <v>618</v>
      </c>
      <c r="F146" s="69" t="s">
        <v>315</v>
      </c>
      <c r="G146" s="58" t="s">
        <v>604</v>
      </c>
      <c r="H146" s="58" t="s">
        <v>294</v>
      </c>
      <c r="I146" s="125" t="s">
        <v>2693</v>
      </c>
      <c r="J146" s="66">
        <v>4.7200000005971487</v>
      </c>
      <c r="K146" s="69" t="s">
        <v>124</v>
      </c>
      <c r="L146" s="70">
        <v>3.0000000000000001E-3</v>
      </c>
      <c r="M146" s="70">
        <v>3.6000000004593448E-2</v>
      </c>
      <c r="N146" s="66">
        <v>4595.2770620000001</v>
      </c>
      <c r="O146" s="68">
        <v>94.75</v>
      </c>
      <c r="P146" s="125" t="s">
        <v>2693</v>
      </c>
      <c r="Q146" s="66">
        <v>4.3540250699999996</v>
      </c>
      <c r="R146" s="67">
        <v>1.1282457050680836E-5</v>
      </c>
      <c r="S146" s="67">
        <f t="shared" si="2"/>
        <v>2.3645934004785192E-3</v>
      </c>
      <c r="T146" s="67">
        <f>Q146/'סכום נכסי הקרן'!$C$41</f>
        <v>3.9588375590990496E-4</v>
      </c>
    </row>
    <row r="147" spans="1:20">
      <c r="A147" s="61" t="s">
        <v>621</v>
      </c>
      <c r="B147" s="58" t="s">
        <v>622</v>
      </c>
      <c r="C147" s="69" t="s">
        <v>112</v>
      </c>
      <c r="D147" s="69" t="s">
        <v>29</v>
      </c>
      <c r="E147" s="58" t="s">
        <v>618</v>
      </c>
      <c r="F147" s="69" t="s">
        <v>315</v>
      </c>
      <c r="G147" s="58" t="s">
        <v>604</v>
      </c>
      <c r="H147" s="58" t="s">
        <v>294</v>
      </c>
      <c r="I147" s="125" t="s">
        <v>2693</v>
      </c>
      <c r="J147" s="66">
        <v>3.23000000000614</v>
      </c>
      <c r="K147" s="69" t="s">
        <v>124</v>
      </c>
      <c r="L147" s="70">
        <v>3.0000000000000001E-3</v>
      </c>
      <c r="M147" s="70">
        <v>3.3800000000368396E-2</v>
      </c>
      <c r="N147" s="66">
        <v>6674.2696159999996</v>
      </c>
      <c r="O147" s="68">
        <v>97.61</v>
      </c>
      <c r="P147" s="125" t="s">
        <v>2693</v>
      </c>
      <c r="Q147" s="66">
        <v>6.514754752</v>
      </c>
      <c r="R147" s="67">
        <v>1.3122826614235154E-5</v>
      </c>
      <c r="S147" s="67">
        <f t="shared" si="2"/>
        <v>3.5380471735123181E-3</v>
      </c>
      <c r="T147" s="67">
        <f>Q147/'סכום נכסי הקרן'!$C$41</f>
        <v>5.9234513779537373E-4</v>
      </c>
    </row>
    <row r="148" spans="1:20">
      <c r="A148" s="61" t="s">
        <v>623</v>
      </c>
      <c r="B148" s="58" t="s">
        <v>624</v>
      </c>
      <c r="C148" s="69" t="s">
        <v>112</v>
      </c>
      <c r="D148" s="69" t="s">
        <v>29</v>
      </c>
      <c r="E148" s="58" t="s">
        <v>618</v>
      </c>
      <c r="F148" s="69" t="s">
        <v>315</v>
      </c>
      <c r="G148" s="58" t="s">
        <v>604</v>
      </c>
      <c r="H148" s="58" t="s">
        <v>294</v>
      </c>
      <c r="I148" s="125" t="s">
        <v>2693</v>
      </c>
      <c r="J148" s="66">
        <v>2.7400000001630218</v>
      </c>
      <c r="K148" s="69" t="s">
        <v>124</v>
      </c>
      <c r="L148" s="70">
        <v>3.0000000000000001E-3</v>
      </c>
      <c r="M148" s="70">
        <v>3.2600000002445326E-2</v>
      </c>
      <c r="N148" s="66">
        <v>2569.0096319999998</v>
      </c>
      <c r="O148" s="68">
        <v>95.51</v>
      </c>
      <c r="P148" s="125" t="s">
        <v>2693</v>
      </c>
      <c r="Q148" s="66">
        <v>2.4536610400000001</v>
      </c>
      <c r="R148" s="67">
        <v>7.2015519636700015E-6</v>
      </c>
      <c r="S148" s="67">
        <f t="shared" si="2"/>
        <v>1.3325395717565908E-3</v>
      </c>
      <c r="T148" s="67">
        <f>Q148/'סכום נכסי הקרן'!$C$41</f>
        <v>2.2309576371938613E-4</v>
      </c>
    </row>
    <row r="149" spans="1:20">
      <c r="A149" s="61" t="s">
        <v>625</v>
      </c>
      <c r="B149" s="58" t="s">
        <v>626</v>
      </c>
      <c r="C149" s="69" t="s">
        <v>112</v>
      </c>
      <c r="D149" s="69" t="s">
        <v>29</v>
      </c>
      <c r="E149" s="58" t="s">
        <v>627</v>
      </c>
      <c r="F149" s="69" t="s">
        <v>315</v>
      </c>
      <c r="G149" s="58" t="s">
        <v>628</v>
      </c>
      <c r="H149" s="125" t="s">
        <v>2693</v>
      </c>
      <c r="I149" s="125" t="s">
        <v>2693</v>
      </c>
      <c r="J149" s="66">
        <v>2.9900000001719853</v>
      </c>
      <c r="K149" s="69" t="s">
        <v>124</v>
      </c>
      <c r="L149" s="70">
        <v>1.9E-2</v>
      </c>
      <c r="M149" s="70">
        <v>3.350000000050584E-2</v>
      </c>
      <c r="N149" s="66">
        <v>5758.0096000000012</v>
      </c>
      <c r="O149" s="68">
        <v>103</v>
      </c>
      <c r="P149" s="125" t="s">
        <v>2693</v>
      </c>
      <c r="Q149" s="66">
        <v>5.930749702</v>
      </c>
      <c r="R149" s="67">
        <v>1.0749497574305617E-5</v>
      </c>
      <c r="S149" s="67">
        <f t="shared" si="2"/>
        <v>3.2208844413564998E-3</v>
      </c>
      <c r="T149" s="67">
        <f>Q149/'סכום נכסי הקרן'!$C$41</f>
        <v>5.3924527985993193E-4</v>
      </c>
    </row>
    <row r="150" spans="1:20">
      <c r="A150" s="61" t="s">
        <v>629</v>
      </c>
      <c r="B150" s="58" t="s">
        <v>630</v>
      </c>
      <c r="C150" s="69" t="s">
        <v>112</v>
      </c>
      <c r="D150" s="69" t="s">
        <v>29</v>
      </c>
      <c r="E150" s="58" t="s">
        <v>631</v>
      </c>
      <c r="F150" s="69" t="s">
        <v>298</v>
      </c>
      <c r="G150" s="58" t="s">
        <v>628</v>
      </c>
      <c r="H150" s="125" t="s">
        <v>2693</v>
      </c>
      <c r="I150" s="125" t="s">
        <v>2693</v>
      </c>
      <c r="J150" s="66">
        <v>2.0999999992494898</v>
      </c>
      <c r="K150" s="69" t="s">
        <v>124</v>
      </c>
      <c r="L150" s="70">
        <v>1.6399999999999998E-2</v>
      </c>
      <c r="M150" s="70">
        <v>3.0299999993245411E-2</v>
      </c>
      <c r="N150" s="66">
        <v>1224.094423</v>
      </c>
      <c r="O150" s="68">
        <v>108.85</v>
      </c>
      <c r="P150" s="125" t="s">
        <v>2693</v>
      </c>
      <c r="Q150" s="66">
        <v>1.3324267299999999</v>
      </c>
      <c r="R150" s="67">
        <v>4.8449875486102478E-6</v>
      </c>
      <c r="S150" s="67">
        <f t="shared" si="2"/>
        <v>7.2361720516670651E-4</v>
      </c>
      <c r="T150" s="67">
        <f>Q150/'סכום נכסי הקרן'!$C$41</f>
        <v>1.2114907237940016E-4</v>
      </c>
    </row>
    <row r="151" spans="1:20">
      <c r="A151" s="61" t="s">
        <v>632</v>
      </c>
      <c r="B151" s="58" t="s">
        <v>633</v>
      </c>
      <c r="C151" s="69" t="s">
        <v>112</v>
      </c>
      <c r="D151" s="69" t="s">
        <v>29</v>
      </c>
      <c r="E151" s="58" t="s">
        <v>634</v>
      </c>
      <c r="F151" s="69" t="s">
        <v>635</v>
      </c>
      <c r="G151" s="58" t="s">
        <v>628</v>
      </c>
      <c r="H151" s="125" t="s">
        <v>2693</v>
      </c>
      <c r="I151" s="125" t="s">
        <v>2693</v>
      </c>
      <c r="J151" s="66">
        <v>3.019999999986839</v>
      </c>
      <c r="K151" s="69" t="s">
        <v>124</v>
      </c>
      <c r="L151" s="70">
        <v>1.4800000000000001E-2</v>
      </c>
      <c r="M151" s="70">
        <v>3.5100000000404238E-2</v>
      </c>
      <c r="N151" s="66">
        <v>10328.500029000001</v>
      </c>
      <c r="O151" s="68">
        <v>102.99</v>
      </c>
      <c r="P151" s="125" t="s">
        <v>2693</v>
      </c>
      <c r="Q151" s="66">
        <v>10.637322706999999</v>
      </c>
      <c r="R151" s="67">
        <v>1.2715377239887223E-5</v>
      </c>
      <c r="S151" s="67">
        <f t="shared" si="2"/>
        <v>5.7769403407988409E-3</v>
      </c>
      <c r="T151" s="67">
        <f>Q151/'סכום נכסי הקרן'!$C$41</f>
        <v>9.6718397307548752E-4</v>
      </c>
    </row>
    <row r="152" spans="1:20">
      <c r="A152" s="61" t="s">
        <v>636</v>
      </c>
      <c r="B152" s="58" t="s">
        <v>637</v>
      </c>
      <c r="C152" s="69" t="s">
        <v>112</v>
      </c>
      <c r="D152" s="69" t="s">
        <v>29</v>
      </c>
      <c r="E152" s="58">
        <v>1154</v>
      </c>
      <c r="F152" s="69" t="s">
        <v>521</v>
      </c>
      <c r="G152" s="58" t="s">
        <v>628</v>
      </c>
      <c r="H152" s="125" t="s">
        <v>2693</v>
      </c>
      <c r="I152" s="125" t="s">
        <v>2693</v>
      </c>
      <c r="J152" s="66">
        <v>1</v>
      </c>
      <c r="K152" s="69" t="s">
        <v>124</v>
      </c>
      <c r="L152" s="70">
        <v>6.8000000000000005E-2</v>
      </c>
      <c r="M152" s="70">
        <v>0</v>
      </c>
      <c r="N152" s="66">
        <v>2248.3271380000001</v>
      </c>
      <c r="O152" s="68">
        <v>22.77</v>
      </c>
      <c r="P152" s="125" t="s">
        <v>2693</v>
      </c>
      <c r="Q152" s="66">
        <v>0.51194410499999998</v>
      </c>
      <c r="R152" s="67">
        <v>4.9506782014777299E-6</v>
      </c>
      <c r="S152" s="67">
        <f t="shared" si="2"/>
        <v>2.7802771748782835E-4</v>
      </c>
      <c r="T152" s="67">
        <f>Q152/'סכום נכסי הקרן'!$C$41</f>
        <v>4.6547815376574019E-5</v>
      </c>
    </row>
    <row r="153" spans="1:20">
      <c r="A153" s="124" t="s">
        <v>2693</v>
      </c>
      <c r="B153" s="125" t="s">
        <v>2693</v>
      </c>
      <c r="C153" s="125" t="s">
        <v>2693</v>
      </c>
      <c r="D153" s="125" t="s">
        <v>2693</v>
      </c>
      <c r="E153" s="125" t="s">
        <v>2693</v>
      </c>
      <c r="F153" s="125" t="s">
        <v>2693</v>
      </c>
      <c r="G153" s="125" t="s">
        <v>2693</v>
      </c>
      <c r="H153" s="125" t="s">
        <v>2693</v>
      </c>
      <c r="I153" s="125" t="s">
        <v>2693</v>
      </c>
      <c r="J153" s="125" t="s">
        <v>2693</v>
      </c>
      <c r="K153" s="125" t="s">
        <v>2693</v>
      </c>
      <c r="L153" s="125" t="s">
        <v>2693</v>
      </c>
      <c r="M153" s="125" t="s">
        <v>2693</v>
      </c>
      <c r="N153" s="125" t="s">
        <v>2693</v>
      </c>
      <c r="O153" s="125" t="s">
        <v>2693</v>
      </c>
      <c r="P153" s="125" t="s">
        <v>2693</v>
      </c>
      <c r="Q153" s="125" t="s">
        <v>2693</v>
      </c>
      <c r="R153" s="125" t="s">
        <v>2693</v>
      </c>
      <c r="S153" s="125" t="s">
        <v>2693</v>
      </c>
      <c r="T153" s="125" t="s">
        <v>2693</v>
      </c>
    </row>
    <row r="154" spans="1:20">
      <c r="A154" s="72" t="s">
        <v>42</v>
      </c>
      <c r="B154" s="122" t="s">
        <v>2693</v>
      </c>
      <c r="C154" s="122" t="s">
        <v>2693</v>
      </c>
      <c r="D154" s="122" t="s">
        <v>2693</v>
      </c>
      <c r="E154" s="122" t="s">
        <v>2693</v>
      </c>
      <c r="F154" s="122" t="s">
        <v>2693</v>
      </c>
      <c r="G154" s="122" t="s">
        <v>2693</v>
      </c>
      <c r="H154" s="122" t="s">
        <v>2693</v>
      </c>
      <c r="I154" s="122" t="s">
        <v>2693</v>
      </c>
      <c r="J154" s="64">
        <v>3.9783301734906114</v>
      </c>
      <c r="K154" s="122" t="s">
        <v>2693</v>
      </c>
      <c r="L154" s="122" t="s">
        <v>2693</v>
      </c>
      <c r="M154" s="74">
        <v>5.3107023699469166E-2</v>
      </c>
      <c r="N154" s="122" t="s">
        <v>2693</v>
      </c>
      <c r="O154" s="122" t="s">
        <v>2693</v>
      </c>
      <c r="P154" s="64">
        <f>SUM(P155:P213)</f>
        <v>2.0192508930000002</v>
      </c>
      <c r="Q154" s="64">
        <v>208.08544212599995</v>
      </c>
      <c r="R154" s="122" t="s">
        <v>2693</v>
      </c>
      <c r="S154" s="65">
        <f t="shared" si="2"/>
        <v>0.11300749427857436</v>
      </c>
      <c r="T154" s="65">
        <f>Q154/'סכום נכסי הקרן'!$C$41</f>
        <v>1.8919883338892676E-2</v>
      </c>
    </row>
    <row r="155" spans="1:20">
      <c r="A155" s="61" t="s">
        <v>638</v>
      </c>
      <c r="B155" s="58" t="s">
        <v>639</v>
      </c>
      <c r="C155" s="69" t="s">
        <v>112</v>
      </c>
      <c r="D155" s="69" t="s">
        <v>29</v>
      </c>
      <c r="E155" s="58" t="s">
        <v>640</v>
      </c>
      <c r="F155" s="69" t="s">
        <v>641</v>
      </c>
      <c r="G155" s="58" t="s">
        <v>293</v>
      </c>
      <c r="H155" s="58" t="s">
        <v>294</v>
      </c>
      <c r="I155" s="125" t="s">
        <v>2693</v>
      </c>
      <c r="J155" s="66">
        <v>0.8999996494887792</v>
      </c>
      <c r="K155" s="69" t="s">
        <v>124</v>
      </c>
      <c r="L155" s="70">
        <v>5.7000000000000002E-2</v>
      </c>
      <c r="M155" s="70">
        <v>4.6111111111111117E-2</v>
      </c>
      <c r="N155" s="66">
        <v>5.8600000000000004E-4</v>
      </c>
      <c r="O155" s="68">
        <v>101.48</v>
      </c>
      <c r="P155" s="125" t="s">
        <v>2693</v>
      </c>
      <c r="Q155" s="66">
        <v>5.9400000000000005E-7</v>
      </c>
      <c r="R155" s="67">
        <v>3.7940977590854369E-12</v>
      </c>
      <c r="S155" s="67">
        <f t="shared" si="2"/>
        <v>3.2259081133040892E-10</v>
      </c>
      <c r="T155" s="67">
        <f>Q155/'סכום נכסי הקרן'!$C$41</f>
        <v>5.40086350514476E-11</v>
      </c>
    </row>
    <row r="156" spans="1:20">
      <c r="A156" s="61" t="s">
        <v>642</v>
      </c>
      <c r="B156" s="58" t="s">
        <v>643</v>
      </c>
      <c r="C156" s="69" t="s">
        <v>112</v>
      </c>
      <c r="D156" s="69" t="s">
        <v>29</v>
      </c>
      <c r="E156" s="58" t="s">
        <v>350</v>
      </c>
      <c r="F156" s="69" t="s">
        <v>315</v>
      </c>
      <c r="G156" s="58" t="s">
        <v>336</v>
      </c>
      <c r="H156" s="58" t="s">
        <v>294</v>
      </c>
      <c r="I156" s="125" t="s">
        <v>2693</v>
      </c>
      <c r="J156" s="66">
        <v>5.6499999998174868</v>
      </c>
      <c r="K156" s="69" t="s">
        <v>124</v>
      </c>
      <c r="L156" s="70">
        <v>2.5499999999999998E-2</v>
      </c>
      <c r="M156" s="70">
        <v>5.0299999998043833E-2</v>
      </c>
      <c r="N156" s="66">
        <v>12248.673684999998</v>
      </c>
      <c r="O156" s="68">
        <v>87.22</v>
      </c>
      <c r="P156" s="125" t="s">
        <v>2693</v>
      </c>
      <c r="Q156" s="66">
        <v>10.684160803000001</v>
      </c>
      <c r="R156" s="67">
        <v>8.9873837265325747E-6</v>
      </c>
      <c r="S156" s="67">
        <f t="shared" si="2"/>
        <v>5.8023772757985247E-3</v>
      </c>
      <c r="T156" s="67">
        <f>Q156/'סכום נכסי הקרן'!$C$41</f>
        <v>9.7144266269395341E-4</v>
      </c>
    </row>
    <row r="157" spans="1:20">
      <c r="A157" s="61" t="s">
        <v>644</v>
      </c>
      <c r="B157" s="58" t="s">
        <v>645</v>
      </c>
      <c r="C157" s="69" t="s">
        <v>112</v>
      </c>
      <c r="D157" s="69" t="s">
        <v>29</v>
      </c>
      <c r="E157" s="58" t="s">
        <v>357</v>
      </c>
      <c r="F157" s="69" t="s">
        <v>358</v>
      </c>
      <c r="G157" s="58" t="s">
        <v>328</v>
      </c>
      <c r="H157" s="58" t="s">
        <v>122</v>
      </c>
      <c r="I157" s="125" t="s">
        <v>2693</v>
      </c>
      <c r="J157" s="66">
        <v>4.9899999997946347</v>
      </c>
      <c r="K157" s="69" t="s">
        <v>124</v>
      </c>
      <c r="L157" s="70">
        <v>1.9400000000000001E-2</v>
      </c>
      <c r="M157" s="70">
        <v>4.7100000003633388E-2</v>
      </c>
      <c r="N157" s="66">
        <v>1450.214976</v>
      </c>
      <c r="O157" s="68">
        <v>87.3</v>
      </c>
      <c r="P157" s="125" t="s">
        <v>2693</v>
      </c>
      <c r="Q157" s="66">
        <v>1.2660376739999999</v>
      </c>
      <c r="R157" s="67">
        <v>2.3641229993446887E-6</v>
      </c>
      <c r="S157" s="67">
        <f t="shared" si="2"/>
        <v>6.87562492307279E-4</v>
      </c>
      <c r="T157" s="67">
        <f>Q157/'סכום נכסי הקרן'!$C$41</f>
        <v>1.151127385462114E-4</v>
      </c>
    </row>
    <row r="158" spans="1:20">
      <c r="A158" s="61" t="s">
        <v>646</v>
      </c>
      <c r="B158" s="58" t="s">
        <v>647</v>
      </c>
      <c r="C158" s="69" t="s">
        <v>112</v>
      </c>
      <c r="D158" s="69" t="s">
        <v>29</v>
      </c>
      <c r="E158" s="58" t="s">
        <v>648</v>
      </c>
      <c r="F158" s="69" t="s">
        <v>358</v>
      </c>
      <c r="G158" s="58" t="s">
        <v>328</v>
      </c>
      <c r="H158" s="58" t="s">
        <v>122</v>
      </c>
      <c r="I158" s="125" t="s">
        <v>2693</v>
      </c>
      <c r="J158" s="66">
        <v>5.4799999654650922</v>
      </c>
      <c r="K158" s="69" t="s">
        <v>124</v>
      </c>
      <c r="L158" s="70">
        <v>1.95E-2</v>
      </c>
      <c r="M158" s="70">
        <v>4.8599999740988192E-2</v>
      </c>
      <c r="N158" s="66">
        <v>100.434005</v>
      </c>
      <c r="O158" s="68">
        <v>85.34</v>
      </c>
      <c r="P158" s="125" t="s">
        <v>2693</v>
      </c>
      <c r="Q158" s="66">
        <v>8.571037699999999E-2</v>
      </c>
      <c r="R158" s="67">
        <v>9.1762435400971859E-8</v>
      </c>
      <c r="S158" s="67">
        <f t="shared" si="2"/>
        <v>4.6547777871826962E-5</v>
      </c>
      <c r="T158" s="67">
        <f>Q158/'סכום נכסי הקרן'!$C$41</f>
        <v>7.7930984368939186E-6</v>
      </c>
    </row>
    <row r="159" spans="1:20">
      <c r="A159" s="61" t="s">
        <v>649</v>
      </c>
      <c r="B159" s="58" t="s">
        <v>650</v>
      </c>
      <c r="C159" s="69" t="s">
        <v>112</v>
      </c>
      <c r="D159" s="69" t="s">
        <v>29</v>
      </c>
      <c r="E159" s="58" t="s">
        <v>651</v>
      </c>
      <c r="F159" s="69" t="s">
        <v>315</v>
      </c>
      <c r="G159" s="58" t="s">
        <v>336</v>
      </c>
      <c r="H159" s="58" t="s">
        <v>294</v>
      </c>
      <c r="I159" s="125" t="s">
        <v>2693</v>
      </c>
      <c r="J159" s="66">
        <v>0.80999999980461623</v>
      </c>
      <c r="K159" s="69" t="s">
        <v>124</v>
      </c>
      <c r="L159" s="70">
        <v>2.5499999999999998E-2</v>
      </c>
      <c r="M159" s="70">
        <v>4.4299999987401126E-2</v>
      </c>
      <c r="N159" s="66">
        <v>1505.639083</v>
      </c>
      <c r="O159" s="68">
        <v>98.58</v>
      </c>
      <c r="P159" s="125" t="s">
        <v>2693</v>
      </c>
      <c r="Q159" s="66">
        <v>1.4842590090000001</v>
      </c>
      <c r="R159" s="67">
        <v>7.4786865103018026E-6</v>
      </c>
      <c r="S159" s="67">
        <f t="shared" si="2"/>
        <v>8.0607460932285979E-4</v>
      </c>
      <c r="T159" s="67">
        <f>Q159/'סכום נכסי הקרן'!$C$41</f>
        <v>1.3495421403855937E-4</v>
      </c>
    </row>
    <row r="160" spans="1:20">
      <c r="A160" s="61" t="s">
        <v>652</v>
      </c>
      <c r="B160" s="58" t="s">
        <v>653</v>
      </c>
      <c r="C160" s="69" t="s">
        <v>112</v>
      </c>
      <c r="D160" s="69" t="s">
        <v>29</v>
      </c>
      <c r="E160" s="58" t="s">
        <v>428</v>
      </c>
      <c r="F160" s="69" t="s">
        <v>120</v>
      </c>
      <c r="G160" s="58" t="s">
        <v>336</v>
      </c>
      <c r="H160" s="58" t="s">
        <v>294</v>
      </c>
      <c r="I160" s="125" t="s">
        <v>2693</v>
      </c>
      <c r="J160" s="66">
        <v>3.6300000001219468</v>
      </c>
      <c r="K160" s="69" t="s">
        <v>124</v>
      </c>
      <c r="L160" s="70">
        <v>4.5599999999999995E-2</v>
      </c>
      <c r="M160" s="70">
        <v>5.0900000003658415E-2</v>
      </c>
      <c r="N160" s="66">
        <v>2911.441116</v>
      </c>
      <c r="O160" s="68">
        <v>98.58</v>
      </c>
      <c r="P160" s="125" t="s">
        <v>2693</v>
      </c>
      <c r="Q160" s="66">
        <v>2.8700985550000002</v>
      </c>
      <c r="R160" s="67">
        <v>5.6404573641516464E-6</v>
      </c>
      <c r="S160" s="67">
        <f t="shared" si="2"/>
        <v>1.5586993627200072E-3</v>
      </c>
      <c r="T160" s="67">
        <f>Q160/'סכום נכסי הקרן'!$C$41</f>
        <v>2.6095977343212478E-4</v>
      </c>
    </row>
    <row r="161" spans="1:20">
      <c r="A161" s="61" t="s">
        <v>654</v>
      </c>
      <c r="B161" s="58" t="s">
        <v>655</v>
      </c>
      <c r="C161" s="69" t="s">
        <v>112</v>
      </c>
      <c r="D161" s="69" t="s">
        <v>29</v>
      </c>
      <c r="E161" s="58" t="s">
        <v>438</v>
      </c>
      <c r="F161" s="69" t="s">
        <v>147</v>
      </c>
      <c r="G161" s="58" t="s">
        <v>439</v>
      </c>
      <c r="H161" s="58" t="s">
        <v>122</v>
      </c>
      <c r="I161" s="125" t="s">
        <v>2693</v>
      </c>
      <c r="J161" s="66">
        <v>8.5199999998201292</v>
      </c>
      <c r="K161" s="69" t="s">
        <v>124</v>
      </c>
      <c r="L161" s="70">
        <v>2.7900000000000001E-2</v>
      </c>
      <c r="M161" s="70">
        <v>5.0099999999100649E-2</v>
      </c>
      <c r="N161" s="66">
        <v>2929.22</v>
      </c>
      <c r="O161" s="68">
        <v>83.51</v>
      </c>
      <c r="P161" s="125" t="s">
        <v>2693</v>
      </c>
      <c r="Q161" s="66">
        <v>2.4461916219999997</v>
      </c>
      <c r="R161" s="67">
        <v>6.8115059064273086E-6</v>
      </c>
      <c r="S161" s="67">
        <f t="shared" si="2"/>
        <v>1.3284830639909576E-3</v>
      </c>
      <c r="T161" s="67">
        <f>Q161/'סכום נכסי הקרן'!$C$41</f>
        <v>2.2241661713553304E-4</v>
      </c>
    </row>
    <row r="162" spans="1:20">
      <c r="A162" s="61" t="s">
        <v>656</v>
      </c>
      <c r="B162" s="58" t="s">
        <v>657</v>
      </c>
      <c r="C162" s="69" t="s">
        <v>112</v>
      </c>
      <c r="D162" s="69" t="s">
        <v>29</v>
      </c>
      <c r="E162" s="58" t="s">
        <v>658</v>
      </c>
      <c r="F162" s="69" t="s">
        <v>121</v>
      </c>
      <c r="G162" s="58" t="s">
        <v>439</v>
      </c>
      <c r="H162" s="58" t="s">
        <v>122</v>
      </c>
      <c r="I162" s="125" t="s">
        <v>2693</v>
      </c>
      <c r="J162" s="66">
        <v>1.3000000000471019</v>
      </c>
      <c r="K162" s="69" t="s">
        <v>124</v>
      </c>
      <c r="L162" s="70">
        <v>6.0999999999999999E-2</v>
      </c>
      <c r="M162" s="70">
        <v>5.9900000004694497E-2</v>
      </c>
      <c r="N162" s="66">
        <v>6276.9</v>
      </c>
      <c r="O162" s="68">
        <v>101.47</v>
      </c>
      <c r="P162" s="125" t="s">
        <v>2693</v>
      </c>
      <c r="Q162" s="66">
        <v>6.369170499</v>
      </c>
      <c r="R162" s="67">
        <v>1.6294748319098673E-5</v>
      </c>
      <c r="S162" s="67">
        <f t="shared" si="2"/>
        <v>3.4589829608991842E-3</v>
      </c>
      <c r="T162" s="67">
        <f>Q162/'סכום נכסי הקרן'!$C$41</f>
        <v>5.791080893281774E-4</v>
      </c>
    </row>
    <row r="163" spans="1:20">
      <c r="A163" s="61" t="s">
        <v>659</v>
      </c>
      <c r="B163" s="58" t="s">
        <v>660</v>
      </c>
      <c r="C163" s="69" t="s">
        <v>112</v>
      </c>
      <c r="D163" s="69" t="s">
        <v>29</v>
      </c>
      <c r="E163" s="58" t="s">
        <v>472</v>
      </c>
      <c r="F163" s="69" t="s">
        <v>358</v>
      </c>
      <c r="G163" s="58" t="s">
        <v>439</v>
      </c>
      <c r="H163" s="58" t="s">
        <v>122</v>
      </c>
      <c r="I163" s="125" t="s">
        <v>2693</v>
      </c>
      <c r="J163" s="66">
        <v>7.0800000008319435</v>
      </c>
      <c r="K163" s="69" t="s">
        <v>124</v>
      </c>
      <c r="L163" s="70">
        <v>3.0499999999999999E-2</v>
      </c>
      <c r="M163" s="70">
        <v>5.1700000006536691E-2</v>
      </c>
      <c r="N163" s="66">
        <v>4273.5573979999999</v>
      </c>
      <c r="O163" s="68">
        <v>86.63</v>
      </c>
      <c r="P163" s="125" t="s">
        <v>2693</v>
      </c>
      <c r="Q163" s="66">
        <v>3.7021827739999993</v>
      </c>
      <c r="R163" s="67">
        <v>6.2601228833825155E-6</v>
      </c>
      <c r="S163" s="67">
        <f t="shared" si="2"/>
        <v>2.0105894692897704E-3</v>
      </c>
      <c r="T163" s="67">
        <f>Q163/'סכום נכסי הקרן'!$C$41</f>
        <v>3.366158894523937E-4</v>
      </c>
    </row>
    <row r="164" spans="1:20">
      <c r="A164" s="61" t="s">
        <v>661</v>
      </c>
      <c r="B164" s="58" t="s">
        <v>662</v>
      </c>
      <c r="C164" s="69" t="s">
        <v>112</v>
      </c>
      <c r="D164" s="69" t="s">
        <v>29</v>
      </c>
      <c r="E164" s="58" t="s">
        <v>472</v>
      </c>
      <c r="F164" s="69" t="s">
        <v>358</v>
      </c>
      <c r="G164" s="58" t="s">
        <v>439</v>
      </c>
      <c r="H164" s="58" t="s">
        <v>122</v>
      </c>
      <c r="I164" s="125" t="s">
        <v>2693</v>
      </c>
      <c r="J164" s="66">
        <v>2.4200000004620383</v>
      </c>
      <c r="K164" s="69" t="s">
        <v>124</v>
      </c>
      <c r="L164" s="70">
        <v>2.9100000000000001E-2</v>
      </c>
      <c r="M164" s="70">
        <v>4.2700000007633673E-2</v>
      </c>
      <c r="N164" s="66">
        <v>2054.2412300000001</v>
      </c>
      <c r="O164" s="68">
        <v>96.93</v>
      </c>
      <c r="P164" s="125" t="s">
        <v>2693</v>
      </c>
      <c r="Q164" s="66">
        <v>1.991176024</v>
      </c>
      <c r="R164" s="67">
        <v>3.4237353833333334E-6</v>
      </c>
      <c r="S164" s="67">
        <f t="shared" si="2"/>
        <v>1.081372203844811E-3</v>
      </c>
      <c r="T164" s="67">
        <f>Q164/'סכום נכסי הקרן'!$C$41</f>
        <v>1.8104494815388629E-4</v>
      </c>
    </row>
    <row r="165" spans="1:20">
      <c r="A165" s="61" t="s">
        <v>663</v>
      </c>
      <c r="B165" s="58" t="s">
        <v>664</v>
      </c>
      <c r="C165" s="69" t="s">
        <v>112</v>
      </c>
      <c r="D165" s="69" t="s">
        <v>29</v>
      </c>
      <c r="E165" s="58" t="s">
        <v>472</v>
      </c>
      <c r="F165" s="69" t="s">
        <v>358</v>
      </c>
      <c r="G165" s="58" t="s">
        <v>439</v>
      </c>
      <c r="H165" s="58" t="s">
        <v>122</v>
      </c>
      <c r="I165" s="125" t="s">
        <v>2693</v>
      </c>
      <c r="J165" s="66">
        <v>6.3099999996426961</v>
      </c>
      <c r="K165" s="69" t="s">
        <v>124</v>
      </c>
      <c r="L165" s="70">
        <v>3.0499999999999999E-2</v>
      </c>
      <c r="M165" s="70">
        <v>5.0599999997231693E-2</v>
      </c>
      <c r="N165" s="66">
        <v>7010.2671349999991</v>
      </c>
      <c r="O165" s="68">
        <v>88.63</v>
      </c>
      <c r="P165" s="125" t="s">
        <v>2693</v>
      </c>
      <c r="Q165" s="66">
        <v>6.2131997620000003</v>
      </c>
      <c r="R165" s="67">
        <v>9.6179739981601688E-6</v>
      </c>
      <c r="S165" s="67">
        <f t="shared" si="2"/>
        <v>3.3742780339755616E-3</v>
      </c>
      <c r="T165" s="67">
        <f>Q165/'סכום נכסי הקרן'!$C$41</f>
        <v>5.6492666405319708E-4</v>
      </c>
    </row>
    <row r="166" spans="1:20">
      <c r="A166" s="61" t="s">
        <v>665</v>
      </c>
      <c r="B166" s="58" t="s">
        <v>666</v>
      </c>
      <c r="C166" s="69" t="s">
        <v>112</v>
      </c>
      <c r="D166" s="69" t="s">
        <v>29</v>
      </c>
      <c r="E166" s="58" t="s">
        <v>472</v>
      </c>
      <c r="F166" s="69" t="s">
        <v>358</v>
      </c>
      <c r="G166" s="58" t="s">
        <v>439</v>
      </c>
      <c r="H166" s="58" t="s">
        <v>122</v>
      </c>
      <c r="I166" s="125" t="s">
        <v>2693</v>
      </c>
      <c r="J166" s="66">
        <v>7.9500000000648736</v>
      </c>
      <c r="K166" s="69" t="s">
        <v>124</v>
      </c>
      <c r="L166" s="70">
        <v>2.63E-2</v>
      </c>
      <c r="M166" s="70">
        <v>5.2400000000129746E-2</v>
      </c>
      <c r="N166" s="66">
        <v>7532.28</v>
      </c>
      <c r="O166" s="68">
        <v>81.86</v>
      </c>
      <c r="P166" s="125" t="s">
        <v>2693</v>
      </c>
      <c r="Q166" s="66">
        <v>6.1659244079999995</v>
      </c>
      <c r="R166" s="67">
        <v>1.0858248329229687E-5</v>
      </c>
      <c r="S166" s="67">
        <f t="shared" si="2"/>
        <v>3.3486036319506584E-3</v>
      </c>
      <c r="T166" s="67">
        <f>Q166/'סכום נכסי הקרן'!$C$41</f>
        <v>5.6062821735098495E-4</v>
      </c>
    </row>
    <row r="167" spans="1:20">
      <c r="A167" s="61" t="s">
        <v>667</v>
      </c>
      <c r="B167" s="58" t="s">
        <v>668</v>
      </c>
      <c r="C167" s="69" t="s">
        <v>112</v>
      </c>
      <c r="D167" s="69" t="s">
        <v>29</v>
      </c>
      <c r="E167" s="58" t="s">
        <v>669</v>
      </c>
      <c r="F167" s="69" t="s">
        <v>358</v>
      </c>
      <c r="G167" s="58" t="s">
        <v>435</v>
      </c>
      <c r="H167" s="58" t="s">
        <v>294</v>
      </c>
      <c r="I167" s="125" t="s">
        <v>2693</v>
      </c>
      <c r="J167" s="66">
        <v>3.7300000004017928</v>
      </c>
      <c r="K167" s="69" t="s">
        <v>124</v>
      </c>
      <c r="L167" s="70">
        <v>4.7E-2</v>
      </c>
      <c r="M167" s="70">
        <v>4.5400000004365157E-2</v>
      </c>
      <c r="N167" s="66">
        <v>3849.8320000000003</v>
      </c>
      <c r="O167" s="68">
        <v>104.73</v>
      </c>
      <c r="P167" s="125" t="s">
        <v>2693</v>
      </c>
      <c r="Q167" s="66">
        <v>4.0319291059999998</v>
      </c>
      <c r="R167" s="67">
        <v>4.2818729840952064E-6</v>
      </c>
      <c r="S167" s="67">
        <f t="shared" si="2"/>
        <v>2.1896688241266503E-3</v>
      </c>
      <c r="T167" s="67">
        <f>Q167/'סכום נכסי הקרן'!$C$41</f>
        <v>3.6659762228832214E-4</v>
      </c>
    </row>
    <row r="168" spans="1:20">
      <c r="A168" s="61" t="s">
        <v>670</v>
      </c>
      <c r="B168" s="58" t="s">
        <v>671</v>
      </c>
      <c r="C168" s="69" t="s">
        <v>112</v>
      </c>
      <c r="D168" s="69" t="s">
        <v>29</v>
      </c>
      <c r="E168" s="58" t="s">
        <v>479</v>
      </c>
      <c r="F168" s="69" t="s">
        <v>358</v>
      </c>
      <c r="G168" s="58" t="s">
        <v>439</v>
      </c>
      <c r="H168" s="58" t="s">
        <v>122</v>
      </c>
      <c r="I168" s="125" t="s">
        <v>2693</v>
      </c>
      <c r="J168" s="66">
        <v>5.7199999997392341</v>
      </c>
      <c r="K168" s="69" t="s">
        <v>124</v>
      </c>
      <c r="L168" s="70">
        <v>2.64E-2</v>
      </c>
      <c r="M168" s="70">
        <v>4.9499999998005341E-2</v>
      </c>
      <c r="N168" s="66">
        <v>11593.235779000002</v>
      </c>
      <c r="O168" s="68">
        <v>88.65</v>
      </c>
      <c r="P168" s="125" t="s">
        <v>2693</v>
      </c>
      <c r="Q168" s="66">
        <v>10.277403519</v>
      </c>
      <c r="R168" s="67">
        <v>7.0855838903798174E-6</v>
      </c>
      <c r="S168" s="67">
        <f t="shared" si="2"/>
        <v>5.5814746457309924E-3</v>
      </c>
      <c r="T168" s="67">
        <f>Q168/'סכום נכסי הקרן'!$C$41</f>
        <v>9.3445881470392974E-4</v>
      </c>
    </row>
    <row r="169" spans="1:20">
      <c r="A169" s="61" t="s">
        <v>672</v>
      </c>
      <c r="B169" s="58" t="s">
        <v>673</v>
      </c>
      <c r="C169" s="69" t="s">
        <v>112</v>
      </c>
      <c r="D169" s="69" t="s">
        <v>29</v>
      </c>
      <c r="E169" s="58" t="s">
        <v>479</v>
      </c>
      <c r="F169" s="69" t="s">
        <v>358</v>
      </c>
      <c r="G169" s="58" t="s">
        <v>439</v>
      </c>
      <c r="H169" s="58" t="s">
        <v>122</v>
      </c>
      <c r="I169" s="125" t="s">
        <v>2693</v>
      </c>
      <c r="J169" s="66">
        <v>7.3499999998604437</v>
      </c>
      <c r="K169" s="69" t="s">
        <v>124</v>
      </c>
      <c r="L169" s="70">
        <v>2.5000000000000001E-2</v>
      </c>
      <c r="M169" s="70">
        <v>5.2799999999930229E-2</v>
      </c>
      <c r="N169" s="66">
        <v>6936.7223720000002</v>
      </c>
      <c r="O169" s="68">
        <v>82.64</v>
      </c>
      <c r="P169" s="125" t="s">
        <v>2693</v>
      </c>
      <c r="Q169" s="66">
        <v>5.7325073679999994</v>
      </c>
      <c r="R169" s="67">
        <v>5.2013170456805219E-6</v>
      </c>
      <c r="S169" s="67">
        <f t="shared" si="2"/>
        <v>3.1132225636374862E-3</v>
      </c>
      <c r="T169" s="67">
        <f>Q169/'סכום נכסי הקרן'!$C$41</f>
        <v>5.212203676229737E-4</v>
      </c>
    </row>
    <row r="170" spans="1:20">
      <c r="A170" s="61" t="s">
        <v>674</v>
      </c>
      <c r="B170" s="58" t="s">
        <v>675</v>
      </c>
      <c r="C170" s="69" t="s">
        <v>112</v>
      </c>
      <c r="D170" s="69" t="s">
        <v>29</v>
      </c>
      <c r="E170" s="58" t="s">
        <v>676</v>
      </c>
      <c r="F170" s="69" t="s">
        <v>358</v>
      </c>
      <c r="G170" s="58" t="s">
        <v>439</v>
      </c>
      <c r="H170" s="58" t="s">
        <v>122</v>
      </c>
      <c r="I170" s="125" t="s">
        <v>2693</v>
      </c>
      <c r="J170" s="66">
        <v>5.0399999999349916</v>
      </c>
      <c r="K170" s="69" t="s">
        <v>124</v>
      </c>
      <c r="L170" s="70">
        <v>3.4300000000000004E-2</v>
      </c>
      <c r="M170" s="70">
        <v>4.6700000000139304E-2</v>
      </c>
      <c r="N170" s="66">
        <v>4567.5589419999997</v>
      </c>
      <c r="O170" s="68">
        <v>94.3</v>
      </c>
      <c r="P170" s="125" t="s">
        <v>2693</v>
      </c>
      <c r="Q170" s="66">
        <v>4.3072080819999998</v>
      </c>
      <c r="R170" s="67">
        <v>1.5030798150585756E-5</v>
      </c>
      <c r="S170" s="67">
        <f t="shared" si="2"/>
        <v>2.3391679288573644E-3</v>
      </c>
      <c r="T170" s="67">
        <f>Q170/'סכום נכסי הקרן'!$C$41</f>
        <v>3.916269855073797E-4</v>
      </c>
    </row>
    <row r="171" spans="1:20">
      <c r="A171" s="61" t="s">
        <v>677</v>
      </c>
      <c r="B171" s="58" t="s">
        <v>678</v>
      </c>
      <c r="C171" s="69" t="s">
        <v>112</v>
      </c>
      <c r="D171" s="69" t="s">
        <v>29</v>
      </c>
      <c r="E171" s="58" t="s">
        <v>676</v>
      </c>
      <c r="F171" s="69" t="s">
        <v>358</v>
      </c>
      <c r="G171" s="58" t="s">
        <v>439</v>
      </c>
      <c r="H171" s="58" t="s">
        <v>122</v>
      </c>
      <c r="I171" s="125" t="s">
        <v>2693</v>
      </c>
      <c r="J171" s="66">
        <v>6.3199999996804825</v>
      </c>
      <c r="K171" s="69" t="s">
        <v>124</v>
      </c>
      <c r="L171" s="70">
        <v>2.98E-2</v>
      </c>
      <c r="M171" s="70">
        <v>4.9399999999394026E-2</v>
      </c>
      <c r="N171" s="66">
        <v>4087.4335879999999</v>
      </c>
      <c r="O171" s="68">
        <v>88.82</v>
      </c>
      <c r="P171" s="125" t="s">
        <v>2693</v>
      </c>
      <c r="Q171" s="66">
        <v>3.6304585129999998</v>
      </c>
      <c r="R171" s="67">
        <v>1.0412724745406463E-5</v>
      </c>
      <c r="S171" s="67">
        <f t="shared" si="2"/>
        <v>1.9716373017004372E-3</v>
      </c>
      <c r="T171" s="67">
        <f>Q171/'סכום נכסי הקרן'!$C$41</f>
        <v>3.3009445942430656E-4</v>
      </c>
    </row>
    <row r="172" spans="1:20">
      <c r="A172" s="61" t="s">
        <v>679</v>
      </c>
      <c r="B172" s="58" t="s">
        <v>680</v>
      </c>
      <c r="C172" s="69" t="s">
        <v>112</v>
      </c>
      <c r="D172" s="69" t="s">
        <v>29</v>
      </c>
      <c r="E172" s="58" t="s">
        <v>500</v>
      </c>
      <c r="F172" s="69" t="s">
        <v>358</v>
      </c>
      <c r="G172" s="58" t="s">
        <v>439</v>
      </c>
      <c r="H172" s="58" t="s">
        <v>122</v>
      </c>
      <c r="I172" s="125" t="s">
        <v>2693</v>
      </c>
      <c r="J172" s="66">
        <v>2.5399999997113456</v>
      </c>
      <c r="K172" s="69" t="s">
        <v>124</v>
      </c>
      <c r="L172" s="70">
        <v>3.3000000000000002E-2</v>
      </c>
      <c r="M172" s="70">
        <v>4.2599999993264727E-2</v>
      </c>
      <c r="N172" s="66">
        <v>3365.4860589999998</v>
      </c>
      <c r="O172" s="68">
        <v>98.82</v>
      </c>
      <c r="P172" s="125" t="s">
        <v>2693</v>
      </c>
      <c r="Q172" s="66">
        <v>3.3257733239999996</v>
      </c>
      <c r="R172" s="67">
        <v>1.0914676933305227E-5</v>
      </c>
      <c r="S172" s="67">
        <f t="shared" si="2"/>
        <v>1.806168206885843E-3</v>
      </c>
      <c r="T172" s="67">
        <f>Q172/'סכום נכסי הקרן'!$C$41</f>
        <v>3.0239137663258547E-4</v>
      </c>
    </row>
    <row r="173" spans="1:20">
      <c r="A173" s="61" t="s">
        <v>681</v>
      </c>
      <c r="B173" s="58" t="s">
        <v>682</v>
      </c>
      <c r="C173" s="69" t="s">
        <v>112</v>
      </c>
      <c r="D173" s="69" t="s">
        <v>29</v>
      </c>
      <c r="E173" s="58" t="s">
        <v>500</v>
      </c>
      <c r="F173" s="69" t="s">
        <v>358</v>
      </c>
      <c r="G173" s="58" t="s">
        <v>439</v>
      </c>
      <c r="H173" s="58" t="s">
        <v>122</v>
      </c>
      <c r="I173" s="125" t="s">
        <v>2693</v>
      </c>
      <c r="J173" s="66">
        <v>4.9699999999117628</v>
      </c>
      <c r="K173" s="69" t="s">
        <v>124</v>
      </c>
      <c r="L173" s="70">
        <v>2.6200000000000001E-2</v>
      </c>
      <c r="M173" s="70">
        <v>4.7099999998503783E-2</v>
      </c>
      <c r="N173" s="66">
        <v>5733.8026929999996</v>
      </c>
      <c r="O173" s="68">
        <v>90.92</v>
      </c>
      <c r="P173" s="125" t="s">
        <v>2693</v>
      </c>
      <c r="Q173" s="66">
        <v>5.2131732179999997</v>
      </c>
      <c r="R173" s="67">
        <v>4.4332577625272444E-6</v>
      </c>
      <c r="S173" s="67">
        <f t="shared" si="2"/>
        <v>2.8311814444454183E-3</v>
      </c>
      <c r="T173" s="67">
        <f>Q173/'סכום נכסי הקרן'!$C$41</f>
        <v>4.7400062254367446E-4</v>
      </c>
    </row>
    <row r="174" spans="1:20">
      <c r="A174" s="61" t="s">
        <v>683</v>
      </c>
      <c r="B174" s="58" t="s">
        <v>684</v>
      </c>
      <c r="C174" s="69" t="s">
        <v>112</v>
      </c>
      <c r="D174" s="69" t="s">
        <v>29</v>
      </c>
      <c r="E174" s="58" t="s">
        <v>685</v>
      </c>
      <c r="F174" s="69" t="s">
        <v>119</v>
      </c>
      <c r="G174" s="58" t="s">
        <v>435</v>
      </c>
      <c r="H174" s="58" t="s">
        <v>294</v>
      </c>
      <c r="I174" s="125" t="s">
        <v>2693</v>
      </c>
      <c r="J174" s="66">
        <v>1.3700000001522183</v>
      </c>
      <c r="K174" s="69" t="s">
        <v>124</v>
      </c>
      <c r="L174" s="70">
        <v>2.75E-2</v>
      </c>
      <c r="M174" s="70">
        <v>4.9399999999895021E-2</v>
      </c>
      <c r="N174" s="66">
        <v>1943.0469639999999</v>
      </c>
      <c r="O174" s="68">
        <v>98.05</v>
      </c>
      <c r="P174" s="125" t="s">
        <v>2693</v>
      </c>
      <c r="Q174" s="66">
        <v>1.905157483</v>
      </c>
      <c r="R174" s="67">
        <v>7.1967983310765077E-6</v>
      </c>
      <c r="S174" s="67">
        <f t="shared" si="2"/>
        <v>1.0346570675979288E-3</v>
      </c>
      <c r="T174" s="67">
        <f>Q174/'סכום נכסי הקרן'!$C$41</f>
        <v>1.732238303280833E-4</v>
      </c>
    </row>
    <row r="175" spans="1:20">
      <c r="A175" s="61" t="s">
        <v>686</v>
      </c>
      <c r="B175" s="58" t="s">
        <v>687</v>
      </c>
      <c r="C175" s="69" t="s">
        <v>112</v>
      </c>
      <c r="D175" s="69" t="s">
        <v>29</v>
      </c>
      <c r="E175" s="58" t="s">
        <v>685</v>
      </c>
      <c r="F175" s="69" t="s">
        <v>119</v>
      </c>
      <c r="G175" s="58" t="s">
        <v>435</v>
      </c>
      <c r="H175" s="58" t="s">
        <v>294</v>
      </c>
      <c r="I175" s="125" t="s">
        <v>2693</v>
      </c>
      <c r="J175" s="66">
        <v>0.28999999828419959</v>
      </c>
      <c r="K175" s="69" t="s">
        <v>124</v>
      </c>
      <c r="L175" s="70">
        <v>2.4E-2</v>
      </c>
      <c r="M175" s="70">
        <v>5.6600000133226865E-2</v>
      </c>
      <c r="N175" s="66">
        <v>199.57523099999997</v>
      </c>
      <c r="O175" s="68">
        <v>99.29</v>
      </c>
      <c r="P175" s="125" t="s">
        <v>2693</v>
      </c>
      <c r="Q175" s="66">
        <v>0.19815824599999998</v>
      </c>
      <c r="R175" s="67">
        <v>4.2485542159595239E-6</v>
      </c>
      <c r="S175" s="67">
        <f t="shared" si="2"/>
        <v>1.0761621102516961E-4</v>
      </c>
      <c r="T175" s="67">
        <f>Q175/'סכום נכסי הקרן'!$C$41</f>
        <v>1.8017266650924198E-5</v>
      </c>
    </row>
    <row r="176" spans="1:20">
      <c r="A176" s="61" t="s">
        <v>688</v>
      </c>
      <c r="B176" s="58" t="s">
        <v>689</v>
      </c>
      <c r="C176" s="69" t="s">
        <v>112</v>
      </c>
      <c r="D176" s="69" t="s">
        <v>29</v>
      </c>
      <c r="E176" s="58" t="s">
        <v>685</v>
      </c>
      <c r="F176" s="69" t="s">
        <v>119</v>
      </c>
      <c r="G176" s="58" t="s">
        <v>435</v>
      </c>
      <c r="H176" s="58" t="s">
        <v>294</v>
      </c>
      <c r="I176" s="125" t="s">
        <v>2693</v>
      </c>
      <c r="J176" s="66">
        <v>2.289999999944146</v>
      </c>
      <c r="K176" s="69" t="s">
        <v>124</v>
      </c>
      <c r="L176" s="70">
        <v>2.3E-2</v>
      </c>
      <c r="M176" s="70">
        <v>4.9499999997207292E-2</v>
      </c>
      <c r="N176" s="66">
        <v>2637.6167780000001</v>
      </c>
      <c r="O176" s="68">
        <v>95.03</v>
      </c>
      <c r="P176" s="125" t="s">
        <v>2693</v>
      </c>
      <c r="Q176" s="66">
        <v>2.5065271659999997</v>
      </c>
      <c r="R176" s="67">
        <v>3.1414714458128983E-6</v>
      </c>
      <c r="S176" s="67">
        <f t="shared" si="2"/>
        <v>1.361250222393351E-3</v>
      </c>
      <c r="T176" s="67">
        <f>Q176/'סכום נכסי הקרן'!$C$41</f>
        <v>2.2790254369534207E-4</v>
      </c>
    </row>
    <row r="177" spans="1:20">
      <c r="A177" s="61" t="s">
        <v>690</v>
      </c>
      <c r="B177" s="58" t="s">
        <v>691</v>
      </c>
      <c r="C177" s="69" t="s">
        <v>112</v>
      </c>
      <c r="D177" s="69" t="s">
        <v>29</v>
      </c>
      <c r="E177" s="58" t="s">
        <v>685</v>
      </c>
      <c r="F177" s="69" t="s">
        <v>119</v>
      </c>
      <c r="G177" s="58" t="s">
        <v>435</v>
      </c>
      <c r="H177" s="58" t="s">
        <v>294</v>
      </c>
      <c r="I177" s="125" t="s">
        <v>2693</v>
      </c>
      <c r="J177" s="66">
        <v>2.3699999996810237</v>
      </c>
      <c r="K177" s="69" t="s">
        <v>124</v>
      </c>
      <c r="L177" s="70">
        <v>2.1499999999999998E-2</v>
      </c>
      <c r="M177" s="70">
        <v>5.1799999986211993E-2</v>
      </c>
      <c r="N177" s="66">
        <v>1961.7552499999999</v>
      </c>
      <c r="O177" s="68">
        <v>93.26</v>
      </c>
      <c r="P177" s="66">
        <v>0.114185878</v>
      </c>
      <c r="Q177" s="66">
        <v>1.943718826</v>
      </c>
      <c r="R177" s="67">
        <v>2.0037307147408521E-6</v>
      </c>
      <c r="S177" s="67">
        <f t="shared" si="2"/>
        <v>1.0555990455850671E-3</v>
      </c>
      <c r="T177" s="67">
        <f>Q177/'סכום נכסי הקרן'!$C$41</f>
        <v>1.767299675354582E-4</v>
      </c>
    </row>
    <row r="178" spans="1:20">
      <c r="A178" s="61" t="s">
        <v>692</v>
      </c>
      <c r="B178" s="58" t="s">
        <v>693</v>
      </c>
      <c r="C178" s="69" t="s">
        <v>112</v>
      </c>
      <c r="D178" s="69" t="s">
        <v>29</v>
      </c>
      <c r="E178" s="58" t="s">
        <v>507</v>
      </c>
      <c r="F178" s="69" t="s">
        <v>120</v>
      </c>
      <c r="G178" s="58" t="s">
        <v>508</v>
      </c>
      <c r="H178" s="58" t="s">
        <v>294</v>
      </c>
      <c r="I178" s="125" t="s">
        <v>2693</v>
      </c>
      <c r="J178" s="66">
        <v>1.4600000015775301</v>
      </c>
      <c r="K178" s="69" t="s">
        <v>124</v>
      </c>
      <c r="L178" s="70">
        <v>3.2500000000000001E-2</v>
      </c>
      <c r="M178" s="70">
        <v>5.7400000036809028E-2</v>
      </c>
      <c r="N178" s="66">
        <v>39.093575999999999</v>
      </c>
      <c r="O178" s="68">
        <v>97.29</v>
      </c>
      <c r="P178" s="125" t="s">
        <v>2693</v>
      </c>
      <c r="Q178" s="66">
        <v>3.8034139000000002E-2</v>
      </c>
      <c r="R178" s="67">
        <v>7.3845780287554101E-8</v>
      </c>
      <c r="S178" s="67">
        <f t="shared" si="2"/>
        <v>2.0655662892699575E-5</v>
      </c>
      <c r="T178" s="67">
        <f>Q178/'סכום נכסי הקרן'!$C$41</f>
        <v>3.4582019069815322E-6</v>
      </c>
    </row>
    <row r="179" spans="1:20">
      <c r="A179" s="61" t="s">
        <v>694</v>
      </c>
      <c r="B179" s="58" t="s">
        <v>695</v>
      </c>
      <c r="C179" s="69" t="s">
        <v>112</v>
      </c>
      <c r="D179" s="69" t="s">
        <v>29</v>
      </c>
      <c r="E179" s="58" t="s">
        <v>507</v>
      </c>
      <c r="F179" s="69" t="s">
        <v>120</v>
      </c>
      <c r="G179" s="58" t="s">
        <v>508</v>
      </c>
      <c r="H179" s="58" t="s">
        <v>294</v>
      </c>
      <c r="I179" s="125" t="s">
        <v>2693</v>
      </c>
      <c r="J179" s="66">
        <v>2.1700000000379878</v>
      </c>
      <c r="K179" s="69" t="s">
        <v>124</v>
      </c>
      <c r="L179" s="70">
        <v>5.7000000000000002E-2</v>
      </c>
      <c r="M179" s="70">
        <v>5.6400000001483319E-2</v>
      </c>
      <c r="N179" s="66">
        <v>10996.899880999999</v>
      </c>
      <c r="O179" s="68">
        <v>100.54</v>
      </c>
      <c r="P179" s="125" t="s">
        <v>2693</v>
      </c>
      <c r="Q179" s="66">
        <v>11.056282774</v>
      </c>
      <c r="R179" s="67">
        <v>1.9658970657508008E-5</v>
      </c>
      <c r="S179" s="67">
        <f t="shared" si="2"/>
        <v>6.0044700847863364E-3</v>
      </c>
      <c r="T179" s="67">
        <f>Q179/'סכום נכסי הקרן'!$C$41</f>
        <v>1.0052773423679673E-3</v>
      </c>
    </row>
    <row r="180" spans="1:20">
      <c r="A180" s="61" t="s">
        <v>696</v>
      </c>
      <c r="B180" s="58" t="s">
        <v>697</v>
      </c>
      <c r="C180" s="69" t="s">
        <v>112</v>
      </c>
      <c r="D180" s="69" t="s">
        <v>29</v>
      </c>
      <c r="E180" s="58" t="s">
        <v>513</v>
      </c>
      <c r="F180" s="69" t="s">
        <v>120</v>
      </c>
      <c r="G180" s="58" t="s">
        <v>508</v>
      </c>
      <c r="H180" s="58" t="s">
        <v>294</v>
      </c>
      <c r="I180" s="125" t="s">
        <v>2693</v>
      </c>
      <c r="J180" s="66">
        <v>1.9299999994632757</v>
      </c>
      <c r="K180" s="69" t="s">
        <v>124</v>
      </c>
      <c r="L180" s="70">
        <v>2.7999999999999997E-2</v>
      </c>
      <c r="M180" s="70">
        <v>5.4299999988922931E-2</v>
      </c>
      <c r="N180" s="66">
        <v>1838.51207</v>
      </c>
      <c r="O180" s="68">
        <v>95.26</v>
      </c>
      <c r="P180" s="125" t="s">
        <v>2693</v>
      </c>
      <c r="Q180" s="66">
        <v>1.7513665580000002</v>
      </c>
      <c r="R180" s="67">
        <v>7.0545372622873973E-6</v>
      </c>
      <c r="S180" s="67">
        <f t="shared" si="2"/>
        <v>9.5113595771408369E-4</v>
      </c>
      <c r="T180" s="67">
        <f>Q180/'סכום נכסי הקרן'!$C$41</f>
        <v>1.5924060146857229E-4</v>
      </c>
    </row>
    <row r="181" spans="1:20">
      <c r="A181" s="61" t="s">
        <v>698</v>
      </c>
      <c r="B181" s="58" t="s">
        <v>699</v>
      </c>
      <c r="C181" s="69" t="s">
        <v>112</v>
      </c>
      <c r="D181" s="69" t="s">
        <v>29</v>
      </c>
      <c r="E181" s="58" t="s">
        <v>513</v>
      </c>
      <c r="F181" s="69" t="s">
        <v>120</v>
      </c>
      <c r="G181" s="58" t="s">
        <v>508</v>
      </c>
      <c r="H181" s="58" t="s">
        <v>294</v>
      </c>
      <c r="I181" s="125" t="s">
        <v>2693</v>
      </c>
      <c r="J181" s="66">
        <v>3.189999999767188</v>
      </c>
      <c r="K181" s="69" t="s">
        <v>124</v>
      </c>
      <c r="L181" s="70">
        <v>5.6500000000000002E-2</v>
      </c>
      <c r="M181" s="70">
        <v>6.0099999996592164E-2</v>
      </c>
      <c r="N181" s="66">
        <v>5896.2742859999998</v>
      </c>
      <c r="O181" s="68">
        <v>100.53</v>
      </c>
      <c r="P181" s="125" t="s">
        <v>2693</v>
      </c>
      <c r="Q181" s="66">
        <v>5.9275248019999998</v>
      </c>
      <c r="R181" s="67">
        <v>1.3963531410800487E-5</v>
      </c>
      <c r="S181" s="67">
        <f t="shared" si="2"/>
        <v>3.2191330556537059E-3</v>
      </c>
      <c r="T181" s="67">
        <f>Q181/'סכום נכסי הקרן'!$C$41</f>
        <v>5.3895206025188918E-4</v>
      </c>
    </row>
    <row r="182" spans="1:20">
      <c r="A182" s="61" t="s">
        <v>700</v>
      </c>
      <c r="B182" s="58" t="s">
        <v>701</v>
      </c>
      <c r="C182" s="69" t="s">
        <v>112</v>
      </c>
      <c r="D182" s="69" t="s">
        <v>29</v>
      </c>
      <c r="E182" s="58" t="s">
        <v>520</v>
      </c>
      <c r="F182" s="69" t="s">
        <v>521</v>
      </c>
      <c r="G182" s="58" t="s">
        <v>508</v>
      </c>
      <c r="H182" s="58" t="s">
        <v>294</v>
      </c>
      <c r="I182" s="125" t="s">
        <v>2693</v>
      </c>
      <c r="J182" s="66">
        <v>4.430000000188743</v>
      </c>
      <c r="K182" s="69" t="s">
        <v>124</v>
      </c>
      <c r="L182" s="70">
        <v>5.5E-2</v>
      </c>
      <c r="M182" s="70">
        <v>5.760000000079471E-2</v>
      </c>
      <c r="N182" s="66">
        <v>4057.2497330000001</v>
      </c>
      <c r="O182" s="68">
        <v>99.23</v>
      </c>
      <c r="P182" s="125" t="s">
        <v>2693</v>
      </c>
      <c r="Q182" s="66">
        <v>4.0266287680000001</v>
      </c>
      <c r="R182" s="67">
        <v>1.6668445838075009E-5</v>
      </c>
      <c r="S182" s="67">
        <f t="shared" si="2"/>
        <v>2.1867903050429038E-3</v>
      </c>
      <c r="T182" s="67">
        <f>Q182/'סכום נכסי הקרן'!$C$41</f>
        <v>3.6611569632756237E-4</v>
      </c>
    </row>
    <row r="183" spans="1:20">
      <c r="A183" s="61" t="s">
        <v>702</v>
      </c>
      <c r="B183" s="58" t="s">
        <v>703</v>
      </c>
      <c r="C183" s="69" t="s">
        <v>112</v>
      </c>
      <c r="D183" s="69" t="s">
        <v>29</v>
      </c>
      <c r="E183" s="58" t="s">
        <v>704</v>
      </c>
      <c r="F183" s="69" t="s">
        <v>584</v>
      </c>
      <c r="G183" s="58" t="s">
        <v>525</v>
      </c>
      <c r="H183" s="58" t="s">
        <v>122</v>
      </c>
      <c r="I183" s="125" t="s">
        <v>2693</v>
      </c>
      <c r="J183" s="66">
        <v>0.81999999894166253</v>
      </c>
      <c r="K183" s="69" t="s">
        <v>124</v>
      </c>
      <c r="L183" s="70">
        <v>3.0499999999999999E-2</v>
      </c>
      <c r="M183" s="70">
        <v>4.8400000071437799E-2</v>
      </c>
      <c r="N183" s="66">
        <v>153.28043</v>
      </c>
      <c r="O183" s="68">
        <v>98.63</v>
      </c>
      <c r="P183" s="125" t="s">
        <v>2693</v>
      </c>
      <c r="Q183" s="66">
        <v>0.151180488</v>
      </c>
      <c r="R183" s="67">
        <v>2.2835583662949636E-6</v>
      </c>
      <c r="S183" s="67">
        <f t="shared" si="2"/>
        <v>8.210342808290766E-5</v>
      </c>
      <c r="T183" s="67">
        <f>Q183/'סכום נכסי הקרן'!$C$41</f>
        <v>1.3745878456720123E-5</v>
      </c>
    </row>
    <row r="184" spans="1:20">
      <c r="A184" s="61" t="s">
        <v>705</v>
      </c>
      <c r="B184" s="58" t="s">
        <v>706</v>
      </c>
      <c r="C184" s="69" t="s">
        <v>112</v>
      </c>
      <c r="D184" s="69" t="s">
        <v>29</v>
      </c>
      <c r="E184" s="58" t="s">
        <v>704</v>
      </c>
      <c r="F184" s="69" t="s">
        <v>584</v>
      </c>
      <c r="G184" s="58" t="s">
        <v>525</v>
      </c>
      <c r="H184" s="58" t="s">
        <v>122</v>
      </c>
      <c r="I184" s="125" t="s">
        <v>2693</v>
      </c>
      <c r="J184" s="66">
        <v>2.7999999994792586</v>
      </c>
      <c r="K184" s="69" t="s">
        <v>124</v>
      </c>
      <c r="L184" s="70">
        <v>2.58E-2</v>
      </c>
      <c r="M184" s="70">
        <v>5.069999998533245E-2</v>
      </c>
      <c r="N184" s="66">
        <v>1232.1708550000001</v>
      </c>
      <c r="O184" s="68">
        <v>93.51</v>
      </c>
      <c r="P184" s="125" t="s">
        <v>2693</v>
      </c>
      <c r="Q184" s="66">
        <v>1.152202967</v>
      </c>
      <c r="R184" s="67">
        <v>4.5975400959325069E-6</v>
      </c>
      <c r="S184" s="67">
        <f t="shared" si="2"/>
        <v>6.2574089215797029E-4</v>
      </c>
      <c r="T184" s="67">
        <f>Q184/'סכום נכסי הקרן'!$C$41</f>
        <v>1.0476247398972747E-4</v>
      </c>
    </row>
    <row r="185" spans="1:20">
      <c r="A185" s="61" t="s">
        <v>707</v>
      </c>
      <c r="B185" s="58" t="s">
        <v>708</v>
      </c>
      <c r="C185" s="69" t="s">
        <v>112</v>
      </c>
      <c r="D185" s="69" t="s">
        <v>29</v>
      </c>
      <c r="E185" s="58" t="s">
        <v>704</v>
      </c>
      <c r="F185" s="69" t="s">
        <v>584</v>
      </c>
      <c r="G185" s="58" t="s">
        <v>525</v>
      </c>
      <c r="H185" s="58" t="s">
        <v>122</v>
      </c>
      <c r="I185" s="125" t="s">
        <v>2693</v>
      </c>
      <c r="J185" s="66">
        <v>3.9800000000627547</v>
      </c>
      <c r="K185" s="69" t="s">
        <v>124</v>
      </c>
      <c r="L185" s="70">
        <v>0.04</v>
      </c>
      <c r="M185" s="70">
        <v>5.3300000000627554E-2</v>
      </c>
      <c r="N185" s="66">
        <v>6695.36</v>
      </c>
      <c r="O185" s="68">
        <v>95.2</v>
      </c>
      <c r="P185" s="125" t="s">
        <v>2693</v>
      </c>
      <c r="Q185" s="66">
        <v>6.3739827199999999</v>
      </c>
      <c r="R185" s="67">
        <v>1.529581358158661E-5</v>
      </c>
      <c r="S185" s="67">
        <f t="shared" si="2"/>
        <v>3.4615963923414254E-3</v>
      </c>
      <c r="T185" s="67">
        <f>Q185/'סכום נכסי הקרן'!$C$41</f>
        <v>5.7954563392039274E-4</v>
      </c>
    </row>
    <row r="186" spans="1:20">
      <c r="A186" s="61" t="s">
        <v>709</v>
      </c>
      <c r="B186" s="58" t="s">
        <v>710</v>
      </c>
      <c r="C186" s="69" t="s">
        <v>112</v>
      </c>
      <c r="D186" s="69" t="s">
        <v>29</v>
      </c>
      <c r="E186" s="58" t="s">
        <v>711</v>
      </c>
      <c r="F186" s="69" t="s">
        <v>120</v>
      </c>
      <c r="G186" s="58" t="s">
        <v>508</v>
      </c>
      <c r="H186" s="58" t="s">
        <v>294</v>
      </c>
      <c r="I186" s="125" t="s">
        <v>2693</v>
      </c>
      <c r="J186" s="66">
        <v>0.74000000024709334</v>
      </c>
      <c r="K186" s="69" t="s">
        <v>124</v>
      </c>
      <c r="L186" s="70">
        <v>2.9500000000000002E-2</v>
      </c>
      <c r="M186" s="70">
        <v>5.4499999999117518E-2</v>
      </c>
      <c r="N186" s="66">
        <v>576.67927699999996</v>
      </c>
      <c r="O186" s="68">
        <v>98.25</v>
      </c>
      <c r="P186" s="125" t="s">
        <v>2693</v>
      </c>
      <c r="Q186" s="66">
        <v>0.56658738900000005</v>
      </c>
      <c r="R186" s="67">
        <v>1.6126450597274778E-5</v>
      </c>
      <c r="S186" s="67">
        <f t="shared" si="2"/>
        <v>3.0770351095469364E-4</v>
      </c>
      <c r="T186" s="67">
        <f>Q186/'סכום נכסי הקרן'!$C$41</f>
        <v>5.1516181005477397E-5</v>
      </c>
    </row>
    <row r="187" spans="1:20">
      <c r="A187" s="61" t="s">
        <v>712</v>
      </c>
      <c r="B187" s="58" t="s">
        <v>713</v>
      </c>
      <c r="C187" s="69" t="s">
        <v>112</v>
      </c>
      <c r="D187" s="69" t="s">
        <v>29</v>
      </c>
      <c r="E187" s="58" t="s">
        <v>562</v>
      </c>
      <c r="F187" s="69" t="s">
        <v>147</v>
      </c>
      <c r="G187" s="58" t="s">
        <v>508</v>
      </c>
      <c r="H187" s="58" t="s">
        <v>294</v>
      </c>
      <c r="I187" s="125" t="s">
        <v>2693</v>
      </c>
      <c r="J187" s="66">
        <v>1.5500000004318986</v>
      </c>
      <c r="K187" s="69" t="s">
        <v>124</v>
      </c>
      <c r="L187" s="70">
        <v>3.5499999999999997E-2</v>
      </c>
      <c r="M187" s="70">
        <v>4.8900000006814395E-2</v>
      </c>
      <c r="N187" s="66">
        <v>2087.8953120000001</v>
      </c>
      <c r="O187" s="68">
        <v>98.03</v>
      </c>
      <c r="P187" s="66">
        <v>3.7060141999999997E-2</v>
      </c>
      <c r="Q187" s="66">
        <v>2.0838238219999998</v>
      </c>
      <c r="R187" s="67">
        <v>5.3419528119192932E-6</v>
      </c>
      <c r="S187" s="67">
        <f t="shared" si="2"/>
        <v>1.1316875713949723E-3</v>
      </c>
      <c r="T187" s="67">
        <f>Q187/'סכום נכסי הקרן'!$C$41</f>
        <v>1.8946882207729072E-4</v>
      </c>
    </row>
    <row r="188" spans="1:20">
      <c r="A188" s="61" t="s">
        <v>714</v>
      </c>
      <c r="B188" s="58" t="s">
        <v>715</v>
      </c>
      <c r="C188" s="69" t="s">
        <v>112</v>
      </c>
      <c r="D188" s="69" t="s">
        <v>29</v>
      </c>
      <c r="E188" s="58" t="s">
        <v>562</v>
      </c>
      <c r="F188" s="69" t="s">
        <v>147</v>
      </c>
      <c r="G188" s="58" t="s">
        <v>508</v>
      </c>
      <c r="H188" s="58" t="s">
        <v>294</v>
      </c>
      <c r="I188" s="125" t="s">
        <v>2693</v>
      </c>
      <c r="J188" s="66">
        <v>2.5599999999907914</v>
      </c>
      <c r="K188" s="69" t="s">
        <v>124</v>
      </c>
      <c r="L188" s="70">
        <v>2.5000000000000001E-2</v>
      </c>
      <c r="M188" s="70">
        <v>4.900000000092089E-2</v>
      </c>
      <c r="N188" s="66">
        <v>7322.0959339999999</v>
      </c>
      <c r="O188" s="68">
        <v>94.18</v>
      </c>
      <c r="P188" s="66">
        <v>1.7912984679999999</v>
      </c>
      <c r="Q188" s="66">
        <v>8.6872484179999994</v>
      </c>
      <c r="R188" s="67">
        <v>9.5502249999663801E-6</v>
      </c>
      <c r="S188" s="67">
        <f t="shared" si="2"/>
        <v>4.7178897565512308E-3</v>
      </c>
      <c r="T188" s="67">
        <f>Q188/'סכום נכסי הקרן'!$C$41</f>
        <v>7.898761437862415E-4</v>
      </c>
    </row>
    <row r="189" spans="1:20">
      <c r="A189" s="61" t="s">
        <v>716</v>
      </c>
      <c r="B189" s="58" t="s">
        <v>717</v>
      </c>
      <c r="C189" s="69" t="s">
        <v>112</v>
      </c>
      <c r="D189" s="69" t="s">
        <v>29</v>
      </c>
      <c r="E189" s="58" t="s">
        <v>562</v>
      </c>
      <c r="F189" s="69" t="s">
        <v>147</v>
      </c>
      <c r="G189" s="58" t="s">
        <v>508</v>
      </c>
      <c r="H189" s="58" t="s">
        <v>294</v>
      </c>
      <c r="I189" s="125" t="s">
        <v>2693</v>
      </c>
      <c r="J189" s="66">
        <v>3.9299999997962094</v>
      </c>
      <c r="K189" s="69" t="s">
        <v>124</v>
      </c>
      <c r="L189" s="70">
        <v>4.7300000000000002E-2</v>
      </c>
      <c r="M189" s="70">
        <v>5.0399999997688349E-2</v>
      </c>
      <c r="N189" s="66">
        <v>3243.3997680000002</v>
      </c>
      <c r="O189" s="68">
        <v>99</v>
      </c>
      <c r="P189" s="66">
        <v>7.6706405000000005E-2</v>
      </c>
      <c r="Q189" s="66">
        <v>3.2876723189999995</v>
      </c>
      <c r="R189" s="67">
        <v>8.2129059873643694E-6</v>
      </c>
      <c r="S189" s="67">
        <f t="shared" si="2"/>
        <v>1.7854762302604995E-3</v>
      </c>
      <c r="T189" s="67">
        <f>Q189/'סכום נכסי הקרן'!$C$41</f>
        <v>2.9892709502629184E-4</v>
      </c>
    </row>
    <row r="190" spans="1:20">
      <c r="A190" s="61" t="s">
        <v>718</v>
      </c>
      <c r="B190" s="58" t="s">
        <v>719</v>
      </c>
      <c r="C190" s="69" t="s">
        <v>112</v>
      </c>
      <c r="D190" s="69" t="s">
        <v>29</v>
      </c>
      <c r="E190" s="58" t="s">
        <v>565</v>
      </c>
      <c r="F190" s="69" t="s">
        <v>298</v>
      </c>
      <c r="G190" s="58" t="s">
        <v>508</v>
      </c>
      <c r="H190" s="58" t="s">
        <v>294</v>
      </c>
      <c r="I190" s="125" t="s">
        <v>2693</v>
      </c>
      <c r="J190" s="66">
        <v>4.5099999997726385</v>
      </c>
      <c r="K190" s="69" t="s">
        <v>124</v>
      </c>
      <c r="L190" s="70">
        <v>2.4300000000000002E-2</v>
      </c>
      <c r="M190" s="70">
        <v>4.9099999997081395E-2</v>
      </c>
      <c r="N190" s="66">
        <v>6898.3093339999996</v>
      </c>
      <c r="O190" s="68">
        <v>89.9</v>
      </c>
      <c r="P190" s="125" t="s">
        <v>2693</v>
      </c>
      <c r="Q190" s="66">
        <v>6.2015800909999994</v>
      </c>
      <c r="R190" s="67">
        <v>4.7099813493648499E-6</v>
      </c>
      <c r="S190" s="67">
        <f t="shared" si="2"/>
        <v>3.3679675977882169E-3</v>
      </c>
      <c r="T190" s="67">
        <f>Q190/'סכום נכסי הקרן'!$C$41</f>
        <v>5.6387016140933019E-4</v>
      </c>
    </row>
    <row r="191" spans="1:20">
      <c r="A191" s="61" t="s">
        <v>720</v>
      </c>
      <c r="B191" s="58" t="s">
        <v>721</v>
      </c>
      <c r="C191" s="69" t="s">
        <v>112</v>
      </c>
      <c r="D191" s="69" t="s">
        <v>29</v>
      </c>
      <c r="E191" s="58" t="s">
        <v>722</v>
      </c>
      <c r="F191" s="69" t="s">
        <v>147</v>
      </c>
      <c r="G191" s="58" t="s">
        <v>508</v>
      </c>
      <c r="H191" s="58" t="s">
        <v>294</v>
      </c>
      <c r="I191" s="125" t="s">
        <v>2693</v>
      </c>
      <c r="J191" s="66">
        <v>0.48</v>
      </c>
      <c r="K191" s="69" t="s">
        <v>124</v>
      </c>
      <c r="L191" s="70">
        <v>2.1600000000000001E-2</v>
      </c>
      <c r="M191" s="70">
        <v>5.0839694656488542E-2</v>
      </c>
      <c r="N191" s="66">
        <v>1.3300000000000001E-4</v>
      </c>
      <c r="O191" s="68">
        <v>98.7</v>
      </c>
      <c r="P191" s="125" t="s">
        <v>2693</v>
      </c>
      <c r="Q191" s="66">
        <v>1.3100000000000002E-7</v>
      </c>
      <c r="R191" s="67">
        <v>1.0398622352981816E-12</v>
      </c>
      <c r="S191" s="67">
        <f t="shared" si="2"/>
        <v>7.1143764788356181E-11</v>
      </c>
      <c r="T191" s="67">
        <f>Q191/'סכום נכסי הקרן'!$C$41</f>
        <v>1.1910995272288949E-11</v>
      </c>
    </row>
    <row r="192" spans="1:20">
      <c r="A192" s="61" t="s">
        <v>723</v>
      </c>
      <c r="B192" s="58" t="s">
        <v>724</v>
      </c>
      <c r="C192" s="69" t="s">
        <v>112</v>
      </c>
      <c r="D192" s="69" t="s">
        <v>29</v>
      </c>
      <c r="E192" s="58" t="s">
        <v>725</v>
      </c>
      <c r="F192" s="69" t="s">
        <v>726</v>
      </c>
      <c r="G192" s="58" t="s">
        <v>508</v>
      </c>
      <c r="H192" s="58" t="s">
        <v>294</v>
      </c>
      <c r="I192" s="125" t="s">
        <v>2693</v>
      </c>
      <c r="J192" s="66">
        <v>6.2400000003738905</v>
      </c>
      <c r="K192" s="69" t="s">
        <v>124</v>
      </c>
      <c r="L192" s="70">
        <v>2.3399999999999997E-2</v>
      </c>
      <c r="M192" s="70">
        <v>5.2500000002921016E-2</v>
      </c>
      <c r="N192" s="66">
        <v>5113.2890850000003</v>
      </c>
      <c r="O192" s="68">
        <v>83.69</v>
      </c>
      <c r="P192" s="125" t="s">
        <v>2693</v>
      </c>
      <c r="Q192" s="66">
        <v>4.279311635</v>
      </c>
      <c r="R192" s="67">
        <v>5.1867682991129209E-6</v>
      </c>
      <c r="S192" s="67">
        <f t="shared" si="2"/>
        <v>2.3240178657749303E-3</v>
      </c>
      <c r="T192" s="67">
        <f>Q192/'סכום נכסי הקרן'!$C$41</f>
        <v>3.8909053933691668E-4</v>
      </c>
    </row>
    <row r="193" spans="1:20">
      <c r="A193" s="61" t="s">
        <v>727</v>
      </c>
      <c r="B193" s="58" t="s">
        <v>728</v>
      </c>
      <c r="C193" s="69" t="s">
        <v>112</v>
      </c>
      <c r="D193" s="69" t="s">
        <v>29</v>
      </c>
      <c r="E193" s="58" t="s">
        <v>729</v>
      </c>
      <c r="F193" s="69" t="s">
        <v>584</v>
      </c>
      <c r="G193" s="58" t="s">
        <v>572</v>
      </c>
      <c r="H193" s="58" t="s">
        <v>122</v>
      </c>
      <c r="I193" s="125" t="s">
        <v>2693</v>
      </c>
      <c r="J193" s="66">
        <v>2.0900000001313224</v>
      </c>
      <c r="K193" s="69" t="s">
        <v>124</v>
      </c>
      <c r="L193" s="70">
        <v>2.9500000000000002E-2</v>
      </c>
      <c r="M193" s="70">
        <v>5.3500000004831669E-2</v>
      </c>
      <c r="N193" s="66">
        <v>4234.4543949999997</v>
      </c>
      <c r="O193" s="68">
        <v>95.31</v>
      </c>
      <c r="P193" s="125" t="s">
        <v>2693</v>
      </c>
      <c r="Q193" s="66">
        <v>4.0358584830000002</v>
      </c>
      <c r="R193" s="67">
        <v>1.3681455721920553E-5</v>
      </c>
      <c r="S193" s="67">
        <f t="shared" si="2"/>
        <v>2.1918027987301069E-3</v>
      </c>
      <c r="T193" s="67">
        <f>Q193/'סכום נכסי הקרן'!$C$41</f>
        <v>3.6695489550107055E-4</v>
      </c>
    </row>
    <row r="194" spans="1:20">
      <c r="A194" s="61" t="s">
        <v>730</v>
      </c>
      <c r="B194" s="58" t="s">
        <v>731</v>
      </c>
      <c r="C194" s="69" t="s">
        <v>112</v>
      </c>
      <c r="D194" s="69" t="s">
        <v>29</v>
      </c>
      <c r="E194" s="58" t="s">
        <v>729</v>
      </c>
      <c r="F194" s="69" t="s">
        <v>584</v>
      </c>
      <c r="G194" s="58" t="s">
        <v>572</v>
      </c>
      <c r="H194" s="58" t="s">
        <v>122</v>
      </c>
      <c r="I194" s="125" t="s">
        <v>2693</v>
      </c>
      <c r="J194" s="66">
        <v>2.9699999997106543</v>
      </c>
      <c r="K194" s="69" t="s">
        <v>124</v>
      </c>
      <c r="L194" s="70">
        <v>2.5499999999999998E-2</v>
      </c>
      <c r="M194" s="70">
        <v>5.529999999176477E-2</v>
      </c>
      <c r="N194" s="66">
        <v>489.314233</v>
      </c>
      <c r="O194" s="68">
        <v>91.82</v>
      </c>
      <c r="P194" s="125" t="s">
        <v>2693</v>
      </c>
      <c r="Q194" s="66">
        <v>0.44928832899999993</v>
      </c>
      <c r="R194" s="67">
        <v>8.4032738497999282E-7</v>
      </c>
      <c r="S194" s="67">
        <f t="shared" si="2"/>
        <v>2.4400048244679068E-4</v>
      </c>
      <c r="T194" s="67">
        <f>Q194/'סכום נכסי הקרן'!$C$41</f>
        <v>4.0850924905447332E-5</v>
      </c>
    </row>
    <row r="195" spans="1:20">
      <c r="A195" s="61" t="s">
        <v>732</v>
      </c>
      <c r="B195" s="58" t="s">
        <v>733</v>
      </c>
      <c r="C195" s="69" t="s">
        <v>112</v>
      </c>
      <c r="D195" s="69" t="s">
        <v>29</v>
      </c>
      <c r="E195" s="58" t="s">
        <v>734</v>
      </c>
      <c r="F195" s="69" t="s">
        <v>358</v>
      </c>
      <c r="G195" s="58" t="s">
        <v>572</v>
      </c>
      <c r="H195" s="58" t="s">
        <v>122</v>
      </c>
      <c r="I195" s="125" t="s">
        <v>2693</v>
      </c>
      <c r="J195" s="66">
        <v>1.8300000001849368</v>
      </c>
      <c r="K195" s="69" t="s">
        <v>124</v>
      </c>
      <c r="L195" s="70">
        <v>3.27E-2</v>
      </c>
      <c r="M195" s="70">
        <v>4.5200000011223748E-2</v>
      </c>
      <c r="N195" s="66">
        <v>1595.7099189999999</v>
      </c>
      <c r="O195" s="68">
        <v>98.27</v>
      </c>
      <c r="P195" s="125" t="s">
        <v>2693</v>
      </c>
      <c r="Q195" s="66">
        <v>1.568104137</v>
      </c>
      <c r="R195" s="67">
        <v>5.0562272262059038E-6</v>
      </c>
      <c r="S195" s="67">
        <f t="shared" si="2"/>
        <v>8.5160940371279575E-4</v>
      </c>
      <c r="T195" s="67">
        <f>Q195/'סכום נכסי הקרן'!$C$41</f>
        <v>1.4257771726918885E-4</v>
      </c>
    </row>
    <row r="196" spans="1:20">
      <c r="A196" s="61" t="s">
        <v>735</v>
      </c>
      <c r="B196" s="58" t="s">
        <v>736</v>
      </c>
      <c r="C196" s="69" t="s">
        <v>112</v>
      </c>
      <c r="D196" s="69" t="s">
        <v>29</v>
      </c>
      <c r="E196" s="58" t="s">
        <v>737</v>
      </c>
      <c r="F196" s="69" t="s">
        <v>635</v>
      </c>
      <c r="G196" s="58" t="s">
        <v>572</v>
      </c>
      <c r="H196" s="58" t="s">
        <v>122</v>
      </c>
      <c r="I196" s="125" t="s">
        <v>2693</v>
      </c>
      <c r="J196" s="66">
        <v>2.2000000031111111</v>
      </c>
      <c r="K196" s="69" t="s">
        <v>124</v>
      </c>
      <c r="L196" s="70">
        <v>3.4500000000000003E-2</v>
      </c>
      <c r="M196" s="70">
        <v>5.0400000084000002E-2</v>
      </c>
      <c r="N196" s="66">
        <v>131.39645200000001</v>
      </c>
      <c r="O196" s="68">
        <v>97.85</v>
      </c>
      <c r="P196" s="125" t="s">
        <v>2693</v>
      </c>
      <c r="Q196" s="66">
        <v>0.12857142300000002</v>
      </c>
      <c r="R196" s="67">
        <v>1.8038530548158617E-7</v>
      </c>
      <c r="S196" s="67">
        <f t="shared" si="2"/>
        <v>6.9824847911574409E-5</v>
      </c>
      <c r="T196" s="67">
        <f>Q196/'סכום נכסי הקרן'!$C$41</f>
        <v>1.1690180240492082E-5</v>
      </c>
    </row>
    <row r="197" spans="1:20">
      <c r="A197" s="61" t="s">
        <v>738</v>
      </c>
      <c r="B197" s="58" t="s">
        <v>739</v>
      </c>
      <c r="C197" s="69" t="s">
        <v>112</v>
      </c>
      <c r="D197" s="69" t="s">
        <v>29</v>
      </c>
      <c r="E197" s="58" t="s">
        <v>740</v>
      </c>
      <c r="F197" s="69" t="s">
        <v>635</v>
      </c>
      <c r="G197" s="58" t="s">
        <v>572</v>
      </c>
      <c r="H197" s="58" t="s">
        <v>122</v>
      </c>
      <c r="I197" s="125" t="s">
        <v>2693</v>
      </c>
      <c r="J197" s="66">
        <v>3.5600000001295373</v>
      </c>
      <c r="K197" s="69" t="s">
        <v>124</v>
      </c>
      <c r="L197" s="70">
        <v>2.5000000000000001E-3</v>
      </c>
      <c r="M197" s="70">
        <v>5.1700000000971531E-2</v>
      </c>
      <c r="N197" s="66">
        <v>3658.6567909999999</v>
      </c>
      <c r="O197" s="68">
        <v>84.4</v>
      </c>
      <c r="P197" s="125" t="s">
        <v>2693</v>
      </c>
      <c r="Q197" s="66">
        <v>3.0879062099999994</v>
      </c>
      <c r="R197" s="67">
        <v>6.4571900399222026E-6</v>
      </c>
      <c r="S197" s="67">
        <f t="shared" si="2"/>
        <v>1.6769868175018651E-3</v>
      </c>
      <c r="T197" s="67">
        <f>Q197/'סכום נכסי הקרן'!$C$41</f>
        <v>2.8076363563802806E-4</v>
      </c>
    </row>
    <row r="198" spans="1:20">
      <c r="A198" s="61" t="s">
        <v>741</v>
      </c>
      <c r="B198" s="58" t="s">
        <v>742</v>
      </c>
      <c r="C198" s="69" t="s">
        <v>112</v>
      </c>
      <c r="D198" s="69" t="s">
        <v>29</v>
      </c>
      <c r="E198" s="58" t="s">
        <v>583</v>
      </c>
      <c r="F198" s="69" t="s">
        <v>584</v>
      </c>
      <c r="G198" s="58" t="s">
        <v>585</v>
      </c>
      <c r="H198" s="58" t="s">
        <v>294</v>
      </c>
      <c r="I198" s="125" t="s">
        <v>2693</v>
      </c>
      <c r="J198" s="66">
        <v>2.3199999996781013</v>
      </c>
      <c r="K198" s="69" t="s">
        <v>124</v>
      </c>
      <c r="L198" s="70">
        <v>4.2999999999999997E-2</v>
      </c>
      <c r="M198" s="70">
        <v>5.2299999994522534E-2</v>
      </c>
      <c r="N198" s="66">
        <v>3852.5310810000001</v>
      </c>
      <c r="O198" s="68">
        <v>99.99</v>
      </c>
      <c r="P198" s="125" t="s">
        <v>2693</v>
      </c>
      <c r="Q198" s="66">
        <v>3.8521459570000003</v>
      </c>
      <c r="R198" s="67">
        <v>3.4703257795752604E-6</v>
      </c>
      <c r="S198" s="67">
        <f t="shared" si="2"/>
        <v>2.09203180072691E-3</v>
      </c>
      <c r="T198" s="67">
        <f>Q198/'סכום נכסי הקרן'!$C$41</f>
        <v>3.5025108612209149E-4</v>
      </c>
    </row>
    <row r="199" spans="1:20">
      <c r="A199" s="61" t="s">
        <v>743</v>
      </c>
      <c r="B199" s="58" t="s">
        <v>744</v>
      </c>
      <c r="C199" s="69" t="s">
        <v>112</v>
      </c>
      <c r="D199" s="69" t="s">
        <v>29</v>
      </c>
      <c r="E199" s="58" t="s">
        <v>745</v>
      </c>
      <c r="F199" s="69" t="s">
        <v>571</v>
      </c>
      <c r="G199" s="58" t="s">
        <v>572</v>
      </c>
      <c r="H199" s="58" t="s">
        <v>122</v>
      </c>
      <c r="I199" s="125" t="s">
        <v>2693</v>
      </c>
      <c r="J199" s="66">
        <v>0.85000000025639988</v>
      </c>
      <c r="K199" s="69" t="s">
        <v>124</v>
      </c>
      <c r="L199" s="70">
        <v>3.5000000000000003E-2</v>
      </c>
      <c r="M199" s="70">
        <v>5.3100000003589595E-2</v>
      </c>
      <c r="N199" s="66">
        <v>1952.813326</v>
      </c>
      <c r="O199" s="68">
        <v>99.86</v>
      </c>
      <c r="P199" s="125" t="s">
        <v>2693</v>
      </c>
      <c r="Q199" s="66">
        <v>1.9500794299999999</v>
      </c>
      <c r="R199" s="67">
        <v>1.0185756968495723E-5</v>
      </c>
      <c r="S199" s="67">
        <f t="shared" si="2"/>
        <v>1.0590533762330663E-3</v>
      </c>
      <c r="T199" s="67">
        <f>Q199/'סכום נכסי הקרן'!$C$41</f>
        <v>1.7730829672761775E-4</v>
      </c>
    </row>
    <row r="200" spans="1:20">
      <c r="A200" s="61" t="s">
        <v>746</v>
      </c>
      <c r="B200" s="58" t="s">
        <v>747</v>
      </c>
      <c r="C200" s="69" t="s">
        <v>112</v>
      </c>
      <c r="D200" s="69" t="s">
        <v>29</v>
      </c>
      <c r="E200" s="58" t="s">
        <v>745</v>
      </c>
      <c r="F200" s="69" t="s">
        <v>571</v>
      </c>
      <c r="G200" s="58" t="s">
        <v>572</v>
      </c>
      <c r="H200" s="58" t="s">
        <v>122</v>
      </c>
      <c r="I200" s="125" t="s">
        <v>2693</v>
      </c>
      <c r="J200" s="66">
        <v>2.3700000002825585</v>
      </c>
      <c r="K200" s="69" t="s">
        <v>124</v>
      </c>
      <c r="L200" s="70">
        <v>2.6499999999999999E-2</v>
      </c>
      <c r="M200" s="70">
        <v>5.2800000012616567E-2</v>
      </c>
      <c r="N200" s="66">
        <v>1601.3980939999999</v>
      </c>
      <c r="O200" s="68">
        <v>95.03</v>
      </c>
      <c r="P200" s="125" t="s">
        <v>2693</v>
      </c>
      <c r="Q200" s="66">
        <v>1.5218086610000001</v>
      </c>
      <c r="R200" s="67">
        <v>2.6058013629786032E-6</v>
      </c>
      <c r="S200" s="67">
        <f t="shared" si="2"/>
        <v>8.2646715596234558E-4</v>
      </c>
      <c r="T200" s="67">
        <f>Q200/'סכום נכסי הקרן'!$C$41</f>
        <v>1.3836836462976623E-4</v>
      </c>
    </row>
    <row r="201" spans="1:20">
      <c r="A201" s="61" t="s">
        <v>748</v>
      </c>
      <c r="B201" s="58" t="s">
        <v>749</v>
      </c>
      <c r="C201" s="69" t="s">
        <v>112</v>
      </c>
      <c r="D201" s="69" t="s">
        <v>29</v>
      </c>
      <c r="E201" s="58" t="s">
        <v>745</v>
      </c>
      <c r="F201" s="69" t="s">
        <v>571</v>
      </c>
      <c r="G201" s="58" t="s">
        <v>572</v>
      </c>
      <c r="H201" s="58" t="s">
        <v>122</v>
      </c>
      <c r="I201" s="125" t="s">
        <v>2693</v>
      </c>
      <c r="J201" s="66">
        <v>1.910000000200524</v>
      </c>
      <c r="K201" s="69" t="s">
        <v>124</v>
      </c>
      <c r="L201" s="70">
        <v>4.99E-2</v>
      </c>
      <c r="M201" s="70">
        <v>4.6800000003151085E-2</v>
      </c>
      <c r="N201" s="66">
        <v>5479.0792700000002</v>
      </c>
      <c r="O201" s="68">
        <v>101.94</v>
      </c>
      <c r="P201" s="125" t="s">
        <v>2693</v>
      </c>
      <c r="Q201" s="66">
        <v>5.5853734679999993</v>
      </c>
      <c r="R201" s="67">
        <v>1.5710621562724013E-5</v>
      </c>
      <c r="S201" s="67">
        <f t="shared" si="2"/>
        <v>3.0333167653627262E-3</v>
      </c>
      <c r="T201" s="67">
        <f>Q201/'סכום נכסי הקרן'!$C$41</f>
        <v>5.0784241962836731E-4</v>
      </c>
    </row>
    <row r="202" spans="1:20">
      <c r="A202" s="61" t="s">
        <v>750</v>
      </c>
      <c r="B202" s="58" t="s">
        <v>751</v>
      </c>
      <c r="C202" s="69" t="s">
        <v>112</v>
      </c>
      <c r="D202" s="69" t="s">
        <v>29</v>
      </c>
      <c r="E202" s="58" t="s">
        <v>599</v>
      </c>
      <c r="F202" s="69" t="s">
        <v>600</v>
      </c>
      <c r="G202" s="58" t="s">
        <v>572</v>
      </c>
      <c r="H202" s="58" t="s">
        <v>122</v>
      </c>
      <c r="I202" s="125" t="s">
        <v>2693</v>
      </c>
      <c r="J202" s="66">
        <v>1.6900000006529738</v>
      </c>
      <c r="K202" s="69" t="s">
        <v>124</v>
      </c>
      <c r="L202" s="70">
        <v>3.2500000000000001E-2</v>
      </c>
      <c r="M202" s="70">
        <v>5.3600000010624649E-2</v>
      </c>
      <c r="N202" s="66">
        <v>934.58625199999994</v>
      </c>
      <c r="O202" s="68">
        <v>96.68</v>
      </c>
      <c r="P202" s="125" t="s">
        <v>2693</v>
      </c>
      <c r="Q202" s="66">
        <v>0.90355798900000017</v>
      </c>
      <c r="R202" s="67">
        <v>2.9499225572388086E-6</v>
      </c>
      <c r="S202" s="67">
        <f t="shared" ref="S202:S265" si="3">IFERROR(Q202/$Q$9,0)</f>
        <v>4.9070623696226051E-4</v>
      </c>
      <c r="T202" s="67">
        <f>Q202/'סכום נכסי הקרן'!$C$41</f>
        <v>8.215477049784665E-5</v>
      </c>
    </row>
    <row r="203" spans="1:20">
      <c r="A203" s="61" t="s">
        <v>752</v>
      </c>
      <c r="B203" s="58" t="s">
        <v>753</v>
      </c>
      <c r="C203" s="69" t="s">
        <v>112</v>
      </c>
      <c r="D203" s="69" t="s">
        <v>29</v>
      </c>
      <c r="E203" s="58" t="s">
        <v>599</v>
      </c>
      <c r="F203" s="69" t="s">
        <v>600</v>
      </c>
      <c r="G203" s="58" t="s">
        <v>572</v>
      </c>
      <c r="H203" s="58" t="s">
        <v>122</v>
      </c>
      <c r="I203" s="125" t="s">
        <v>2693</v>
      </c>
      <c r="J203" s="66">
        <v>3.5400000000985039</v>
      </c>
      <c r="K203" s="69" t="s">
        <v>124</v>
      </c>
      <c r="L203" s="70">
        <v>2.1600000000000001E-2</v>
      </c>
      <c r="M203" s="70">
        <v>6.0500000002203382E-2</v>
      </c>
      <c r="N203" s="66">
        <v>13154.253747999999</v>
      </c>
      <c r="O203" s="68">
        <v>87.98</v>
      </c>
      <c r="P203" s="125" t="s">
        <v>2693</v>
      </c>
      <c r="Q203" s="66">
        <v>11.573112009000001</v>
      </c>
      <c r="R203" s="67">
        <v>1.6968637812542728E-5</v>
      </c>
      <c r="S203" s="67">
        <f t="shared" si="3"/>
        <v>6.2851508292946275E-3</v>
      </c>
      <c r="T203" s="67">
        <f>Q203/'סכום נכסי הקרן'!$C$41</f>
        <v>1.0522693314875531E-3</v>
      </c>
    </row>
    <row r="204" spans="1:20">
      <c r="A204" s="61" t="s">
        <v>754</v>
      </c>
      <c r="B204" s="58" t="s">
        <v>755</v>
      </c>
      <c r="C204" s="69" t="s">
        <v>112</v>
      </c>
      <c r="D204" s="69" t="s">
        <v>29</v>
      </c>
      <c r="E204" s="58" t="s">
        <v>756</v>
      </c>
      <c r="F204" s="69" t="s">
        <v>584</v>
      </c>
      <c r="G204" s="58" t="s">
        <v>585</v>
      </c>
      <c r="H204" s="58" t="s">
        <v>294</v>
      </c>
      <c r="I204" s="125" t="s">
        <v>2693</v>
      </c>
      <c r="J204" s="66">
        <v>3.5200000001993192</v>
      </c>
      <c r="K204" s="69" t="s">
        <v>124</v>
      </c>
      <c r="L204" s="70">
        <v>5.3399999999999996E-2</v>
      </c>
      <c r="M204" s="70">
        <v>5.6900000001910138E-2</v>
      </c>
      <c r="N204" s="66">
        <v>6049.5340269999997</v>
      </c>
      <c r="O204" s="68">
        <v>99.52</v>
      </c>
      <c r="P204" s="125" t="s">
        <v>2693</v>
      </c>
      <c r="Q204" s="66">
        <v>6.0204964649999999</v>
      </c>
      <c r="R204" s="67">
        <v>1.51238350675E-5</v>
      </c>
      <c r="S204" s="67">
        <f t="shared" si="3"/>
        <v>3.269624308512136E-3</v>
      </c>
      <c r="T204" s="67">
        <f>Q204/'סכום נכסי הקרן'!$C$41</f>
        <v>5.4740538115608645E-4</v>
      </c>
    </row>
    <row r="205" spans="1:20">
      <c r="A205" s="61" t="s">
        <v>757</v>
      </c>
      <c r="B205" s="58" t="s">
        <v>758</v>
      </c>
      <c r="C205" s="69" t="s">
        <v>112</v>
      </c>
      <c r="D205" s="69" t="s">
        <v>29</v>
      </c>
      <c r="E205" s="58" t="s">
        <v>603</v>
      </c>
      <c r="F205" s="69" t="s">
        <v>298</v>
      </c>
      <c r="G205" s="58" t="s">
        <v>604</v>
      </c>
      <c r="H205" s="58" t="s">
        <v>294</v>
      </c>
      <c r="I205" s="125" t="s">
        <v>2693</v>
      </c>
      <c r="J205" s="66">
        <v>3.5399999986287156</v>
      </c>
      <c r="K205" s="69" t="s">
        <v>124</v>
      </c>
      <c r="L205" s="70">
        <v>2.5000000000000001E-2</v>
      </c>
      <c r="M205" s="70">
        <v>5.3899999976937486E-2</v>
      </c>
      <c r="N205" s="66">
        <v>878.89530400000001</v>
      </c>
      <c r="O205" s="68">
        <v>91.27</v>
      </c>
      <c r="P205" s="125" t="s">
        <v>2693</v>
      </c>
      <c r="Q205" s="66">
        <v>0.80216771500000006</v>
      </c>
      <c r="R205" s="67">
        <v>1.0330622884996714E-6</v>
      </c>
      <c r="S205" s="67">
        <f t="shared" si="3"/>
        <v>4.3564298654025295E-4</v>
      </c>
      <c r="T205" s="67">
        <f>Q205/'סכום נכסי הקרן'!$C$41</f>
        <v>7.293599893853304E-5</v>
      </c>
    </row>
    <row r="206" spans="1:20">
      <c r="A206" s="61" t="s">
        <v>759</v>
      </c>
      <c r="B206" s="58" t="s">
        <v>760</v>
      </c>
      <c r="C206" s="69" t="s">
        <v>112</v>
      </c>
      <c r="D206" s="69" t="s">
        <v>29</v>
      </c>
      <c r="E206" s="58" t="s">
        <v>761</v>
      </c>
      <c r="F206" s="69" t="s">
        <v>584</v>
      </c>
      <c r="G206" s="58" t="s">
        <v>607</v>
      </c>
      <c r="H206" s="58" t="s">
        <v>122</v>
      </c>
      <c r="I206" s="125" t="s">
        <v>2693</v>
      </c>
      <c r="J206" s="66">
        <v>2.9400000000191153</v>
      </c>
      <c r="K206" s="69" t="s">
        <v>124</v>
      </c>
      <c r="L206" s="70">
        <v>4.53E-2</v>
      </c>
      <c r="M206" s="70">
        <v>5.5899999998518551E-2</v>
      </c>
      <c r="N206" s="66">
        <v>4305.6735339999996</v>
      </c>
      <c r="O206" s="68">
        <v>97.2</v>
      </c>
      <c r="P206" s="125" t="s">
        <v>2693</v>
      </c>
      <c r="Q206" s="66">
        <v>4.1851148179999997</v>
      </c>
      <c r="R206" s="67">
        <v>6.1509621914285705E-6</v>
      </c>
      <c r="S206" s="67">
        <f t="shared" si="3"/>
        <v>2.2728612536187486E-3</v>
      </c>
      <c r="T206" s="67">
        <f>Q206/'סכום נכסי הקרן'!$C$41</f>
        <v>3.805258229861406E-4</v>
      </c>
    </row>
    <row r="207" spans="1:20">
      <c r="A207" s="61" t="s">
        <v>762</v>
      </c>
      <c r="B207" s="58" t="s">
        <v>763</v>
      </c>
      <c r="C207" s="69" t="s">
        <v>112</v>
      </c>
      <c r="D207" s="69" t="s">
        <v>29</v>
      </c>
      <c r="E207" s="58" t="s">
        <v>590</v>
      </c>
      <c r="F207" s="69" t="s">
        <v>571</v>
      </c>
      <c r="G207" s="58" t="s">
        <v>607</v>
      </c>
      <c r="H207" s="58" t="s">
        <v>122</v>
      </c>
      <c r="I207" s="125" t="s">
        <v>2693</v>
      </c>
      <c r="J207" s="66">
        <v>4.4299999999466806</v>
      </c>
      <c r="K207" s="69" t="s">
        <v>124</v>
      </c>
      <c r="L207" s="70">
        <v>5.5E-2</v>
      </c>
      <c r="M207" s="70">
        <v>6.3899999999854587E-2</v>
      </c>
      <c r="N207" s="66">
        <v>4184.6000000000004</v>
      </c>
      <c r="O207" s="68">
        <v>98.6</v>
      </c>
      <c r="P207" s="125" t="s">
        <v>2693</v>
      </c>
      <c r="Q207" s="66">
        <v>4.1260155539999994</v>
      </c>
      <c r="R207" s="67">
        <v>7.2884916169980046E-6</v>
      </c>
      <c r="S207" s="67">
        <f t="shared" si="3"/>
        <v>2.2407654968463744E-3</v>
      </c>
      <c r="T207" s="67">
        <f>Q207/'סכום נכסי הקרן'!$C$41</f>
        <v>3.7515230348919587E-4</v>
      </c>
    </row>
    <row r="208" spans="1:20">
      <c r="A208" s="61" t="s">
        <v>764</v>
      </c>
      <c r="B208" s="58" t="s">
        <v>765</v>
      </c>
      <c r="C208" s="69" t="s">
        <v>112</v>
      </c>
      <c r="D208" s="69" t="s">
        <v>29</v>
      </c>
      <c r="E208" s="58" t="s">
        <v>766</v>
      </c>
      <c r="F208" s="69" t="s">
        <v>584</v>
      </c>
      <c r="G208" s="58" t="s">
        <v>607</v>
      </c>
      <c r="H208" s="58" t="s">
        <v>122</v>
      </c>
      <c r="I208" s="125" t="s">
        <v>2693</v>
      </c>
      <c r="J208" s="66">
        <v>3.1500000004798783</v>
      </c>
      <c r="K208" s="69" t="s">
        <v>124</v>
      </c>
      <c r="L208" s="70">
        <v>2.5000000000000001E-2</v>
      </c>
      <c r="M208" s="70">
        <v>6.1000000007903878E-2</v>
      </c>
      <c r="N208" s="66">
        <v>3952.1222250000005</v>
      </c>
      <c r="O208" s="68">
        <v>89.63</v>
      </c>
      <c r="P208" s="125" t="s">
        <v>2693</v>
      </c>
      <c r="Q208" s="66">
        <v>3.5425616020000001</v>
      </c>
      <c r="R208" s="67">
        <v>1.9842035696365034E-5</v>
      </c>
      <c r="S208" s="67">
        <f t="shared" si="3"/>
        <v>1.92390205619046E-3</v>
      </c>
      <c r="T208" s="67">
        <f>Q208/'סכום נכסי הקרן'!$C$41</f>
        <v>3.2210255338331573E-4</v>
      </c>
    </row>
    <row r="209" spans="1:20">
      <c r="A209" s="61" t="s">
        <v>767</v>
      </c>
      <c r="B209" s="58" t="s">
        <v>768</v>
      </c>
      <c r="C209" s="69" t="s">
        <v>112</v>
      </c>
      <c r="D209" s="69" t="s">
        <v>29</v>
      </c>
      <c r="E209" s="58" t="s">
        <v>769</v>
      </c>
      <c r="F209" s="69" t="s">
        <v>298</v>
      </c>
      <c r="G209" s="58" t="s">
        <v>607</v>
      </c>
      <c r="H209" s="58" t="s">
        <v>122</v>
      </c>
      <c r="I209" s="125" t="s">
        <v>2693</v>
      </c>
      <c r="J209" s="66">
        <v>4.79999999979196</v>
      </c>
      <c r="K209" s="69" t="s">
        <v>124</v>
      </c>
      <c r="L209" s="70">
        <v>6.7699999999999996E-2</v>
      </c>
      <c r="M209" s="70">
        <v>5.9599999996611919E-2</v>
      </c>
      <c r="N209" s="66">
        <v>6288.0551390000001</v>
      </c>
      <c r="O209" s="68">
        <v>107.02</v>
      </c>
      <c r="P209" s="125" t="s">
        <v>2693</v>
      </c>
      <c r="Q209" s="66">
        <v>6.7294765930000002</v>
      </c>
      <c r="R209" s="67">
        <v>8.3840735186666672E-6</v>
      </c>
      <c r="S209" s="67">
        <f t="shared" si="3"/>
        <v>3.6546587777186298E-3</v>
      </c>
      <c r="T209" s="67">
        <f>Q209/'סכום נכסי הקרן'!$C$41</f>
        <v>6.1186842659696284E-4</v>
      </c>
    </row>
    <row r="210" spans="1:20">
      <c r="A210" s="61" t="s">
        <v>770</v>
      </c>
      <c r="B210" s="58" t="s">
        <v>771</v>
      </c>
      <c r="C210" s="69" t="s">
        <v>112</v>
      </c>
      <c r="D210" s="69" t="s">
        <v>29</v>
      </c>
      <c r="E210" s="58" t="s">
        <v>772</v>
      </c>
      <c r="F210" s="69" t="s">
        <v>635</v>
      </c>
      <c r="G210" s="58" t="s">
        <v>628</v>
      </c>
      <c r="H210" s="125" t="s">
        <v>2693</v>
      </c>
      <c r="I210" s="125" t="s">
        <v>2693</v>
      </c>
      <c r="J210" s="66">
        <v>2.9500000013837759</v>
      </c>
      <c r="K210" s="69" t="s">
        <v>124</v>
      </c>
      <c r="L210" s="70">
        <v>1.2E-2</v>
      </c>
      <c r="M210" s="70">
        <v>8.4200000014592546E-2</v>
      </c>
      <c r="N210" s="66">
        <v>487.08744000000002</v>
      </c>
      <c r="O210" s="68">
        <v>81.599999999999994</v>
      </c>
      <c r="P210" s="125" t="s">
        <v>2693</v>
      </c>
      <c r="Q210" s="66">
        <v>0.39746335099999996</v>
      </c>
      <c r="R210" s="67">
        <v>7.8562490322580641E-6</v>
      </c>
      <c r="S210" s="67">
        <f t="shared" si="3"/>
        <v>2.1585526072928128E-4</v>
      </c>
      <c r="T210" s="67">
        <f>Q210/'סכום נכסי הקרן'!$C$41</f>
        <v>3.6138809882970399E-5</v>
      </c>
    </row>
    <row r="211" spans="1:20">
      <c r="A211" s="61" t="s">
        <v>773</v>
      </c>
      <c r="B211" s="58" t="s">
        <v>774</v>
      </c>
      <c r="C211" s="69" t="s">
        <v>112</v>
      </c>
      <c r="D211" s="69" t="s">
        <v>29</v>
      </c>
      <c r="E211" s="58" t="s">
        <v>772</v>
      </c>
      <c r="F211" s="69" t="s">
        <v>635</v>
      </c>
      <c r="G211" s="58" t="s">
        <v>628</v>
      </c>
      <c r="H211" s="125" t="s">
        <v>2693</v>
      </c>
      <c r="I211" s="125" t="s">
        <v>2693</v>
      </c>
      <c r="J211" s="66">
        <v>0.9700000000408554</v>
      </c>
      <c r="K211" s="69" t="s">
        <v>124</v>
      </c>
      <c r="L211" s="70">
        <v>3.5499999999999997E-2</v>
      </c>
      <c r="M211" s="70">
        <v>7.2899999996050652E-2</v>
      </c>
      <c r="N211" s="66">
        <v>759.90581799999995</v>
      </c>
      <c r="O211" s="68">
        <v>96.63</v>
      </c>
      <c r="P211" s="125" t="s">
        <v>2693</v>
      </c>
      <c r="Q211" s="66">
        <v>0.73429700100000006</v>
      </c>
      <c r="R211" s="67">
        <v>2.6532802029591929E-6</v>
      </c>
      <c r="S211" s="67">
        <f t="shared" si="3"/>
        <v>3.9878361163312473E-4</v>
      </c>
      <c r="T211" s="67">
        <f>Q211/'סכום נכסי הקרן'!$C$41</f>
        <v>6.6764947384480557E-5</v>
      </c>
    </row>
    <row r="212" spans="1:20">
      <c r="A212" s="61" t="s">
        <v>775</v>
      </c>
      <c r="B212" s="58" t="s">
        <v>776</v>
      </c>
      <c r="C212" s="69" t="s">
        <v>112</v>
      </c>
      <c r="D212" s="69" t="s">
        <v>29</v>
      </c>
      <c r="E212" s="58" t="s">
        <v>772</v>
      </c>
      <c r="F212" s="69" t="s">
        <v>635</v>
      </c>
      <c r="G212" s="58" t="s">
        <v>628</v>
      </c>
      <c r="H212" s="125" t="s">
        <v>2693</v>
      </c>
      <c r="I212" s="125" t="s">
        <v>2693</v>
      </c>
      <c r="J212" s="66">
        <v>3.3299999995822831</v>
      </c>
      <c r="K212" s="69" t="s">
        <v>124</v>
      </c>
      <c r="L212" s="70">
        <v>6.0499999999999998E-2</v>
      </c>
      <c r="M212" s="70">
        <v>5.8999999995130892E-2</v>
      </c>
      <c r="N212" s="66">
        <v>3814.430284</v>
      </c>
      <c r="O212" s="68">
        <v>102.3</v>
      </c>
      <c r="P212" s="125" t="s">
        <v>2693</v>
      </c>
      <c r="Q212" s="66">
        <v>3.9021620109999997</v>
      </c>
      <c r="R212" s="67">
        <v>1.7338319472727273E-5</v>
      </c>
      <c r="S212" s="67">
        <f t="shared" si="3"/>
        <v>2.1191946280659764E-3</v>
      </c>
      <c r="T212" s="67">
        <f>Q212/'סכום נכסי הקרן'!$C$41</f>
        <v>3.547987272116529E-4</v>
      </c>
    </row>
    <row r="213" spans="1:20">
      <c r="A213" s="61" t="s">
        <v>777</v>
      </c>
      <c r="B213" s="58" t="s">
        <v>778</v>
      </c>
      <c r="C213" s="69" t="s">
        <v>112</v>
      </c>
      <c r="D213" s="69" t="s">
        <v>29</v>
      </c>
      <c r="E213" s="58" t="s">
        <v>779</v>
      </c>
      <c r="F213" s="69" t="s">
        <v>315</v>
      </c>
      <c r="G213" s="58" t="s">
        <v>628</v>
      </c>
      <c r="H213" s="125" t="s">
        <v>2693</v>
      </c>
      <c r="I213" s="125" t="s">
        <v>2693</v>
      </c>
      <c r="J213" s="66">
        <v>1.9799999999431996</v>
      </c>
      <c r="K213" s="69" t="s">
        <v>124</v>
      </c>
      <c r="L213" s="70">
        <v>0.01</v>
      </c>
      <c r="M213" s="70">
        <v>6.5100000009750761E-2</v>
      </c>
      <c r="N213" s="66">
        <v>1173.696608</v>
      </c>
      <c r="O213" s="68">
        <v>90</v>
      </c>
      <c r="P213" s="125" t="s">
        <v>2693</v>
      </c>
      <c r="Q213" s="66">
        <v>1.0563269470000001</v>
      </c>
      <c r="R213" s="67">
        <v>4.8904025333333333E-6</v>
      </c>
      <c r="S213" s="67">
        <f t="shared" si="3"/>
        <v>5.7367233478603343E-4</v>
      </c>
      <c r="T213" s="67">
        <f>Q213/'סכום נכסי הקרן'!$C$41</f>
        <v>9.6045078409987927E-5</v>
      </c>
    </row>
    <row r="214" spans="1:20">
      <c r="A214" s="124" t="s">
        <v>2693</v>
      </c>
      <c r="B214" s="125" t="s">
        <v>2693</v>
      </c>
      <c r="C214" s="125" t="s">
        <v>2693</v>
      </c>
      <c r="D214" s="125" t="s">
        <v>2693</v>
      </c>
      <c r="E214" s="125" t="s">
        <v>2693</v>
      </c>
      <c r="F214" s="125" t="s">
        <v>2693</v>
      </c>
      <c r="G214" s="125" t="s">
        <v>2693</v>
      </c>
      <c r="H214" s="125" t="s">
        <v>2693</v>
      </c>
      <c r="I214" s="125" t="s">
        <v>2693</v>
      </c>
      <c r="J214" s="125" t="s">
        <v>2693</v>
      </c>
      <c r="K214" s="125" t="s">
        <v>2693</v>
      </c>
      <c r="L214" s="125" t="s">
        <v>2693</v>
      </c>
      <c r="M214" s="125" t="s">
        <v>2693</v>
      </c>
      <c r="N214" s="125" t="s">
        <v>2693</v>
      </c>
      <c r="O214" s="125" t="s">
        <v>2693</v>
      </c>
      <c r="P214" s="125" t="s">
        <v>2693</v>
      </c>
      <c r="Q214" s="125" t="s">
        <v>2693</v>
      </c>
      <c r="R214" s="125" t="s">
        <v>2693</v>
      </c>
      <c r="S214" s="125" t="s">
        <v>2693</v>
      </c>
      <c r="T214" s="125" t="s">
        <v>2693</v>
      </c>
    </row>
    <row r="215" spans="1:20">
      <c r="A215" s="72" t="s">
        <v>43</v>
      </c>
      <c r="B215" s="122" t="s">
        <v>2693</v>
      </c>
      <c r="C215" s="122" t="s">
        <v>2693</v>
      </c>
      <c r="D215" s="122" t="s">
        <v>2693</v>
      </c>
      <c r="E215" s="122" t="s">
        <v>2693</v>
      </c>
      <c r="F215" s="122" t="s">
        <v>2693</v>
      </c>
      <c r="G215" s="122" t="s">
        <v>2693</v>
      </c>
      <c r="H215" s="122" t="s">
        <v>2693</v>
      </c>
      <c r="I215" s="122" t="s">
        <v>2693</v>
      </c>
      <c r="J215" s="64">
        <v>2.8199999997608272</v>
      </c>
      <c r="K215" s="122" t="s">
        <v>2693</v>
      </c>
      <c r="L215" s="122" t="s">
        <v>2693</v>
      </c>
      <c r="M215" s="74">
        <v>4.7699999996754075E-2</v>
      </c>
      <c r="N215" s="122" t="s">
        <v>2693</v>
      </c>
      <c r="O215" s="122" t="s">
        <v>2693</v>
      </c>
      <c r="P215" s="122" t="s">
        <v>2693</v>
      </c>
      <c r="Q215" s="64">
        <v>2.926752735</v>
      </c>
      <c r="R215" s="122" t="s">
        <v>2693</v>
      </c>
      <c r="S215" s="65">
        <f t="shared" si="3"/>
        <v>1.5894672379581536E-3</v>
      </c>
      <c r="T215" s="65">
        <f>Q215/'סכום נכסי הקרן'!$C$41</f>
        <v>2.6611097702094463E-4</v>
      </c>
    </row>
    <row r="216" spans="1:20">
      <c r="A216" s="61" t="s">
        <v>780</v>
      </c>
      <c r="B216" s="58" t="s">
        <v>781</v>
      </c>
      <c r="C216" s="69" t="s">
        <v>112</v>
      </c>
      <c r="D216" s="69" t="s">
        <v>29</v>
      </c>
      <c r="E216" s="58" t="s">
        <v>782</v>
      </c>
      <c r="F216" s="69" t="s">
        <v>641</v>
      </c>
      <c r="G216" s="58" t="s">
        <v>336</v>
      </c>
      <c r="H216" s="58" t="s">
        <v>294</v>
      </c>
      <c r="I216" s="125" t="s">
        <v>2693</v>
      </c>
      <c r="J216" s="66">
        <v>2.8199999997608272</v>
      </c>
      <c r="K216" s="69" t="s">
        <v>124</v>
      </c>
      <c r="L216" s="70">
        <v>2.12E-2</v>
      </c>
      <c r="M216" s="70">
        <v>4.7699999996754075E-2</v>
      </c>
      <c r="N216" s="66">
        <v>2841.5076250000002</v>
      </c>
      <c r="O216" s="68">
        <v>103</v>
      </c>
      <c r="P216" s="125" t="s">
        <v>2693</v>
      </c>
      <c r="Q216" s="66">
        <v>2.926752735</v>
      </c>
      <c r="R216" s="67">
        <v>1.8943384166666667E-5</v>
      </c>
      <c r="S216" s="67">
        <f t="shared" si="3"/>
        <v>1.5894672379581536E-3</v>
      </c>
      <c r="T216" s="67">
        <f>Q216/'סכום נכסי הקרן'!$C$41</f>
        <v>2.6611097702094463E-4</v>
      </c>
    </row>
    <row r="217" spans="1:20">
      <c r="A217" s="124" t="s">
        <v>2693</v>
      </c>
      <c r="B217" s="125" t="s">
        <v>2693</v>
      </c>
      <c r="C217" s="125" t="s">
        <v>2693</v>
      </c>
      <c r="D217" s="125" t="s">
        <v>2693</v>
      </c>
      <c r="E217" s="125" t="s">
        <v>2693</v>
      </c>
      <c r="F217" s="125" t="s">
        <v>2693</v>
      </c>
      <c r="G217" s="125" t="s">
        <v>2693</v>
      </c>
      <c r="H217" s="125" t="s">
        <v>2693</v>
      </c>
      <c r="I217" s="125" t="s">
        <v>2693</v>
      </c>
      <c r="J217" s="125" t="s">
        <v>2693</v>
      </c>
      <c r="K217" s="125" t="s">
        <v>2693</v>
      </c>
      <c r="L217" s="125" t="s">
        <v>2693</v>
      </c>
      <c r="M217" s="125" t="s">
        <v>2693</v>
      </c>
      <c r="N217" s="125" t="s">
        <v>2693</v>
      </c>
      <c r="O217" s="125" t="s">
        <v>2693</v>
      </c>
      <c r="P217" s="125" t="s">
        <v>2693</v>
      </c>
      <c r="Q217" s="125" t="s">
        <v>2693</v>
      </c>
      <c r="R217" s="125" t="s">
        <v>2693</v>
      </c>
      <c r="S217" s="125" t="s">
        <v>2693</v>
      </c>
      <c r="T217" s="125" t="s">
        <v>2693</v>
      </c>
    </row>
    <row r="218" spans="1:20">
      <c r="A218" s="55" t="s">
        <v>174</v>
      </c>
      <c r="B218" s="122" t="s">
        <v>2693</v>
      </c>
      <c r="C218" s="122" t="s">
        <v>2693</v>
      </c>
      <c r="D218" s="122" t="s">
        <v>2693</v>
      </c>
      <c r="E218" s="122" t="s">
        <v>2693</v>
      </c>
      <c r="F218" s="122" t="s">
        <v>2693</v>
      </c>
      <c r="G218" s="122" t="s">
        <v>2693</v>
      </c>
      <c r="H218" s="122" t="s">
        <v>2693</v>
      </c>
      <c r="I218" s="122" t="s">
        <v>2693</v>
      </c>
      <c r="J218" s="64">
        <v>4.7376411817440687</v>
      </c>
      <c r="K218" s="122" t="s">
        <v>2693</v>
      </c>
      <c r="L218" s="122" t="s">
        <v>2693</v>
      </c>
      <c r="M218" s="74">
        <v>6.388977439735688E-2</v>
      </c>
      <c r="N218" s="122" t="s">
        <v>2693</v>
      </c>
      <c r="O218" s="122" t="s">
        <v>2693</v>
      </c>
      <c r="P218" s="122" t="s">
        <v>2693</v>
      </c>
      <c r="Q218" s="64">
        <v>477.19413605099999</v>
      </c>
      <c r="R218" s="122" t="s">
        <v>2693</v>
      </c>
      <c r="S218" s="65">
        <f t="shared" si="3"/>
        <v>0.25915562880607007</v>
      </c>
      <c r="T218" s="65">
        <f>Q218/'סכום נכסי הקרן'!$C$41</f>
        <v>4.3388222125705873E-2</v>
      </c>
    </row>
    <row r="219" spans="1:20">
      <c r="A219" s="72" t="s">
        <v>60</v>
      </c>
      <c r="B219" s="122" t="s">
        <v>2693</v>
      </c>
      <c r="C219" s="122" t="s">
        <v>2693</v>
      </c>
      <c r="D219" s="122" t="s">
        <v>2693</v>
      </c>
      <c r="E219" s="122" t="s">
        <v>2693</v>
      </c>
      <c r="F219" s="122" t="s">
        <v>2693</v>
      </c>
      <c r="G219" s="122" t="s">
        <v>2693</v>
      </c>
      <c r="H219" s="122" t="s">
        <v>2693</v>
      </c>
      <c r="I219" s="122" t="s">
        <v>2693</v>
      </c>
      <c r="J219" s="64">
        <v>4.9322340071791659</v>
      </c>
      <c r="K219" s="122" t="s">
        <v>2693</v>
      </c>
      <c r="L219" s="122" t="s">
        <v>2693</v>
      </c>
      <c r="M219" s="74">
        <v>7.4380385701254992E-2</v>
      </c>
      <c r="N219" s="122" t="s">
        <v>2693</v>
      </c>
      <c r="O219" s="122" t="s">
        <v>2693</v>
      </c>
      <c r="P219" s="122" t="s">
        <v>2693</v>
      </c>
      <c r="Q219" s="64">
        <v>74.327240395000004</v>
      </c>
      <c r="R219" s="122" t="s">
        <v>2693</v>
      </c>
      <c r="S219" s="65">
        <f t="shared" si="3"/>
        <v>4.0365799297935004E-2</v>
      </c>
      <c r="T219" s="65">
        <f>Q219/'סכום נכסי הקרן'!$C$41</f>
        <v>6.7581023583750312E-3</v>
      </c>
    </row>
    <row r="220" spans="1:20">
      <c r="A220" s="61" t="s">
        <v>783</v>
      </c>
      <c r="B220" s="58" t="s">
        <v>784</v>
      </c>
      <c r="C220" s="69" t="s">
        <v>29</v>
      </c>
      <c r="D220" s="69" t="s">
        <v>785</v>
      </c>
      <c r="E220" s="58" t="s">
        <v>297</v>
      </c>
      <c r="F220" s="69" t="s">
        <v>298</v>
      </c>
      <c r="G220" s="58" t="s">
        <v>786</v>
      </c>
      <c r="H220" s="58" t="s">
        <v>787</v>
      </c>
      <c r="I220" s="125" t="s">
        <v>2693</v>
      </c>
      <c r="J220" s="66">
        <v>6.8599999994050336</v>
      </c>
      <c r="K220" s="69" t="s">
        <v>123</v>
      </c>
      <c r="L220" s="70">
        <v>3.7499999999999999E-2</v>
      </c>
      <c r="M220" s="70">
        <v>6.1399999995450261E-2</v>
      </c>
      <c r="N220" s="66">
        <v>920.50170000000003</v>
      </c>
      <c r="O220" s="68">
        <v>85.582329999999999</v>
      </c>
      <c r="P220" s="125" t="s">
        <v>2693</v>
      </c>
      <c r="Q220" s="66">
        <v>2.857302845</v>
      </c>
      <c r="R220" s="67">
        <v>1.8410034000000001E-6</v>
      </c>
      <c r="S220" s="67">
        <f t="shared" si="3"/>
        <v>1.5517502407158849E-3</v>
      </c>
      <c r="T220" s="67">
        <f>Q220/'סכום נכסי הקרן'!$C$41</f>
        <v>2.5979634105566994E-4</v>
      </c>
    </row>
    <row r="221" spans="1:20">
      <c r="A221" s="61" t="s">
        <v>788</v>
      </c>
      <c r="B221" s="58" t="s">
        <v>789</v>
      </c>
      <c r="C221" s="69" t="s">
        <v>29</v>
      </c>
      <c r="D221" s="69" t="s">
        <v>785</v>
      </c>
      <c r="E221" s="58" t="s">
        <v>403</v>
      </c>
      <c r="F221" s="69" t="s">
        <v>286</v>
      </c>
      <c r="G221" s="58" t="s">
        <v>791</v>
      </c>
      <c r="H221" s="58" t="s">
        <v>280</v>
      </c>
      <c r="I221" s="125" t="s">
        <v>2693</v>
      </c>
      <c r="J221" s="66">
        <v>2.6400000000726997</v>
      </c>
      <c r="K221" s="69" t="s">
        <v>123</v>
      </c>
      <c r="L221" s="70">
        <v>3.2549999999999996E-2</v>
      </c>
      <c r="M221" s="70">
        <v>8.6600000002453617E-2</v>
      </c>
      <c r="N221" s="66">
        <v>2764.4459999999999</v>
      </c>
      <c r="O221" s="68">
        <v>87.799629999999993</v>
      </c>
      <c r="P221" s="125" t="s">
        <v>2693</v>
      </c>
      <c r="Q221" s="66">
        <v>8.8033572739999997</v>
      </c>
      <c r="R221" s="67">
        <v>2.7644459999999997E-6</v>
      </c>
      <c r="S221" s="67">
        <f t="shared" si="3"/>
        <v>4.7809464064833612E-3</v>
      </c>
      <c r="T221" s="67">
        <f>Q221/'סכום נכסי הקרן'!$C$41</f>
        <v>8.0043318222049241E-4</v>
      </c>
    </row>
    <row r="222" spans="1:20">
      <c r="A222" s="61" t="s">
        <v>792</v>
      </c>
      <c r="B222" s="58" t="s">
        <v>793</v>
      </c>
      <c r="C222" s="69" t="s">
        <v>29</v>
      </c>
      <c r="D222" s="69" t="s">
        <v>785</v>
      </c>
      <c r="E222" s="58" t="s">
        <v>366</v>
      </c>
      <c r="F222" s="69" t="s">
        <v>286</v>
      </c>
      <c r="G222" s="58" t="s">
        <v>791</v>
      </c>
      <c r="H222" s="58" t="s">
        <v>280</v>
      </c>
      <c r="I222" s="125" t="s">
        <v>2693</v>
      </c>
      <c r="J222" s="66">
        <v>1.990000000027728</v>
      </c>
      <c r="K222" s="69" t="s">
        <v>123</v>
      </c>
      <c r="L222" s="70">
        <v>3.2750000000000001E-2</v>
      </c>
      <c r="M222" s="70">
        <v>8.3099999999876772E-2</v>
      </c>
      <c r="N222" s="66">
        <v>3913.0439040000001</v>
      </c>
      <c r="O222" s="68">
        <v>91.480680000000007</v>
      </c>
      <c r="P222" s="125" t="s">
        <v>2693</v>
      </c>
      <c r="Q222" s="66">
        <v>12.983496435999998</v>
      </c>
      <c r="R222" s="67">
        <v>5.2173918720000004E-6</v>
      </c>
      <c r="S222" s="67">
        <f t="shared" si="3"/>
        <v>7.0511054700247676E-3</v>
      </c>
      <c r="T222" s="67">
        <f>Q222/'סכום נכסי הקרן'!$C$41</f>
        <v>1.1805066005112701E-3</v>
      </c>
    </row>
    <row r="223" spans="1:20">
      <c r="A223" s="61" t="s">
        <v>794</v>
      </c>
      <c r="B223" s="58" t="s">
        <v>795</v>
      </c>
      <c r="C223" s="69" t="s">
        <v>29</v>
      </c>
      <c r="D223" s="69" t="s">
        <v>785</v>
      </c>
      <c r="E223" s="58" t="s">
        <v>366</v>
      </c>
      <c r="F223" s="69" t="s">
        <v>286</v>
      </c>
      <c r="G223" s="58" t="s">
        <v>791</v>
      </c>
      <c r="H223" s="58" t="s">
        <v>280</v>
      </c>
      <c r="I223" s="125" t="s">
        <v>2693</v>
      </c>
      <c r="J223" s="66">
        <v>3.8300000000438561</v>
      </c>
      <c r="K223" s="69" t="s">
        <v>123</v>
      </c>
      <c r="L223" s="70">
        <v>7.1289999999999992E-2</v>
      </c>
      <c r="M223" s="70">
        <v>7.5000000000000011E-2</v>
      </c>
      <c r="N223" s="66">
        <v>2235.0839999999998</v>
      </c>
      <c r="O223" s="68">
        <v>101.25705000000001</v>
      </c>
      <c r="P223" s="125" t="s">
        <v>2693</v>
      </c>
      <c r="Q223" s="66">
        <v>8.2085543080000001</v>
      </c>
      <c r="R223" s="67">
        <v>4.470168E-6</v>
      </c>
      <c r="S223" s="67">
        <f t="shared" si="3"/>
        <v>4.4579195186320595E-3</v>
      </c>
      <c r="T223" s="67">
        <f>Q223/'סכום נכסי הקרן'!$C$41</f>
        <v>7.4635153858713802E-4</v>
      </c>
    </row>
    <row r="224" spans="1:20">
      <c r="A224" s="61" t="s">
        <v>796</v>
      </c>
      <c r="B224" s="58" t="s">
        <v>797</v>
      </c>
      <c r="C224" s="69" t="s">
        <v>29</v>
      </c>
      <c r="D224" s="69" t="s">
        <v>785</v>
      </c>
      <c r="E224" s="58" t="s">
        <v>798</v>
      </c>
      <c r="F224" s="69" t="s">
        <v>434</v>
      </c>
      <c r="G224" s="58" t="s">
        <v>799</v>
      </c>
      <c r="H224" s="58" t="s">
        <v>280</v>
      </c>
      <c r="I224" s="125" t="s">
        <v>2693</v>
      </c>
      <c r="J224" s="66">
        <v>9.460000000207021</v>
      </c>
      <c r="K224" s="69" t="s">
        <v>123</v>
      </c>
      <c r="L224" s="70">
        <v>6.3750000000000001E-2</v>
      </c>
      <c r="M224" s="70">
        <v>6.8700000001721717E-2</v>
      </c>
      <c r="N224" s="66">
        <v>5593.5918000000001</v>
      </c>
      <c r="O224" s="68">
        <v>94.761250000000004</v>
      </c>
      <c r="P224" s="125" t="s">
        <v>2693</v>
      </c>
      <c r="Q224" s="66">
        <v>19.225122086999999</v>
      </c>
      <c r="R224" s="67">
        <v>8.0703964795844751E-6</v>
      </c>
      <c r="S224" s="67">
        <f t="shared" si="3"/>
        <v>1.0440821097595107E-2</v>
      </c>
      <c r="T224" s="67">
        <f>Q224/'סכום נכסי הקרן'!$C$41</f>
        <v>1.7480178495224031E-3</v>
      </c>
    </row>
    <row r="225" spans="1:20">
      <c r="A225" s="61" t="s">
        <v>800</v>
      </c>
      <c r="B225" s="58" t="s">
        <v>801</v>
      </c>
      <c r="C225" s="69" t="s">
        <v>29</v>
      </c>
      <c r="D225" s="69" t="s">
        <v>785</v>
      </c>
      <c r="E225" s="58" t="s">
        <v>802</v>
      </c>
      <c r="F225" s="69" t="s">
        <v>286</v>
      </c>
      <c r="G225" s="58" t="s">
        <v>799</v>
      </c>
      <c r="H225" s="58" t="s">
        <v>787</v>
      </c>
      <c r="I225" s="125" t="s">
        <v>2693</v>
      </c>
      <c r="J225" s="66">
        <v>2.1899999999842201</v>
      </c>
      <c r="K225" s="69" t="s">
        <v>123</v>
      </c>
      <c r="L225" s="70">
        <v>3.0769999999999999E-2</v>
      </c>
      <c r="M225" s="70">
        <v>8.6099999997988105E-2</v>
      </c>
      <c r="N225" s="66">
        <v>3139.7048399999999</v>
      </c>
      <c r="O225" s="68">
        <v>89.040419999999997</v>
      </c>
      <c r="P225" s="125" t="s">
        <v>2693</v>
      </c>
      <c r="Q225" s="66">
        <v>10.139664263999999</v>
      </c>
      <c r="R225" s="67">
        <v>5.2328413999999995E-6</v>
      </c>
      <c r="S225" s="67">
        <f t="shared" si="3"/>
        <v>5.5066709116863852E-3</v>
      </c>
      <c r="T225" s="67">
        <f>Q225/'סכום נכסי הקרן'!$C$41</f>
        <v>9.2193506191680288E-4</v>
      </c>
    </row>
    <row r="226" spans="1:20">
      <c r="A226" s="61" t="s">
        <v>803</v>
      </c>
      <c r="B226" s="58" t="s">
        <v>804</v>
      </c>
      <c r="C226" s="69" t="s">
        <v>29</v>
      </c>
      <c r="D226" s="69" t="s">
        <v>785</v>
      </c>
      <c r="E226" s="58" t="s">
        <v>805</v>
      </c>
      <c r="F226" s="69" t="s">
        <v>1045</v>
      </c>
      <c r="G226" s="58" t="s">
        <v>806</v>
      </c>
      <c r="H226" s="58" t="s">
        <v>280</v>
      </c>
      <c r="I226" s="125" t="s">
        <v>2693</v>
      </c>
      <c r="J226" s="66">
        <v>5.549999999730165</v>
      </c>
      <c r="K226" s="69" t="s">
        <v>125</v>
      </c>
      <c r="L226" s="70">
        <v>4.3749999999999997E-2</v>
      </c>
      <c r="M226" s="70">
        <v>5.4800000001079346E-2</v>
      </c>
      <c r="N226" s="66">
        <v>588.17999999999995</v>
      </c>
      <c r="O226" s="68">
        <v>94.237790000000004</v>
      </c>
      <c r="P226" s="125" t="s">
        <v>2693</v>
      </c>
      <c r="Q226" s="66">
        <v>2.2235811119999997</v>
      </c>
      <c r="R226" s="67">
        <v>3.9211999999999994E-7</v>
      </c>
      <c r="S226" s="67">
        <f t="shared" si="3"/>
        <v>1.2075872642744996E-3</v>
      </c>
      <c r="T226" s="67">
        <f>Q226/'סכום נכסי הקרן'!$C$41</f>
        <v>2.0217606192811448E-4</v>
      </c>
    </row>
    <row r="227" spans="1:20">
      <c r="A227" s="61" t="s">
        <v>807</v>
      </c>
      <c r="B227" s="58" t="s">
        <v>808</v>
      </c>
      <c r="C227" s="69" t="s">
        <v>29</v>
      </c>
      <c r="D227" s="69" t="s">
        <v>785</v>
      </c>
      <c r="E227" s="58" t="s">
        <v>805</v>
      </c>
      <c r="F227" s="69" t="s">
        <v>1045</v>
      </c>
      <c r="G227" s="58" t="s">
        <v>806</v>
      </c>
      <c r="H227" s="58" t="s">
        <v>280</v>
      </c>
      <c r="I227" s="125" t="s">
        <v>2693</v>
      </c>
      <c r="J227" s="66">
        <v>4.5399999996394165</v>
      </c>
      <c r="K227" s="69" t="s">
        <v>125</v>
      </c>
      <c r="L227" s="70">
        <v>7.3749999999999996E-2</v>
      </c>
      <c r="M227" s="70">
        <v>5.3199999995316133E-2</v>
      </c>
      <c r="N227" s="66">
        <v>1205.769</v>
      </c>
      <c r="O227" s="68">
        <v>111.22803999999999</v>
      </c>
      <c r="P227" s="125" t="s">
        <v>2693</v>
      </c>
      <c r="Q227" s="66">
        <v>5.3801703610000002</v>
      </c>
      <c r="R227" s="67">
        <v>1.5072112500000001E-6</v>
      </c>
      <c r="S227" s="67">
        <f t="shared" si="3"/>
        <v>2.9218746159104529E-3</v>
      </c>
      <c r="T227" s="67">
        <f>Q227/'סכום נכסי הקרן'!$C$41</f>
        <v>4.8918460865633685E-4</v>
      </c>
    </row>
    <row r="228" spans="1:20">
      <c r="A228" s="61" t="s">
        <v>809</v>
      </c>
      <c r="B228" s="58" t="s">
        <v>810</v>
      </c>
      <c r="C228" s="69" t="s">
        <v>29</v>
      </c>
      <c r="D228" s="69" t="s">
        <v>785</v>
      </c>
      <c r="E228" s="58" t="s">
        <v>805</v>
      </c>
      <c r="F228" s="69" t="s">
        <v>1045</v>
      </c>
      <c r="G228" s="58" t="s">
        <v>806</v>
      </c>
      <c r="H228" s="58" t="s">
        <v>280</v>
      </c>
      <c r="I228" s="125" t="s">
        <v>2693</v>
      </c>
      <c r="J228" s="66">
        <v>5.6899999994407455</v>
      </c>
      <c r="K228" s="69" t="s">
        <v>123</v>
      </c>
      <c r="L228" s="70">
        <v>8.1250000000000003E-2</v>
      </c>
      <c r="M228" s="70">
        <v>6.5299999992809582E-2</v>
      </c>
      <c r="N228" s="66">
        <v>1117.5419999999999</v>
      </c>
      <c r="O228" s="68">
        <v>111.16779</v>
      </c>
      <c r="P228" s="125" t="s">
        <v>2693</v>
      </c>
      <c r="Q228" s="66">
        <v>4.5059917079999998</v>
      </c>
      <c r="R228" s="67">
        <v>2.235084E-6</v>
      </c>
      <c r="S228" s="67">
        <f t="shared" si="3"/>
        <v>2.4471237726124829E-3</v>
      </c>
      <c r="T228" s="67">
        <f>Q228/'סכום נכסי הקרן'!$C$41</f>
        <v>4.0970111397680304E-4</v>
      </c>
    </row>
    <row r="229" spans="1:20">
      <c r="A229" s="124" t="s">
        <v>2693</v>
      </c>
      <c r="B229" s="125" t="s">
        <v>2693</v>
      </c>
      <c r="C229" s="125" t="s">
        <v>2693</v>
      </c>
      <c r="D229" s="125" t="s">
        <v>2693</v>
      </c>
      <c r="E229" s="125" t="s">
        <v>2693</v>
      </c>
      <c r="F229" s="125" t="s">
        <v>2693</v>
      </c>
      <c r="G229" s="125" t="s">
        <v>2693</v>
      </c>
      <c r="H229" s="125" t="s">
        <v>2693</v>
      </c>
      <c r="I229" s="125" t="s">
        <v>2693</v>
      </c>
      <c r="J229" s="125" t="s">
        <v>2693</v>
      </c>
      <c r="K229" s="125" t="s">
        <v>2693</v>
      </c>
      <c r="L229" s="125" t="s">
        <v>2693</v>
      </c>
      <c r="M229" s="125" t="s">
        <v>2693</v>
      </c>
      <c r="N229" s="125" t="s">
        <v>2693</v>
      </c>
      <c r="O229" s="125" t="s">
        <v>2693</v>
      </c>
      <c r="P229" s="125" t="s">
        <v>2693</v>
      </c>
      <c r="Q229" s="125" t="s">
        <v>2693</v>
      </c>
      <c r="R229" s="125" t="s">
        <v>2693</v>
      </c>
      <c r="S229" s="125" t="s">
        <v>2693</v>
      </c>
      <c r="T229" s="125" t="s">
        <v>2693</v>
      </c>
    </row>
    <row r="230" spans="1:20">
      <c r="A230" s="72" t="s">
        <v>59</v>
      </c>
      <c r="B230" s="122" t="s">
        <v>2693</v>
      </c>
      <c r="C230" s="122" t="s">
        <v>2693</v>
      </c>
      <c r="D230" s="122" t="s">
        <v>2693</v>
      </c>
      <c r="E230" s="122" t="s">
        <v>2693</v>
      </c>
      <c r="F230" s="122" t="s">
        <v>2693</v>
      </c>
      <c r="G230" s="122" t="s">
        <v>2693</v>
      </c>
      <c r="H230" s="122" t="s">
        <v>2693</v>
      </c>
      <c r="I230" s="122" t="s">
        <v>2693</v>
      </c>
      <c r="J230" s="64">
        <v>4.7017396274808299</v>
      </c>
      <c r="K230" s="122" t="s">
        <v>2693</v>
      </c>
      <c r="L230" s="122" t="s">
        <v>2693</v>
      </c>
      <c r="M230" s="74">
        <v>6.1954300927873421E-2</v>
      </c>
      <c r="N230" s="122" t="s">
        <v>2693</v>
      </c>
      <c r="O230" s="122" t="s">
        <v>2693</v>
      </c>
      <c r="P230" s="122" t="s">
        <v>2693</v>
      </c>
      <c r="Q230" s="64">
        <v>402.866895656</v>
      </c>
      <c r="R230" s="122" t="s">
        <v>2693</v>
      </c>
      <c r="S230" s="65">
        <f t="shared" si="3"/>
        <v>0.21878982950813505</v>
      </c>
      <c r="T230" s="65">
        <f>Q230/'סכום נכסי הקרן'!$C$41</f>
        <v>3.6630119767330847E-2</v>
      </c>
    </row>
    <row r="231" spans="1:20">
      <c r="A231" s="61" t="s">
        <v>811</v>
      </c>
      <c r="B231" s="58" t="s">
        <v>812</v>
      </c>
      <c r="C231" s="69" t="s">
        <v>29</v>
      </c>
      <c r="D231" s="69" t="s">
        <v>785</v>
      </c>
      <c r="E231" s="125" t="s">
        <v>2693</v>
      </c>
      <c r="F231" s="69" t="s">
        <v>813</v>
      </c>
      <c r="G231" s="58" t="s">
        <v>279</v>
      </c>
      <c r="H231" s="58" t="s">
        <v>787</v>
      </c>
      <c r="I231" s="125" t="s">
        <v>2693</v>
      </c>
      <c r="J231" s="66">
        <v>7.1600000007311637</v>
      </c>
      <c r="K231" s="69" t="s">
        <v>125</v>
      </c>
      <c r="L231" s="70">
        <v>4.2519999999999995E-2</v>
      </c>
      <c r="M231" s="70">
        <v>4.3600000004370178E-2</v>
      </c>
      <c r="N231" s="66">
        <v>1176.3599999999999</v>
      </c>
      <c r="O231" s="68">
        <v>100.85723</v>
      </c>
      <c r="P231" s="125" t="s">
        <v>2693</v>
      </c>
      <c r="Q231" s="66">
        <v>4.7595390719999999</v>
      </c>
      <c r="R231" s="67">
        <v>9.4108799999999996E-7</v>
      </c>
      <c r="S231" s="67">
        <f t="shared" si="3"/>
        <v>2.5848208262546492E-3</v>
      </c>
      <c r="T231" s="67">
        <f>Q231/'סכום נכסי הקרן'!$C$41</f>
        <v>4.3275456018982078E-4</v>
      </c>
    </row>
    <row r="232" spans="1:20">
      <c r="A232" s="61" t="s">
        <v>814</v>
      </c>
      <c r="B232" s="58" t="s">
        <v>815</v>
      </c>
      <c r="C232" s="69" t="s">
        <v>29</v>
      </c>
      <c r="D232" s="69" t="s">
        <v>785</v>
      </c>
      <c r="E232" s="125" t="s">
        <v>2693</v>
      </c>
      <c r="F232" s="69" t="s">
        <v>813</v>
      </c>
      <c r="G232" s="58" t="s">
        <v>816</v>
      </c>
      <c r="H232" s="58" t="s">
        <v>787</v>
      </c>
      <c r="I232" s="125" t="s">
        <v>2693</v>
      </c>
      <c r="J232" s="66">
        <v>0.68999990979695303</v>
      </c>
      <c r="K232" s="69" t="s">
        <v>123</v>
      </c>
      <c r="L232" s="70">
        <v>4.4999999999999998E-2</v>
      </c>
      <c r="M232" s="70">
        <v>6.0700008118274244E-2</v>
      </c>
      <c r="N232" s="66">
        <v>0.76463400000000004</v>
      </c>
      <c r="O232" s="68">
        <v>99.935000000000002</v>
      </c>
      <c r="P232" s="125" t="s">
        <v>2693</v>
      </c>
      <c r="Q232" s="66">
        <v>2.7715249999999995E-3</v>
      </c>
      <c r="R232" s="67">
        <v>1.529268E-9</v>
      </c>
      <c r="S232" s="67">
        <f t="shared" si="3"/>
        <v>1.5051658221759452E-6</v>
      </c>
      <c r="T232" s="67">
        <f>Q232/'סכום נכסי הקרן'!$C$41</f>
        <v>2.5199710818343983E-7</v>
      </c>
    </row>
    <row r="233" spans="1:20">
      <c r="A233" s="61" t="s">
        <v>817</v>
      </c>
      <c r="B233" s="58" t="s">
        <v>818</v>
      </c>
      <c r="C233" s="69" t="s">
        <v>29</v>
      </c>
      <c r="D233" s="69" t="s">
        <v>785</v>
      </c>
      <c r="E233" s="125" t="s">
        <v>2693</v>
      </c>
      <c r="F233" s="69" t="s">
        <v>813</v>
      </c>
      <c r="G233" s="58" t="s">
        <v>819</v>
      </c>
      <c r="H233" s="58" t="s">
        <v>820</v>
      </c>
      <c r="I233" s="125" t="s">
        <v>2693</v>
      </c>
      <c r="J233" s="66">
        <v>6.4100000002343673</v>
      </c>
      <c r="K233" s="69" t="s">
        <v>123</v>
      </c>
      <c r="L233" s="70">
        <v>0.03</v>
      </c>
      <c r="M233" s="70">
        <v>6.2900000002404949E-2</v>
      </c>
      <c r="N233" s="66">
        <v>2176.2660000000001</v>
      </c>
      <c r="O233" s="68">
        <v>82.705669999999998</v>
      </c>
      <c r="P233" s="125" t="s">
        <v>2693</v>
      </c>
      <c r="Q233" s="66">
        <v>6.528220267</v>
      </c>
      <c r="R233" s="67">
        <v>1.2435805714285715E-6</v>
      </c>
      <c r="S233" s="67">
        <f t="shared" si="3"/>
        <v>3.5453600546719675E-3</v>
      </c>
      <c r="T233" s="67">
        <f>Q233/'סכום נכסי הקרן'!$C$41</f>
        <v>5.9356947127250296E-4</v>
      </c>
    </row>
    <row r="234" spans="1:20">
      <c r="A234" s="61" t="s">
        <v>821</v>
      </c>
      <c r="B234" s="58" t="s">
        <v>822</v>
      </c>
      <c r="C234" s="69" t="s">
        <v>29</v>
      </c>
      <c r="D234" s="69" t="s">
        <v>785</v>
      </c>
      <c r="E234" s="125" t="s">
        <v>2693</v>
      </c>
      <c r="F234" s="69" t="s">
        <v>813</v>
      </c>
      <c r="G234" s="58" t="s">
        <v>819</v>
      </c>
      <c r="H234" s="58" t="s">
        <v>820</v>
      </c>
      <c r="I234" s="125" t="s">
        <v>2693</v>
      </c>
      <c r="J234" s="66">
        <v>7.0500000012520525</v>
      </c>
      <c r="K234" s="69" t="s">
        <v>123</v>
      </c>
      <c r="L234" s="70">
        <v>3.5000000000000003E-2</v>
      </c>
      <c r="M234" s="70">
        <v>6.3600000011660912E-2</v>
      </c>
      <c r="N234" s="66">
        <v>882.27</v>
      </c>
      <c r="O234" s="68">
        <v>83.612889999999993</v>
      </c>
      <c r="P234" s="125" t="s">
        <v>2693</v>
      </c>
      <c r="Q234" s="66">
        <v>2.6756068329999998</v>
      </c>
      <c r="R234" s="67">
        <v>1.76454E-6</v>
      </c>
      <c r="S234" s="67">
        <f t="shared" si="3"/>
        <v>1.4530743755196225E-3</v>
      </c>
      <c r="T234" s="67">
        <f>Q234/'סכום נכסי הקרן'!$C$41</f>
        <v>2.4327588044554963E-4</v>
      </c>
    </row>
    <row r="235" spans="1:20">
      <c r="A235" s="61" t="s">
        <v>823</v>
      </c>
      <c r="B235" s="58" t="s">
        <v>824</v>
      </c>
      <c r="C235" s="69" t="s">
        <v>29</v>
      </c>
      <c r="D235" s="69" t="s">
        <v>785</v>
      </c>
      <c r="E235" s="125" t="s">
        <v>2693</v>
      </c>
      <c r="F235" s="69" t="s">
        <v>813</v>
      </c>
      <c r="G235" s="58" t="s">
        <v>825</v>
      </c>
      <c r="H235" s="58" t="s">
        <v>820</v>
      </c>
      <c r="I235" s="125" t="s">
        <v>2693</v>
      </c>
      <c r="J235" s="66">
        <v>3.5399999998482929</v>
      </c>
      <c r="K235" s="69" t="s">
        <v>123</v>
      </c>
      <c r="L235" s="70">
        <v>3.2000000000000001E-2</v>
      </c>
      <c r="M235" s="70">
        <v>9.8799999995521012E-2</v>
      </c>
      <c r="N235" s="66">
        <v>1882.1760000000002</v>
      </c>
      <c r="O235" s="68">
        <v>81.108329999999995</v>
      </c>
      <c r="P235" s="125" t="s">
        <v>2693</v>
      </c>
      <c r="Q235" s="66">
        <v>5.5369839460000003</v>
      </c>
      <c r="R235" s="67">
        <v>1.5057408E-6</v>
      </c>
      <c r="S235" s="67">
        <f t="shared" si="3"/>
        <v>3.0070372785582309E-3</v>
      </c>
      <c r="T235" s="67">
        <f>Q235/'סכום נכסי הקרן'!$C$41</f>
        <v>5.0344266872935726E-4</v>
      </c>
    </row>
    <row r="236" spans="1:20">
      <c r="A236" s="61" t="s">
        <v>826</v>
      </c>
      <c r="B236" s="58" t="s">
        <v>827</v>
      </c>
      <c r="C236" s="69" t="s">
        <v>29</v>
      </c>
      <c r="D236" s="69" t="s">
        <v>785</v>
      </c>
      <c r="E236" s="125" t="s">
        <v>2693</v>
      </c>
      <c r="F236" s="69" t="s">
        <v>813</v>
      </c>
      <c r="G236" s="58" t="s">
        <v>828</v>
      </c>
      <c r="H236" s="58" t="s">
        <v>787</v>
      </c>
      <c r="I236" s="125" t="s">
        <v>2693</v>
      </c>
      <c r="J236" s="66">
        <v>7.1800000001163262</v>
      </c>
      <c r="K236" s="69" t="s">
        <v>125</v>
      </c>
      <c r="L236" s="70">
        <v>4.2500000000000003E-2</v>
      </c>
      <c r="M236" s="70">
        <v>4.3900000000270036E-2</v>
      </c>
      <c r="N236" s="66">
        <v>2352.7199999999998</v>
      </c>
      <c r="O236" s="68">
        <v>102.01258</v>
      </c>
      <c r="P236" s="125" t="s">
        <v>2693</v>
      </c>
      <c r="Q236" s="66">
        <v>9.628121865999999</v>
      </c>
      <c r="R236" s="67">
        <v>1.8821759999999999E-6</v>
      </c>
      <c r="S236" s="67">
        <f t="shared" si="3"/>
        <v>5.2288613541094115E-3</v>
      </c>
      <c r="T236" s="67">
        <f>Q236/'סכום נכסי הקרן'!$C$41</f>
        <v>8.7542377119807497E-4</v>
      </c>
    </row>
    <row r="237" spans="1:20">
      <c r="A237" s="61" t="s">
        <v>829</v>
      </c>
      <c r="B237" s="58" t="s">
        <v>830</v>
      </c>
      <c r="C237" s="69" t="s">
        <v>29</v>
      </c>
      <c r="D237" s="69" t="s">
        <v>785</v>
      </c>
      <c r="E237" s="125" t="s">
        <v>2693</v>
      </c>
      <c r="F237" s="69" t="s">
        <v>831</v>
      </c>
      <c r="G237" s="58" t="s">
        <v>828</v>
      </c>
      <c r="H237" s="58" t="s">
        <v>787</v>
      </c>
      <c r="I237" s="125" t="s">
        <v>2693</v>
      </c>
      <c r="J237" s="66">
        <v>7.3700000008670061</v>
      </c>
      <c r="K237" s="69" t="s">
        <v>123</v>
      </c>
      <c r="L237" s="70">
        <v>5.8749999999999997E-2</v>
      </c>
      <c r="M237" s="70">
        <v>5.4800000006000646E-2</v>
      </c>
      <c r="N237" s="66">
        <v>1176.3599999999999</v>
      </c>
      <c r="O237" s="68">
        <v>106.23860000000001</v>
      </c>
      <c r="P237" s="125" t="s">
        <v>2693</v>
      </c>
      <c r="Q237" s="66">
        <v>4.5328373110000006</v>
      </c>
      <c r="R237" s="67">
        <v>1.0694181818181818E-6</v>
      </c>
      <c r="S237" s="67">
        <f t="shared" si="3"/>
        <v>2.4617031410509079E-3</v>
      </c>
      <c r="T237" s="67">
        <f>Q237/'סכום נכסי הקרן'!$C$41</f>
        <v>4.121420135982897E-4</v>
      </c>
    </row>
    <row r="238" spans="1:20">
      <c r="A238" s="61" t="s">
        <v>832</v>
      </c>
      <c r="B238" s="58" t="s">
        <v>833</v>
      </c>
      <c r="C238" s="69" t="s">
        <v>29</v>
      </c>
      <c r="D238" s="69" t="s">
        <v>785</v>
      </c>
      <c r="E238" s="125" t="s">
        <v>2693</v>
      </c>
      <c r="F238" s="69" t="s">
        <v>790</v>
      </c>
      <c r="G238" s="58" t="s">
        <v>828</v>
      </c>
      <c r="H238" s="58" t="s">
        <v>787</v>
      </c>
      <c r="I238" s="125" t="s">
        <v>2693</v>
      </c>
      <c r="J238" s="66">
        <v>3.3299999999735861</v>
      </c>
      <c r="K238" s="69" t="s">
        <v>126</v>
      </c>
      <c r="L238" s="70">
        <v>4.6249999999999999E-2</v>
      </c>
      <c r="M238" s="70">
        <v>5.8299999999106962E-2</v>
      </c>
      <c r="N238" s="66">
        <v>1764.54</v>
      </c>
      <c r="O238" s="68">
        <v>97.506600000000006</v>
      </c>
      <c r="P238" s="125" t="s">
        <v>2693</v>
      </c>
      <c r="Q238" s="66">
        <v>7.9504567370000006</v>
      </c>
      <c r="R238" s="67">
        <v>3.5290800000000001E-6</v>
      </c>
      <c r="S238" s="67">
        <f t="shared" si="3"/>
        <v>4.3177513286803797E-3</v>
      </c>
      <c r="T238" s="67">
        <f>Q238/'סכום נכסי הקרן'!$C$41</f>
        <v>7.2288437104538032E-4</v>
      </c>
    </row>
    <row r="239" spans="1:20">
      <c r="A239" s="61" t="s">
        <v>834</v>
      </c>
      <c r="B239" s="58" t="s">
        <v>835</v>
      </c>
      <c r="C239" s="69" t="s">
        <v>29</v>
      </c>
      <c r="D239" s="69" t="s">
        <v>785</v>
      </c>
      <c r="E239" s="125" t="s">
        <v>2693</v>
      </c>
      <c r="F239" s="69" t="s">
        <v>790</v>
      </c>
      <c r="G239" s="58" t="s">
        <v>786</v>
      </c>
      <c r="H239" s="58" t="s">
        <v>787</v>
      </c>
      <c r="I239" s="125" t="s">
        <v>2693</v>
      </c>
      <c r="J239" s="66">
        <v>6.9100000006767788</v>
      </c>
      <c r="K239" s="69" t="s">
        <v>123</v>
      </c>
      <c r="L239" s="70">
        <v>6.7419999999999994E-2</v>
      </c>
      <c r="M239" s="70">
        <v>5.640000000673874E-2</v>
      </c>
      <c r="N239" s="66">
        <v>882.27</v>
      </c>
      <c r="O239" s="68">
        <v>107.58701000000001</v>
      </c>
      <c r="P239" s="125" t="s">
        <v>2693</v>
      </c>
      <c r="Q239" s="66">
        <v>3.4427771370000002</v>
      </c>
      <c r="R239" s="67">
        <v>7.05816E-7</v>
      </c>
      <c r="S239" s="67">
        <f t="shared" si="3"/>
        <v>1.869710892011132E-3</v>
      </c>
      <c r="T239" s="67">
        <f>Q239/'סכום נכסי הקרן'!$C$41</f>
        <v>3.1302978780420977E-4</v>
      </c>
    </row>
    <row r="240" spans="1:20">
      <c r="A240" s="61" t="s">
        <v>836</v>
      </c>
      <c r="B240" s="58" t="s">
        <v>837</v>
      </c>
      <c r="C240" s="69" t="s">
        <v>29</v>
      </c>
      <c r="D240" s="69" t="s">
        <v>785</v>
      </c>
      <c r="E240" s="125" t="s">
        <v>2693</v>
      </c>
      <c r="F240" s="69" t="s">
        <v>790</v>
      </c>
      <c r="G240" s="58" t="s">
        <v>786</v>
      </c>
      <c r="H240" s="58" t="s">
        <v>787</v>
      </c>
      <c r="I240" s="125" t="s">
        <v>2693</v>
      </c>
      <c r="J240" s="66">
        <v>4.9499999992912587</v>
      </c>
      <c r="K240" s="69" t="s">
        <v>123</v>
      </c>
      <c r="L240" s="70">
        <v>3.9329999999999997E-2</v>
      </c>
      <c r="M240" s="70">
        <v>5.8699999992624291E-2</v>
      </c>
      <c r="N240" s="66">
        <v>1244.0007000000001</v>
      </c>
      <c r="O240" s="68">
        <v>92.249899999999997</v>
      </c>
      <c r="P240" s="125" t="s">
        <v>2693</v>
      </c>
      <c r="Q240" s="66">
        <v>4.162306761</v>
      </c>
      <c r="R240" s="67">
        <v>8.2933380000000005E-7</v>
      </c>
      <c r="S240" s="67">
        <f t="shared" si="3"/>
        <v>2.2604746044394552E-3</v>
      </c>
      <c r="T240" s="67">
        <f>Q240/'סכום נכסי הקרן'!$C$41</f>
        <v>3.7845203169532306E-4</v>
      </c>
    </row>
    <row r="241" spans="1:20">
      <c r="A241" s="61" t="s">
        <v>838</v>
      </c>
      <c r="B241" s="58" t="s">
        <v>839</v>
      </c>
      <c r="C241" s="69" t="s">
        <v>29</v>
      </c>
      <c r="D241" s="69" t="s">
        <v>785</v>
      </c>
      <c r="E241" s="125" t="s">
        <v>2693</v>
      </c>
      <c r="F241" s="69" t="s">
        <v>2678</v>
      </c>
      <c r="G241" s="58" t="s">
        <v>786</v>
      </c>
      <c r="H241" s="58" t="s">
        <v>280</v>
      </c>
      <c r="I241" s="125" t="s">
        <v>2693</v>
      </c>
      <c r="J241" s="66">
        <v>2.5499999999137342</v>
      </c>
      <c r="K241" s="69" t="s">
        <v>123</v>
      </c>
      <c r="L241" s="70">
        <v>4.7500000000000001E-2</v>
      </c>
      <c r="M241" s="70">
        <v>7.3499999993961382E-2</v>
      </c>
      <c r="N241" s="66">
        <v>1352.8139999999999</v>
      </c>
      <c r="O241" s="68">
        <v>94.50067</v>
      </c>
      <c r="P241" s="125" t="s">
        <v>2693</v>
      </c>
      <c r="Q241" s="66">
        <v>4.6368229879999996</v>
      </c>
      <c r="R241" s="67">
        <v>9.7468145581088722E-7</v>
      </c>
      <c r="S241" s="67">
        <f t="shared" si="3"/>
        <v>2.518175908576449E-3</v>
      </c>
      <c r="T241" s="67">
        <f>Q241/'סכום נכסי הקרן'!$C$41</f>
        <v>4.2159676861457026E-4</v>
      </c>
    </row>
    <row r="242" spans="1:20">
      <c r="A242" s="61" t="s">
        <v>840</v>
      </c>
      <c r="B242" s="58" t="s">
        <v>841</v>
      </c>
      <c r="C242" s="69" t="s">
        <v>29</v>
      </c>
      <c r="D242" s="69" t="s">
        <v>785</v>
      </c>
      <c r="E242" s="125" t="s">
        <v>2693</v>
      </c>
      <c r="F242" s="69" t="s">
        <v>2678</v>
      </c>
      <c r="G242" s="58" t="s">
        <v>786</v>
      </c>
      <c r="H242" s="58" t="s">
        <v>280</v>
      </c>
      <c r="I242" s="125" t="s">
        <v>2693</v>
      </c>
      <c r="J242" s="66">
        <v>5.6199999993664829</v>
      </c>
      <c r="K242" s="69" t="s">
        <v>123</v>
      </c>
      <c r="L242" s="70">
        <v>5.1249999999999997E-2</v>
      </c>
      <c r="M242" s="70">
        <v>7.209999999208104E-2</v>
      </c>
      <c r="N242" s="66">
        <v>967.55610000000001</v>
      </c>
      <c r="O242" s="68">
        <v>89.959670000000003</v>
      </c>
      <c r="P242" s="125" t="s">
        <v>2693</v>
      </c>
      <c r="Q242" s="66">
        <v>3.1569779499999999</v>
      </c>
      <c r="R242" s="67">
        <v>7.374350637472791E-7</v>
      </c>
      <c r="S242" s="67">
        <f t="shared" si="3"/>
        <v>1.7144984482200523E-3</v>
      </c>
      <c r="T242" s="67">
        <f>Q242/'סכום נכסי הקרן'!$C$41</f>
        <v>2.8704388883336223E-4</v>
      </c>
    </row>
    <row r="243" spans="1:20">
      <c r="A243" s="61" t="s">
        <v>842</v>
      </c>
      <c r="B243" s="58" t="s">
        <v>843</v>
      </c>
      <c r="C243" s="69" t="s">
        <v>29</v>
      </c>
      <c r="D243" s="69" t="s">
        <v>785</v>
      </c>
      <c r="E243" s="125" t="s">
        <v>2693</v>
      </c>
      <c r="F243" s="69" t="s">
        <v>2679</v>
      </c>
      <c r="G243" s="58" t="s">
        <v>791</v>
      </c>
      <c r="H243" s="58" t="s">
        <v>280</v>
      </c>
      <c r="I243" s="125" t="s">
        <v>2693</v>
      </c>
      <c r="J243" s="66">
        <v>6.9599999999292805</v>
      </c>
      <c r="K243" s="69" t="s">
        <v>123</v>
      </c>
      <c r="L243" s="70">
        <v>3.3000000000000002E-2</v>
      </c>
      <c r="M243" s="70">
        <v>5.26999999985856E-2</v>
      </c>
      <c r="N243" s="66">
        <v>1764.54</v>
      </c>
      <c r="O243" s="68">
        <v>88.376000000000005</v>
      </c>
      <c r="P243" s="125" t="s">
        <v>2693</v>
      </c>
      <c r="Q243" s="66">
        <v>5.656052139999999</v>
      </c>
      <c r="R243" s="67">
        <v>4.4113500000000001E-7</v>
      </c>
      <c r="S243" s="67">
        <f t="shared" si="3"/>
        <v>3.071701092204874E-3</v>
      </c>
      <c r="T243" s="67">
        <f>Q243/'סכום נכסי הקרן'!$C$41</f>
        <v>5.1426878091114328E-4</v>
      </c>
    </row>
    <row r="244" spans="1:20">
      <c r="A244" s="61" t="s">
        <v>844</v>
      </c>
      <c r="B244" s="58" t="s">
        <v>845</v>
      </c>
      <c r="C244" s="69" t="s">
        <v>29</v>
      </c>
      <c r="D244" s="69" t="s">
        <v>785</v>
      </c>
      <c r="E244" s="125" t="s">
        <v>2693</v>
      </c>
      <c r="F244" s="69" t="s">
        <v>813</v>
      </c>
      <c r="G244" s="58" t="s">
        <v>846</v>
      </c>
      <c r="H244" s="58" t="s">
        <v>820</v>
      </c>
      <c r="I244" s="125" t="s">
        <v>2693</v>
      </c>
      <c r="J244" s="66">
        <v>6.5200000005840542</v>
      </c>
      <c r="K244" s="69" t="s">
        <v>125</v>
      </c>
      <c r="L244" s="70">
        <v>5.7999999999999996E-2</v>
      </c>
      <c r="M244" s="70">
        <v>4.5800000004149855E-2</v>
      </c>
      <c r="N244" s="66">
        <v>882.27</v>
      </c>
      <c r="O244" s="68">
        <v>110.29677</v>
      </c>
      <c r="P244" s="125" t="s">
        <v>2693</v>
      </c>
      <c r="Q244" s="66">
        <v>3.9037492110000001</v>
      </c>
      <c r="R244" s="67">
        <v>1.76454E-6</v>
      </c>
      <c r="S244" s="67">
        <f t="shared" si="3"/>
        <v>2.1200566080924808E-3</v>
      </c>
      <c r="T244" s="67">
        <f>Q244/'סכום נכסי הקרן'!$C$41</f>
        <v>3.5494304119406648E-4</v>
      </c>
    </row>
    <row r="245" spans="1:20">
      <c r="A245" s="61" t="s">
        <v>847</v>
      </c>
      <c r="B245" s="58" t="s">
        <v>848</v>
      </c>
      <c r="C245" s="69" t="s">
        <v>29</v>
      </c>
      <c r="D245" s="69" t="s">
        <v>785</v>
      </c>
      <c r="E245" s="125" t="s">
        <v>2693</v>
      </c>
      <c r="F245" s="69" t="s">
        <v>790</v>
      </c>
      <c r="G245" s="58" t="s">
        <v>791</v>
      </c>
      <c r="H245" s="58" t="s">
        <v>787</v>
      </c>
      <c r="I245" s="125" t="s">
        <v>2693</v>
      </c>
      <c r="J245" s="66">
        <v>7.2599999990009554</v>
      </c>
      <c r="K245" s="69" t="s">
        <v>123</v>
      </c>
      <c r="L245" s="70">
        <v>6.1740000000000003E-2</v>
      </c>
      <c r="M245" s="70">
        <v>5.6799999991694675E-2</v>
      </c>
      <c r="N245" s="66">
        <v>882.27</v>
      </c>
      <c r="O245" s="68">
        <v>103.84925</v>
      </c>
      <c r="P245" s="125" t="s">
        <v>2693</v>
      </c>
      <c r="Q245" s="66">
        <v>3.3231690319999996</v>
      </c>
      <c r="R245" s="67">
        <v>2.7570937499999998E-7</v>
      </c>
      <c r="S245" s="67">
        <f t="shared" si="3"/>
        <v>1.8047538623248644E-3</v>
      </c>
      <c r="T245" s="67">
        <f>Q245/'סכום נכסי הקרן'!$C$41</f>
        <v>3.0215458495548879E-4</v>
      </c>
    </row>
    <row r="246" spans="1:20">
      <c r="A246" s="61" t="s">
        <v>849</v>
      </c>
      <c r="B246" s="58" t="s">
        <v>850</v>
      </c>
      <c r="C246" s="69" t="s">
        <v>29</v>
      </c>
      <c r="D246" s="69" t="s">
        <v>785</v>
      </c>
      <c r="E246" s="125" t="s">
        <v>2693</v>
      </c>
      <c r="F246" s="69" t="s">
        <v>2680</v>
      </c>
      <c r="G246" s="58" t="s">
        <v>791</v>
      </c>
      <c r="H246" s="58" t="s">
        <v>280</v>
      </c>
      <c r="I246" s="125" t="s">
        <v>2693</v>
      </c>
      <c r="J246" s="66">
        <v>6.7200000005812361</v>
      </c>
      <c r="K246" s="69" t="s">
        <v>123</v>
      </c>
      <c r="L246" s="70">
        <v>6.4000000000000001E-2</v>
      </c>
      <c r="M246" s="70">
        <v>5.460000000389692E-2</v>
      </c>
      <c r="N246" s="66">
        <v>764.6339999999999</v>
      </c>
      <c r="O246" s="68">
        <v>109.184</v>
      </c>
      <c r="P246" s="125" t="s">
        <v>2693</v>
      </c>
      <c r="Q246" s="66">
        <v>3.0280299170000005</v>
      </c>
      <c r="R246" s="67">
        <v>7.6463399999999994E-7</v>
      </c>
      <c r="S246" s="67">
        <f t="shared" si="3"/>
        <v>1.6444690701309442E-3</v>
      </c>
      <c r="T246" s="67">
        <f>Q246/'סכום נכסי הקרן'!$C$41</f>
        <v>2.753194658453168E-4</v>
      </c>
    </row>
    <row r="247" spans="1:20">
      <c r="A247" s="61" t="s">
        <v>851</v>
      </c>
      <c r="B247" s="58" t="s">
        <v>852</v>
      </c>
      <c r="C247" s="69" t="s">
        <v>29</v>
      </c>
      <c r="D247" s="69" t="s">
        <v>785</v>
      </c>
      <c r="E247" s="125" t="s">
        <v>2693</v>
      </c>
      <c r="F247" s="69" t="s">
        <v>790</v>
      </c>
      <c r="G247" s="58" t="s">
        <v>791</v>
      </c>
      <c r="H247" s="58" t="s">
        <v>787</v>
      </c>
      <c r="I247" s="125" t="s">
        <v>2693</v>
      </c>
      <c r="J247" s="66">
        <v>4.0500000000210452</v>
      </c>
      <c r="K247" s="69" t="s">
        <v>125</v>
      </c>
      <c r="L247" s="70">
        <v>4.1250000000000002E-2</v>
      </c>
      <c r="M247" s="70">
        <v>0.04</v>
      </c>
      <c r="N247" s="66">
        <v>1746.8946000000003</v>
      </c>
      <c r="O247" s="68">
        <v>101.70789000000001</v>
      </c>
      <c r="P247" s="125" t="s">
        <v>2693</v>
      </c>
      <c r="Q247" s="66">
        <v>7.1275288570000006</v>
      </c>
      <c r="R247" s="67">
        <v>1.7468946000000003E-6</v>
      </c>
      <c r="S247" s="67">
        <f t="shared" si="3"/>
        <v>3.8708338666002227E-3</v>
      </c>
      <c r="T247" s="67">
        <f>Q247/'סכום נכסי הקרן'!$C$41</f>
        <v>6.4806078258648899E-4</v>
      </c>
    </row>
    <row r="248" spans="1:20">
      <c r="A248" s="61" t="s">
        <v>853</v>
      </c>
      <c r="B248" s="58" t="s">
        <v>854</v>
      </c>
      <c r="C248" s="69" t="s">
        <v>29</v>
      </c>
      <c r="D248" s="69" t="s">
        <v>785</v>
      </c>
      <c r="E248" s="125" t="s">
        <v>2693</v>
      </c>
      <c r="F248" s="69" t="s">
        <v>2676</v>
      </c>
      <c r="G248" s="58" t="s">
        <v>791</v>
      </c>
      <c r="H248" s="58" t="s">
        <v>787</v>
      </c>
      <c r="I248" s="125" t="s">
        <v>2693</v>
      </c>
      <c r="J248" s="66">
        <v>6.7799999996883829</v>
      </c>
      <c r="K248" s="69" t="s">
        <v>123</v>
      </c>
      <c r="L248" s="70">
        <v>6.7979999999999999E-2</v>
      </c>
      <c r="M248" s="70">
        <v>5.829999999752708E-2</v>
      </c>
      <c r="N248" s="66">
        <v>1764.54</v>
      </c>
      <c r="O248" s="68">
        <v>109.3091</v>
      </c>
      <c r="P248" s="125" t="s">
        <v>2693</v>
      </c>
      <c r="Q248" s="66">
        <v>6.9957677309999999</v>
      </c>
      <c r="R248" s="67">
        <v>1.76454E-6</v>
      </c>
      <c r="S248" s="67">
        <f t="shared" si="3"/>
        <v>3.799276747849131E-3</v>
      </c>
      <c r="T248" s="67">
        <f>Q248/'סכום נכסי הקרן'!$C$41</f>
        <v>6.3608058297688987E-4</v>
      </c>
    </row>
    <row r="249" spans="1:20">
      <c r="A249" s="61" t="s">
        <v>855</v>
      </c>
      <c r="B249" s="58" t="s">
        <v>856</v>
      </c>
      <c r="C249" s="69" t="s">
        <v>29</v>
      </c>
      <c r="D249" s="69" t="s">
        <v>785</v>
      </c>
      <c r="E249" s="125" t="s">
        <v>2693</v>
      </c>
      <c r="F249" s="69" t="s">
        <v>813</v>
      </c>
      <c r="G249" s="58" t="s">
        <v>791</v>
      </c>
      <c r="H249" s="58" t="s">
        <v>280</v>
      </c>
      <c r="I249" s="125" t="s">
        <v>2693</v>
      </c>
      <c r="J249" s="66">
        <v>6.5899999994947747</v>
      </c>
      <c r="K249" s="69" t="s">
        <v>123</v>
      </c>
      <c r="L249" s="70">
        <v>0.06</v>
      </c>
      <c r="M249" s="70">
        <v>6.0299999995539949E-2</v>
      </c>
      <c r="N249" s="66">
        <v>1470.45</v>
      </c>
      <c r="O249" s="68">
        <v>101.31632999999999</v>
      </c>
      <c r="P249" s="125" t="s">
        <v>2693</v>
      </c>
      <c r="Q249" s="66">
        <v>5.403526447</v>
      </c>
      <c r="R249" s="67">
        <v>1.2253750000000001E-6</v>
      </c>
      <c r="S249" s="67">
        <f t="shared" si="3"/>
        <v>2.9345588898704576E-3</v>
      </c>
      <c r="T249" s="67">
        <f>Q249/'סכום נכסי הקרן'!$C$41</f>
        <v>4.9130822873210149E-4</v>
      </c>
    </row>
    <row r="250" spans="1:20">
      <c r="A250" s="61" t="s">
        <v>857</v>
      </c>
      <c r="B250" s="58" t="s">
        <v>858</v>
      </c>
      <c r="C250" s="69" t="s">
        <v>29</v>
      </c>
      <c r="D250" s="69" t="s">
        <v>785</v>
      </c>
      <c r="E250" s="125" t="s">
        <v>2693</v>
      </c>
      <c r="F250" s="69" t="s">
        <v>790</v>
      </c>
      <c r="G250" s="58" t="s">
        <v>791</v>
      </c>
      <c r="H250" s="58" t="s">
        <v>787</v>
      </c>
      <c r="I250" s="125" t="s">
        <v>2693</v>
      </c>
      <c r="J250" s="66">
        <v>3.2899999998113088</v>
      </c>
      <c r="K250" s="69" t="s">
        <v>123</v>
      </c>
      <c r="L250" s="70">
        <v>8.1250000000000003E-2</v>
      </c>
      <c r="M250" s="70">
        <v>6.7399999995338217E-2</v>
      </c>
      <c r="N250" s="66">
        <v>1176.3599999999999</v>
      </c>
      <c r="O250" s="68">
        <v>105.57917</v>
      </c>
      <c r="P250" s="125" t="s">
        <v>2693</v>
      </c>
      <c r="Q250" s="66">
        <v>4.5047016649999998</v>
      </c>
      <c r="R250" s="67">
        <v>6.7220571428571424E-7</v>
      </c>
      <c r="S250" s="67">
        <f t="shared" si="3"/>
        <v>2.446423173255545E-3</v>
      </c>
      <c r="T250" s="67">
        <f>Q250/'סכום נכסי הקרן'!$C$41</f>
        <v>4.0958381858692479E-4</v>
      </c>
    </row>
    <row r="251" spans="1:20">
      <c r="A251" s="61" t="s">
        <v>859</v>
      </c>
      <c r="B251" s="58" t="s">
        <v>860</v>
      </c>
      <c r="C251" s="69" t="s">
        <v>29</v>
      </c>
      <c r="D251" s="69" t="s">
        <v>785</v>
      </c>
      <c r="E251" s="125" t="s">
        <v>2693</v>
      </c>
      <c r="F251" s="69" t="s">
        <v>2681</v>
      </c>
      <c r="G251" s="58" t="s">
        <v>791</v>
      </c>
      <c r="H251" s="58" t="s">
        <v>787</v>
      </c>
      <c r="I251" s="125" t="s">
        <v>2693</v>
      </c>
      <c r="J251" s="66">
        <v>6.9900000001403146</v>
      </c>
      <c r="K251" s="69" t="s">
        <v>123</v>
      </c>
      <c r="L251" s="70">
        <v>7.85E-2</v>
      </c>
      <c r="M251" s="70">
        <v>6.8700000002139217E-2</v>
      </c>
      <c r="N251" s="66">
        <v>1117.5419999999999</v>
      </c>
      <c r="O251" s="68">
        <v>107.25458</v>
      </c>
      <c r="P251" s="125" t="s">
        <v>2693</v>
      </c>
      <c r="Q251" s="66">
        <v>4.3473766610000002</v>
      </c>
      <c r="R251" s="67">
        <v>8.9403359999999995E-7</v>
      </c>
      <c r="S251" s="67">
        <f t="shared" si="3"/>
        <v>2.3609827680654448E-3</v>
      </c>
      <c r="T251" s="67">
        <f>Q251/'סכום נכסי הקרן'!$C$41</f>
        <v>3.9527925844297948E-4</v>
      </c>
    </row>
    <row r="252" spans="1:20">
      <c r="A252" s="61" t="s">
        <v>861</v>
      </c>
      <c r="B252" s="58" t="s">
        <v>862</v>
      </c>
      <c r="C252" s="69" t="s">
        <v>29</v>
      </c>
      <c r="D252" s="69" t="s">
        <v>785</v>
      </c>
      <c r="E252" s="125" t="s">
        <v>2693</v>
      </c>
      <c r="F252" s="69" t="s">
        <v>790</v>
      </c>
      <c r="G252" s="58" t="s">
        <v>799</v>
      </c>
      <c r="H252" s="58" t="s">
        <v>787</v>
      </c>
      <c r="I252" s="125" t="s">
        <v>2693</v>
      </c>
      <c r="J252" s="66">
        <v>4.0500000001065457</v>
      </c>
      <c r="K252" s="69" t="s">
        <v>125</v>
      </c>
      <c r="L252" s="70">
        <v>7.2499999999999995E-2</v>
      </c>
      <c r="M252" s="70">
        <v>5.7500000002523449E-2</v>
      </c>
      <c r="N252" s="66">
        <v>2099.8026</v>
      </c>
      <c r="O252" s="68">
        <v>105.85034</v>
      </c>
      <c r="P252" s="125" t="s">
        <v>2693</v>
      </c>
      <c r="Q252" s="66">
        <v>8.916375540999999</v>
      </c>
      <c r="R252" s="67">
        <v>1.67984208E-6</v>
      </c>
      <c r="S252" s="67">
        <f t="shared" si="3"/>
        <v>4.8423246126225649E-3</v>
      </c>
      <c r="T252" s="67">
        <f>Q252/'סכום נכסי הקרן'!$C$41</f>
        <v>8.107092130901053E-4</v>
      </c>
    </row>
    <row r="253" spans="1:20">
      <c r="A253" s="61" t="s">
        <v>863</v>
      </c>
      <c r="B253" s="58" t="s">
        <v>864</v>
      </c>
      <c r="C253" s="69" t="s">
        <v>29</v>
      </c>
      <c r="D253" s="69" t="s">
        <v>785</v>
      </c>
      <c r="E253" s="125" t="s">
        <v>2693</v>
      </c>
      <c r="F253" s="69" t="s">
        <v>790</v>
      </c>
      <c r="G253" s="58" t="s">
        <v>799</v>
      </c>
      <c r="H253" s="58" t="s">
        <v>787</v>
      </c>
      <c r="I253" s="125" t="s">
        <v>2693</v>
      </c>
      <c r="J253" s="66">
        <v>7.1300000001014379</v>
      </c>
      <c r="K253" s="69" t="s">
        <v>123</v>
      </c>
      <c r="L253" s="70">
        <v>7.1190000000000003E-2</v>
      </c>
      <c r="M253" s="70">
        <v>6.18999999999559E-2</v>
      </c>
      <c r="N253" s="66">
        <v>1176.3599999999999</v>
      </c>
      <c r="O253" s="68">
        <v>106.28433</v>
      </c>
      <c r="P253" s="125" t="s">
        <v>2693</v>
      </c>
      <c r="Q253" s="66">
        <v>4.5347883580000001</v>
      </c>
      <c r="R253" s="67">
        <v>7.8423999999999988E-7</v>
      </c>
      <c r="S253" s="67">
        <f t="shared" si="3"/>
        <v>2.4627627198971595E-3</v>
      </c>
      <c r="T253" s="67">
        <f>Q253/'סכום נכסי הקרן'!$C$41</f>
        <v>4.1231940986999208E-4</v>
      </c>
    </row>
    <row r="254" spans="1:20">
      <c r="A254" s="61" t="s">
        <v>865</v>
      </c>
      <c r="B254" s="58" t="s">
        <v>866</v>
      </c>
      <c r="C254" s="69" t="s">
        <v>29</v>
      </c>
      <c r="D254" s="69" t="s">
        <v>785</v>
      </c>
      <c r="E254" s="125" t="s">
        <v>2693</v>
      </c>
      <c r="F254" s="69" t="s">
        <v>2676</v>
      </c>
      <c r="G254" s="58" t="s">
        <v>799</v>
      </c>
      <c r="H254" s="58" t="s">
        <v>787</v>
      </c>
      <c r="I254" s="125" t="s">
        <v>2693</v>
      </c>
      <c r="J254" s="66">
        <v>2.8500000001734418</v>
      </c>
      <c r="K254" s="69" t="s">
        <v>123</v>
      </c>
      <c r="L254" s="70">
        <v>2.6249999999999999E-2</v>
      </c>
      <c r="M254" s="70">
        <v>6.1400000001918059E-2</v>
      </c>
      <c r="N254" s="66">
        <v>1491.3303900000001</v>
      </c>
      <c r="O254" s="68">
        <v>90.603380000000001</v>
      </c>
      <c r="P254" s="125" t="s">
        <v>2693</v>
      </c>
      <c r="Q254" s="66">
        <v>4.9007866789999994</v>
      </c>
      <c r="R254" s="67">
        <v>1.2010653287942961E-6</v>
      </c>
      <c r="S254" s="67">
        <f t="shared" si="3"/>
        <v>2.661529883730421E-3</v>
      </c>
      <c r="T254" s="67">
        <f>Q254/'סכום נכסי הקרן'!$C$41</f>
        <v>4.455973050692034E-4</v>
      </c>
    </row>
    <row r="255" spans="1:20">
      <c r="A255" s="61" t="s">
        <v>867</v>
      </c>
      <c r="B255" s="58" t="s">
        <v>868</v>
      </c>
      <c r="C255" s="69" t="s">
        <v>29</v>
      </c>
      <c r="D255" s="69" t="s">
        <v>785</v>
      </c>
      <c r="E255" s="125" t="s">
        <v>2693</v>
      </c>
      <c r="F255" s="69" t="s">
        <v>2676</v>
      </c>
      <c r="G255" s="58" t="s">
        <v>799</v>
      </c>
      <c r="H255" s="58" t="s">
        <v>787</v>
      </c>
      <c r="I255" s="125" t="s">
        <v>2693</v>
      </c>
      <c r="J255" s="66">
        <v>1.6400000001448916</v>
      </c>
      <c r="K255" s="69" t="s">
        <v>123</v>
      </c>
      <c r="L255" s="70">
        <v>7.0499999999999993E-2</v>
      </c>
      <c r="M255" s="70">
        <v>5.8700000011591306E-2</v>
      </c>
      <c r="N255" s="66">
        <v>588.17999999999995</v>
      </c>
      <c r="O255" s="68">
        <v>103.52607999999999</v>
      </c>
      <c r="P255" s="125" t="s">
        <v>2693</v>
      </c>
      <c r="Q255" s="66">
        <v>2.2085518120000001</v>
      </c>
      <c r="R255" s="67">
        <v>7.409656312279384E-7</v>
      </c>
      <c r="S255" s="67">
        <f t="shared" si="3"/>
        <v>1.1994251193574491E-3</v>
      </c>
      <c r="T255" s="67">
        <f>Q255/'סכום נכסי הקרן'!$C$41</f>
        <v>2.0080954344532206E-4</v>
      </c>
    </row>
    <row r="256" spans="1:20">
      <c r="A256" s="61" t="s">
        <v>869</v>
      </c>
      <c r="B256" s="58" t="s">
        <v>870</v>
      </c>
      <c r="C256" s="69" t="s">
        <v>29</v>
      </c>
      <c r="D256" s="69" t="s">
        <v>785</v>
      </c>
      <c r="E256" s="125" t="s">
        <v>2693</v>
      </c>
      <c r="F256" s="69" t="s">
        <v>2682</v>
      </c>
      <c r="G256" s="58" t="s">
        <v>799</v>
      </c>
      <c r="H256" s="58" t="s">
        <v>280</v>
      </c>
      <c r="I256" s="125" t="s">
        <v>2693</v>
      </c>
      <c r="J256" s="66">
        <v>3.160000000967631</v>
      </c>
      <c r="K256" s="69" t="s">
        <v>123</v>
      </c>
      <c r="L256" s="70">
        <v>5.5E-2</v>
      </c>
      <c r="M256" s="70">
        <v>8.1200000017929638E-2</v>
      </c>
      <c r="N256" s="66">
        <v>411.726</v>
      </c>
      <c r="O256" s="68">
        <v>94.118110000000001</v>
      </c>
      <c r="P256" s="125" t="s">
        <v>2693</v>
      </c>
      <c r="Q256" s="66">
        <v>1.405494179</v>
      </c>
      <c r="R256" s="67">
        <v>4.1172599999999999E-7</v>
      </c>
      <c r="S256" s="67">
        <f t="shared" si="3"/>
        <v>7.6329883421511271E-4</v>
      </c>
      <c r="T256" s="67">
        <f>Q256/'סכום נכסי הקרן'!$C$41</f>
        <v>1.2779262993357736E-4</v>
      </c>
    </row>
    <row r="257" spans="1:20">
      <c r="A257" s="61" t="s">
        <v>871</v>
      </c>
      <c r="B257" s="58" t="s">
        <v>872</v>
      </c>
      <c r="C257" s="69" t="s">
        <v>29</v>
      </c>
      <c r="D257" s="69" t="s">
        <v>785</v>
      </c>
      <c r="E257" s="125" t="s">
        <v>2693</v>
      </c>
      <c r="F257" s="69" t="s">
        <v>2682</v>
      </c>
      <c r="G257" s="58" t="s">
        <v>799</v>
      </c>
      <c r="H257" s="58" t="s">
        <v>280</v>
      </c>
      <c r="I257" s="125" t="s">
        <v>2693</v>
      </c>
      <c r="J257" s="66">
        <v>2.730000000217228</v>
      </c>
      <c r="K257" s="69" t="s">
        <v>123</v>
      </c>
      <c r="L257" s="70">
        <v>0.06</v>
      </c>
      <c r="M257" s="70">
        <v>7.7400000004528138E-2</v>
      </c>
      <c r="N257" s="66">
        <v>1853.35518</v>
      </c>
      <c r="O257" s="68">
        <v>97.244669999999999</v>
      </c>
      <c r="P257" s="125" t="s">
        <v>2693</v>
      </c>
      <c r="Q257" s="66">
        <v>6.536902446</v>
      </c>
      <c r="R257" s="67">
        <v>2.4711402400000002E-6</v>
      </c>
      <c r="S257" s="67">
        <f t="shared" si="3"/>
        <v>3.5500751913179708E-3</v>
      </c>
      <c r="T257" s="67">
        <f>Q257/'סכום נכסי הקרן'!$C$41</f>
        <v>5.9435888648641261E-4</v>
      </c>
    </row>
    <row r="258" spans="1:20">
      <c r="A258" s="61" t="s">
        <v>873</v>
      </c>
      <c r="B258" s="58" t="s">
        <v>874</v>
      </c>
      <c r="C258" s="69" t="s">
        <v>29</v>
      </c>
      <c r="D258" s="69" t="s">
        <v>785</v>
      </c>
      <c r="E258" s="125" t="s">
        <v>2693</v>
      </c>
      <c r="F258" s="69" t="s">
        <v>2676</v>
      </c>
      <c r="G258" s="58" t="s">
        <v>799</v>
      </c>
      <c r="H258" s="58" t="s">
        <v>280</v>
      </c>
      <c r="I258" s="125" t="s">
        <v>2693</v>
      </c>
      <c r="J258" s="66">
        <v>1.0800000001811907</v>
      </c>
      <c r="K258" s="69" t="s">
        <v>123</v>
      </c>
      <c r="L258" s="70">
        <v>4.2500000000000003E-2</v>
      </c>
      <c r="M258" s="70">
        <v>6.8200000005090591E-2</v>
      </c>
      <c r="N258" s="66">
        <v>1293.9960000000001</v>
      </c>
      <c r="O258" s="68">
        <v>98.778559999999999</v>
      </c>
      <c r="P258" s="125" t="s">
        <v>2693</v>
      </c>
      <c r="Q258" s="66">
        <v>4.6359971519999998</v>
      </c>
      <c r="R258" s="67">
        <v>2.7242021052631579E-6</v>
      </c>
      <c r="S258" s="67">
        <f t="shared" si="3"/>
        <v>2.5177274117662374E-3</v>
      </c>
      <c r="T258" s="67">
        <f>Q258/'סכום נכסי הקרן'!$C$41</f>
        <v>4.2152168060929023E-4</v>
      </c>
    </row>
    <row r="259" spans="1:20">
      <c r="A259" s="61" t="s">
        <v>875</v>
      </c>
      <c r="B259" s="58" t="s">
        <v>876</v>
      </c>
      <c r="C259" s="69" t="s">
        <v>29</v>
      </c>
      <c r="D259" s="69" t="s">
        <v>785</v>
      </c>
      <c r="E259" s="125" t="s">
        <v>2693</v>
      </c>
      <c r="F259" s="69" t="s">
        <v>2676</v>
      </c>
      <c r="G259" s="58" t="s">
        <v>799</v>
      </c>
      <c r="H259" s="58" t="s">
        <v>280</v>
      </c>
      <c r="I259" s="125" t="s">
        <v>2693</v>
      </c>
      <c r="J259" s="66">
        <v>4.1900000006675659</v>
      </c>
      <c r="K259" s="69" t="s">
        <v>123</v>
      </c>
      <c r="L259" s="70">
        <v>7.8750000000000001E-2</v>
      </c>
      <c r="M259" s="70">
        <v>6.4100000010013494E-2</v>
      </c>
      <c r="N259" s="66">
        <v>588.17999999999995</v>
      </c>
      <c r="O259" s="68">
        <v>106.73112999999999</v>
      </c>
      <c r="P259" s="125" t="s">
        <v>2693</v>
      </c>
      <c r="Q259" s="66">
        <v>2.2769258920000004</v>
      </c>
      <c r="R259" s="67">
        <v>1.4704499999999998E-6</v>
      </c>
      <c r="S259" s="67">
        <f t="shared" si="3"/>
        <v>1.2365578633661534E-3</v>
      </c>
      <c r="T259" s="67">
        <f>Q259/'סכום נכסי הקרן'!$C$41</f>
        <v>2.0702636286232289E-4</v>
      </c>
    </row>
    <row r="260" spans="1:20">
      <c r="A260" s="61" t="s">
        <v>877</v>
      </c>
      <c r="B260" s="58" t="s">
        <v>878</v>
      </c>
      <c r="C260" s="69" t="s">
        <v>29</v>
      </c>
      <c r="D260" s="69" t="s">
        <v>785</v>
      </c>
      <c r="E260" s="125" t="s">
        <v>2693</v>
      </c>
      <c r="F260" s="69" t="s">
        <v>2683</v>
      </c>
      <c r="G260" s="58" t="s">
        <v>799</v>
      </c>
      <c r="H260" s="58" t="s">
        <v>787</v>
      </c>
      <c r="I260" s="125" t="s">
        <v>2693</v>
      </c>
      <c r="J260" s="66">
        <v>4.1200000000661943</v>
      </c>
      <c r="K260" s="69" t="s">
        <v>125</v>
      </c>
      <c r="L260" s="70">
        <v>4.8750000000000002E-2</v>
      </c>
      <c r="M260" s="70">
        <v>4.630000000084248E-2</v>
      </c>
      <c r="N260" s="66">
        <v>1611.6132</v>
      </c>
      <c r="O260" s="68">
        <v>102.81483</v>
      </c>
      <c r="P260" s="125" t="s">
        <v>2693</v>
      </c>
      <c r="Q260" s="66">
        <v>6.6471302879999996</v>
      </c>
      <c r="R260" s="67">
        <v>1.6116132E-6</v>
      </c>
      <c r="S260" s="67">
        <f t="shared" si="3"/>
        <v>3.6099379673819099E-3</v>
      </c>
      <c r="T260" s="67">
        <f>Q260/'סכום נכסי הקרן'!$C$41</f>
        <v>6.0438120179127225E-4</v>
      </c>
    </row>
    <row r="261" spans="1:20">
      <c r="A261" s="61" t="s">
        <v>879</v>
      </c>
      <c r="B261" s="58" t="s">
        <v>880</v>
      </c>
      <c r="C261" s="69" t="s">
        <v>29</v>
      </c>
      <c r="D261" s="69" t="s">
        <v>785</v>
      </c>
      <c r="E261" s="125" t="s">
        <v>2693</v>
      </c>
      <c r="F261" s="69" t="s">
        <v>2684</v>
      </c>
      <c r="G261" s="58" t="s">
        <v>799</v>
      </c>
      <c r="H261" s="58" t="s">
        <v>787</v>
      </c>
      <c r="I261" s="125" t="s">
        <v>2693</v>
      </c>
      <c r="J261" s="66">
        <v>6.9500000000645583</v>
      </c>
      <c r="K261" s="69" t="s">
        <v>123</v>
      </c>
      <c r="L261" s="70">
        <v>5.9000000000000004E-2</v>
      </c>
      <c r="M261" s="70">
        <v>5.5800000000903821E-2</v>
      </c>
      <c r="N261" s="66">
        <v>1646.904</v>
      </c>
      <c r="O261" s="68">
        <v>103.72427999999999</v>
      </c>
      <c r="P261" s="125" t="s">
        <v>2693</v>
      </c>
      <c r="Q261" s="66">
        <v>6.1957838680000012</v>
      </c>
      <c r="R261" s="67">
        <v>3.2938079999999999E-6</v>
      </c>
      <c r="S261" s="67">
        <f t="shared" si="3"/>
        <v>3.3648197724006389E-3</v>
      </c>
      <c r="T261" s="67">
        <f>Q261/'סכום נכסי הקרן'!$C$41</f>
        <v>5.6334314778528358E-4</v>
      </c>
    </row>
    <row r="262" spans="1:20">
      <c r="A262" s="61" t="s">
        <v>881</v>
      </c>
      <c r="B262" s="58" t="s">
        <v>882</v>
      </c>
      <c r="C262" s="69" t="s">
        <v>29</v>
      </c>
      <c r="D262" s="69" t="s">
        <v>785</v>
      </c>
      <c r="E262" s="125" t="s">
        <v>2693</v>
      </c>
      <c r="F262" s="69" t="s">
        <v>2685</v>
      </c>
      <c r="G262" s="58" t="s">
        <v>799</v>
      </c>
      <c r="H262" s="58" t="s">
        <v>787</v>
      </c>
      <c r="I262" s="125" t="s">
        <v>2693</v>
      </c>
      <c r="J262" s="66">
        <v>6.82000000098774</v>
      </c>
      <c r="K262" s="69" t="s">
        <v>123</v>
      </c>
      <c r="L262" s="70">
        <v>3.15E-2</v>
      </c>
      <c r="M262" s="70">
        <v>5.7100000006048528E-2</v>
      </c>
      <c r="N262" s="66">
        <v>1176.3599999999999</v>
      </c>
      <c r="O262" s="68">
        <v>84.473249999999993</v>
      </c>
      <c r="P262" s="125" t="s">
        <v>2693</v>
      </c>
      <c r="Q262" s="66">
        <v>3.6041844420000002</v>
      </c>
      <c r="R262" s="67">
        <v>1.8143428027644836E-6</v>
      </c>
      <c r="S262" s="67">
        <f t="shared" si="3"/>
        <v>1.9573683221030592E-3</v>
      </c>
      <c r="T262" s="67">
        <f>Q262/'סכום נכסי הקרן'!$C$41</f>
        <v>3.277055255657968E-4</v>
      </c>
    </row>
    <row r="263" spans="1:20">
      <c r="A263" s="61" t="s">
        <v>883</v>
      </c>
      <c r="B263" s="58" t="s">
        <v>884</v>
      </c>
      <c r="C263" s="69" t="s">
        <v>29</v>
      </c>
      <c r="D263" s="69" t="s">
        <v>785</v>
      </c>
      <c r="E263" s="125" t="s">
        <v>2693</v>
      </c>
      <c r="F263" s="69" t="s">
        <v>2681</v>
      </c>
      <c r="G263" s="58" t="s">
        <v>799</v>
      </c>
      <c r="H263" s="58" t="s">
        <v>280</v>
      </c>
      <c r="I263" s="125" t="s">
        <v>2693</v>
      </c>
      <c r="J263" s="66">
        <v>7.1699999999048538</v>
      </c>
      <c r="K263" s="69" t="s">
        <v>123</v>
      </c>
      <c r="L263" s="70">
        <v>6.25E-2</v>
      </c>
      <c r="M263" s="70">
        <v>5.609999999912034E-2</v>
      </c>
      <c r="N263" s="66">
        <v>1470.45</v>
      </c>
      <c r="O263" s="68">
        <v>104.44441999999999</v>
      </c>
      <c r="P263" s="125" t="s">
        <v>2693</v>
      </c>
      <c r="Q263" s="66">
        <v>5.570357209</v>
      </c>
      <c r="R263" s="67">
        <v>2.4519637220424113E-6</v>
      </c>
      <c r="S263" s="67">
        <f t="shared" si="3"/>
        <v>3.0251617027803068E-3</v>
      </c>
      <c r="T263" s="67">
        <f>Q263/'סכום נכסי הקרן'!$C$41</f>
        <v>5.0647708688060804E-4</v>
      </c>
    </row>
    <row r="264" spans="1:20">
      <c r="A264" s="61" t="s">
        <v>885</v>
      </c>
      <c r="B264" s="58" t="s">
        <v>886</v>
      </c>
      <c r="C264" s="69" t="s">
        <v>29</v>
      </c>
      <c r="D264" s="69" t="s">
        <v>785</v>
      </c>
      <c r="E264" s="125" t="s">
        <v>2693</v>
      </c>
      <c r="F264" s="69" t="s">
        <v>2679</v>
      </c>
      <c r="G264" s="58" t="s">
        <v>799</v>
      </c>
      <c r="H264" s="58" t="s">
        <v>280</v>
      </c>
      <c r="I264" s="125" t="s">
        <v>2693</v>
      </c>
      <c r="J264" s="66">
        <v>4.1299999996732213</v>
      </c>
      <c r="K264" s="69" t="s">
        <v>123</v>
      </c>
      <c r="L264" s="70">
        <v>4.4999999999999998E-2</v>
      </c>
      <c r="M264" s="70">
        <v>5.939999999613068E-2</v>
      </c>
      <c r="N264" s="66">
        <v>1773.7744260000002</v>
      </c>
      <c r="O264" s="68">
        <v>95.608500000000006</v>
      </c>
      <c r="P264" s="125" t="s">
        <v>2693</v>
      </c>
      <c r="Q264" s="66">
        <v>6.1509535770000001</v>
      </c>
      <c r="R264" s="67">
        <v>2.9562907100000004E-6</v>
      </c>
      <c r="S264" s="67">
        <f t="shared" si="3"/>
        <v>3.3404732405052373E-3</v>
      </c>
      <c r="T264" s="67">
        <f>Q264/'סכום נכסי הקרן'!$C$41</f>
        <v>5.5926701508179997E-4</v>
      </c>
    </row>
    <row r="265" spans="1:20">
      <c r="A265" s="61" t="s">
        <v>887</v>
      </c>
      <c r="B265" s="58" t="s">
        <v>888</v>
      </c>
      <c r="C265" s="69" t="s">
        <v>29</v>
      </c>
      <c r="D265" s="69" t="s">
        <v>785</v>
      </c>
      <c r="E265" s="125" t="s">
        <v>2693</v>
      </c>
      <c r="F265" s="69" t="s">
        <v>2682</v>
      </c>
      <c r="G265" s="58" t="s">
        <v>799</v>
      </c>
      <c r="H265" s="58" t="s">
        <v>280</v>
      </c>
      <c r="I265" s="125" t="s">
        <v>2693</v>
      </c>
      <c r="J265" s="66">
        <v>2.7099999999346709</v>
      </c>
      <c r="K265" s="69" t="s">
        <v>123</v>
      </c>
      <c r="L265" s="70">
        <v>6.8750000000000006E-2</v>
      </c>
      <c r="M265" s="70">
        <v>5.7299999997687E-2</v>
      </c>
      <c r="N265" s="66">
        <v>1470.45</v>
      </c>
      <c r="O265" s="68">
        <v>106.19404</v>
      </c>
      <c r="P265" s="125" t="s">
        <v>2693</v>
      </c>
      <c r="Q265" s="66">
        <v>5.6636703470000009</v>
      </c>
      <c r="R265" s="67">
        <v>2.1645464528494086E-6</v>
      </c>
      <c r="S265" s="67">
        <f t="shared" si="3"/>
        <v>3.075838404624089E-3</v>
      </c>
      <c r="T265" s="67">
        <f>Q265/'סכום נכסי הקרן'!$C$41</f>
        <v>5.1496145593068793E-4</v>
      </c>
    </row>
    <row r="266" spans="1:20">
      <c r="A266" s="61" t="s">
        <v>889</v>
      </c>
      <c r="B266" s="58" t="s">
        <v>890</v>
      </c>
      <c r="C266" s="69" t="s">
        <v>29</v>
      </c>
      <c r="D266" s="69" t="s">
        <v>785</v>
      </c>
      <c r="E266" s="125" t="s">
        <v>2693</v>
      </c>
      <c r="F266" s="69" t="s">
        <v>790</v>
      </c>
      <c r="G266" s="58" t="s">
        <v>799</v>
      </c>
      <c r="H266" s="58" t="s">
        <v>787</v>
      </c>
      <c r="I266" s="125" t="s">
        <v>2693</v>
      </c>
      <c r="J266" s="66">
        <v>3.6599999999174622</v>
      </c>
      <c r="K266" s="69" t="s">
        <v>126</v>
      </c>
      <c r="L266" s="70">
        <v>7.4160000000000004E-2</v>
      </c>
      <c r="M266" s="70">
        <v>6.1499999998968269E-2</v>
      </c>
      <c r="N266" s="66">
        <v>1999.8119999999999</v>
      </c>
      <c r="O266" s="68">
        <v>104.88656</v>
      </c>
      <c r="P266" s="125" t="s">
        <v>2693</v>
      </c>
      <c r="Q266" s="66">
        <v>9.6924946799999994</v>
      </c>
      <c r="R266" s="67">
        <v>3.0766338461538458E-6</v>
      </c>
      <c r="S266" s="67">
        <f t="shared" ref="S266:S312" si="4">IFERROR(Q266/$Q$9,0)</f>
        <v>5.2638210818802553E-3</v>
      </c>
      <c r="T266" s="67">
        <f>Q266/'סכום נכסי הקרן'!$C$41</f>
        <v>8.8127678099363181E-4</v>
      </c>
    </row>
    <row r="267" spans="1:20">
      <c r="A267" s="61" t="s">
        <v>891</v>
      </c>
      <c r="B267" s="58" t="s">
        <v>892</v>
      </c>
      <c r="C267" s="69" t="s">
        <v>29</v>
      </c>
      <c r="D267" s="69" t="s">
        <v>785</v>
      </c>
      <c r="E267" s="125" t="s">
        <v>2693</v>
      </c>
      <c r="F267" s="69" t="s">
        <v>831</v>
      </c>
      <c r="G267" s="58" t="s">
        <v>799</v>
      </c>
      <c r="H267" s="58" t="s">
        <v>787</v>
      </c>
      <c r="I267" s="125" t="s">
        <v>2693</v>
      </c>
      <c r="J267" s="66">
        <v>2.8600000000613943</v>
      </c>
      <c r="K267" s="69" t="s">
        <v>123</v>
      </c>
      <c r="L267" s="70">
        <v>4.7E-2</v>
      </c>
      <c r="M267" s="70">
        <v>6.5799999999283723E-2</v>
      </c>
      <c r="N267" s="66">
        <v>1117.5419999999999</v>
      </c>
      <c r="O267" s="68">
        <v>96.442890000000006</v>
      </c>
      <c r="P267" s="125" t="s">
        <v>2693</v>
      </c>
      <c r="Q267" s="66">
        <v>3.909143566</v>
      </c>
      <c r="R267" s="67">
        <v>2.2535632183908046E-6</v>
      </c>
      <c r="S267" s="67">
        <f t="shared" si="4"/>
        <v>2.1229861861329761E-3</v>
      </c>
      <c r="T267" s="67">
        <f>Q267/'סכום נכסי הקרן'!$C$41</f>
        <v>3.5543351552156304E-4</v>
      </c>
    </row>
    <row r="268" spans="1:20">
      <c r="A268" s="61" t="s">
        <v>893</v>
      </c>
      <c r="B268" s="58" t="s">
        <v>894</v>
      </c>
      <c r="C268" s="69" t="s">
        <v>29</v>
      </c>
      <c r="D268" s="69" t="s">
        <v>785</v>
      </c>
      <c r="E268" s="125" t="s">
        <v>2693</v>
      </c>
      <c r="F268" s="69" t="s">
        <v>2676</v>
      </c>
      <c r="G268" s="58" t="s">
        <v>799</v>
      </c>
      <c r="H268" s="58" t="s">
        <v>787</v>
      </c>
      <c r="I268" s="125" t="s">
        <v>2693</v>
      </c>
      <c r="J268" s="66">
        <v>3.7699999999639382</v>
      </c>
      <c r="K268" s="69" t="s">
        <v>123</v>
      </c>
      <c r="L268" s="70">
        <v>7.9500000000000001E-2</v>
      </c>
      <c r="M268" s="70">
        <v>6.9199999998437317E-2</v>
      </c>
      <c r="N268" s="66">
        <v>882.27</v>
      </c>
      <c r="O268" s="68">
        <v>103.98742</v>
      </c>
      <c r="P268" s="125" t="s">
        <v>2693</v>
      </c>
      <c r="Q268" s="66">
        <v>3.327590356</v>
      </c>
      <c r="R268" s="67">
        <v>1.3573384615384616E-6</v>
      </c>
      <c r="S268" s="67">
        <f t="shared" si="4"/>
        <v>1.8071550045745525E-3</v>
      </c>
      <c r="T268" s="67">
        <f>Q268/'סכום נכסי הקרן'!$C$41</f>
        <v>3.0255658777427705E-4</v>
      </c>
    </row>
    <row r="269" spans="1:20">
      <c r="A269" s="61" t="s">
        <v>895</v>
      </c>
      <c r="B269" s="58" t="s">
        <v>896</v>
      </c>
      <c r="C269" s="69" t="s">
        <v>29</v>
      </c>
      <c r="D269" s="69" t="s">
        <v>785</v>
      </c>
      <c r="E269" s="125" t="s">
        <v>2693</v>
      </c>
      <c r="F269" s="69" t="s">
        <v>790</v>
      </c>
      <c r="G269" s="58" t="s">
        <v>897</v>
      </c>
      <c r="H269" s="58" t="s">
        <v>820</v>
      </c>
      <c r="I269" s="125" t="s">
        <v>2693</v>
      </c>
      <c r="J269" s="66">
        <v>3.1599999998051955</v>
      </c>
      <c r="K269" s="69" t="s">
        <v>123</v>
      </c>
      <c r="L269" s="70">
        <v>6.8750000000000006E-2</v>
      </c>
      <c r="M269" s="70">
        <v>7.399999999734358E-2</v>
      </c>
      <c r="N269" s="66">
        <v>635.23440000000005</v>
      </c>
      <c r="O269" s="68">
        <v>98.033000000000001</v>
      </c>
      <c r="P269" s="125" t="s">
        <v>2693</v>
      </c>
      <c r="Q269" s="66">
        <v>2.2586755840000001</v>
      </c>
      <c r="R269" s="67">
        <v>1.2704688000000001E-6</v>
      </c>
      <c r="S269" s="67">
        <f t="shared" si="4"/>
        <v>1.22664644642213E-3</v>
      </c>
      <c r="T269" s="67">
        <f>Q269/'סכום נכסי הקרן'!$C$41</f>
        <v>2.0536697864624793E-4</v>
      </c>
    </row>
    <row r="270" spans="1:20">
      <c r="A270" s="61" t="s">
        <v>898</v>
      </c>
      <c r="B270" s="58" t="s">
        <v>899</v>
      </c>
      <c r="C270" s="69" t="s">
        <v>29</v>
      </c>
      <c r="D270" s="69" t="s">
        <v>785</v>
      </c>
      <c r="E270" s="125" t="s">
        <v>2693</v>
      </c>
      <c r="F270" s="69" t="s">
        <v>813</v>
      </c>
      <c r="G270" s="58" t="s">
        <v>799</v>
      </c>
      <c r="H270" s="58" t="s">
        <v>280</v>
      </c>
      <c r="I270" s="125" t="s">
        <v>2693</v>
      </c>
      <c r="J270" s="66">
        <v>1.5599999997138827</v>
      </c>
      <c r="K270" s="69" t="s">
        <v>123</v>
      </c>
      <c r="L270" s="70">
        <v>5.7500000000000002E-2</v>
      </c>
      <c r="M270" s="70">
        <v>6.4899999984428622E-2</v>
      </c>
      <c r="N270" s="66">
        <v>498.48254999999995</v>
      </c>
      <c r="O270" s="68">
        <v>100.52222</v>
      </c>
      <c r="P270" s="125" t="s">
        <v>2693</v>
      </c>
      <c r="Q270" s="66">
        <v>1.817437967</v>
      </c>
      <c r="R270" s="67">
        <v>7.1211792857142849E-7</v>
      </c>
      <c r="S270" s="67">
        <f t="shared" si="4"/>
        <v>9.8701816215020026E-4</v>
      </c>
      <c r="T270" s="67">
        <f>Q270/'סכום נכסי הקרן'!$C$41</f>
        <v>1.6524805368408731E-4</v>
      </c>
    </row>
    <row r="271" spans="1:20">
      <c r="A271" s="61" t="s">
        <v>900</v>
      </c>
      <c r="B271" s="58" t="s">
        <v>901</v>
      </c>
      <c r="C271" s="69" t="s">
        <v>29</v>
      </c>
      <c r="D271" s="69" t="s">
        <v>785</v>
      </c>
      <c r="E271" s="125" t="s">
        <v>2693</v>
      </c>
      <c r="F271" s="69" t="s">
        <v>2683</v>
      </c>
      <c r="G271" s="58" t="s">
        <v>799</v>
      </c>
      <c r="H271" s="58" t="s">
        <v>787</v>
      </c>
      <c r="I271" s="125" t="s">
        <v>2693</v>
      </c>
      <c r="J271" s="66">
        <v>3.7100000000337316</v>
      </c>
      <c r="K271" s="69" t="s">
        <v>125</v>
      </c>
      <c r="L271" s="70">
        <v>0.04</v>
      </c>
      <c r="M271" s="70">
        <v>4.8000000000355064E-2</v>
      </c>
      <c r="N271" s="66">
        <v>1411.6320000000001</v>
      </c>
      <c r="O271" s="68">
        <v>99.467669999999998</v>
      </c>
      <c r="P271" s="125" t="s">
        <v>2693</v>
      </c>
      <c r="Q271" s="66">
        <v>5.6327574109999992</v>
      </c>
      <c r="R271" s="67">
        <v>1.411632E-6</v>
      </c>
      <c r="S271" s="67">
        <f t="shared" si="4"/>
        <v>3.0590501401378169E-3</v>
      </c>
      <c r="T271" s="67">
        <f>Q271/'סכום נכסי הקרן'!$C$41</f>
        <v>5.1215073963642378E-4</v>
      </c>
    </row>
    <row r="272" spans="1:20">
      <c r="A272" s="61" t="s">
        <v>902</v>
      </c>
      <c r="B272" s="58" t="s">
        <v>903</v>
      </c>
      <c r="C272" s="69" t="s">
        <v>29</v>
      </c>
      <c r="D272" s="69" t="s">
        <v>785</v>
      </c>
      <c r="E272" s="125" t="s">
        <v>2693</v>
      </c>
      <c r="F272" s="69" t="s">
        <v>2686</v>
      </c>
      <c r="G272" s="58" t="s">
        <v>799</v>
      </c>
      <c r="H272" s="58" t="s">
        <v>787</v>
      </c>
      <c r="I272" s="125" t="s">
        <v>2693</v>
      </c>
      <c r="J272" s="66">
        <v>3.7099999999564406</v>
      </c>
      <c r="K272" s="69" t="s">
        <v>125</v>
      </c>
      <c r="L272" s="70">
        <v>4.6249999999999999E-2</v>
      </c>
      <c r="M272" s="70">
        <v>4.649999999968886E-2</v>
      </c>
      <c r="N272" s="66">
        <v>1205.769</v>
      </c>
      <c r="O272" s="68">
        <v>99.669370000000001</v>
      </c>
      <c r="P272" s="125" t="s">
        <v>2693</v>
      </c>
      <c r="Q272" s="66">
        <v>4.8210699510000001</v>
      </c>
      <c r="R272" s="67">
        <v>2.009615E-6</v>
      </c>
      <c r="S272" s="67">
        <f t="shared" si="4"/>
        <v>2.6182371497874492E-3</v>
      </c>
      <c r="T272" s="67">
        <f>Q272/'סכום נכסי הקרן'!$C$41</f>
        <v>4.3834917094454437E-4</v>
      </c>
    </row>
    <row r="273" spans="1:20">
      <c r="A273" s="61" t="s">
        <v>904</v>
      </c>
      <c r="B273" s="58" t="s">
        <v>905</v>
      </c>
      <c r="C273" s="69" t="s">
        <v>29</v>
      </c>
      <c r="D273" s="69" t="s">
        <v>785</v>
      </c>
      <c r="E273" s="125" t="s">
        <v>2693</v>
      </c>
      <c r="F273" s="69" t="s">
        <v>2680</v>
      </c>
      <c r="G273" s="58" t="s">
        <v>799</v>
      </c>
      <c r="H273" s="58" t="s">
        <v>787</v>
      </c>
      <c r="I273" s="125" t="s">
        <v>2693</v>
      </c>
      <c r="J273" s="66">
        <v>4.0499999995603062</v>
      </c>
      <c r="K273" s="69" t="s">
        <v>125</v>
      </c>
      <c r="L273" s="70">
        <v>4.6249999999999999E-2</v>
      </c>
      <c r="M273" s="70">
        <v>5.3599999991994537E-2</v>
      </c>
      <c r="N273" s="66">
        <v>829.3338</v>
      </c>
      <c r="O273" s="68">
        <v>99.122050000000002</v>
      </c>
      <c r="P273" s="125" t="s">
        <v>2693</v>
      </c>
      <c r="Q273" s="66">
        <v>3.2977463490000001</v>
      </c>
      <c r="R273" s="67">
        <v>5.5288920000000003E-7</v>
      </c>
      <c r="S273" s="67">
        <f t="shared" si="4"/>
        <v>1.7909472563734071E-3</v>
      </c>
      <c r="T273" s="67">
        <f>Q273/'סכום נכסי הקרן'!$C$41</f>
        <v>2.9984306238280259E-4</v>
      </c>
    </row>
    <row r="274" spans="1:20">
      <c r="A274" s="61" t="s">
        <v>906</v>
      </c>
      <c r="B274" s="58" t="s">
        <v>907</v>
      </c>
      <c r="C274" s="69" t="s">
        <v>29</v>
      </c>
      <c r="D274" s="69" t="s">
        <v>785</v>
      </c>
      <c r="E274" s="125" t="s">
        <v>2693</v>
      </c>
      <c r="F274" s="69" t="s">
        <v>2683</v>
      </c>
      <c r="G274" s="58" t="s">
        <v>799</v>
      </c>
      <c r="H274" s="58" t="s">
        <v>787</v>
      </c>
      <c r="I274" s="125" t="s">
        <v>2693</v>
      </c>
      <c r="J274" s="66">
        <v>6.5899999996089411</v>
      </c>
      <c r="K274" s="69" t="s">
        <v>125</v>
      </c>
      <c r="L274" s="70">
        <v>7.8750000000000001E-2</v>
      </c>
      <c r="M274" s="70">
        <v>5.9399999996226152E-2</v>
      </c>
      <c r="N274" s="66">
        <v>1588.086</v>
      </c>
      <c r="O274" s="68">
        <v>114.7979</v>
      </c>
      <c r="P274" s="125" t="s">
        <v>2693</v>
      </c>
      <c r="Q274" s="66">
        <v>7.3135054540000013</v>
      </c>
      <c r="R274" s="67">
        <v>2.1174479999999999E-6</v>
      </c>
      <c r="S274" s="67">
        <f t="shared" si="4"/>
        <v>3.9718344412040928E-3</v>
      </c>
      <c r="T274" s="67">
        <f>Q274/'סכום נכסי הקרן'!$C$41</f>
        <v>6.6497044951491181E-4</v>
      </c>
    </row>
    <row r="275" spans="1:20">
      <c r="A275" s="61" t="s">
        <v>908</v>
      </c>
      <c r="B275" s="58" t="s">
        <v>909</v>
      </c>
      <c r="C275" s="69" t="s">
        <v>29</v>
      </c>
      <c r="D275" s="69" t="s">
        <v>785</v>
      </c>
      <c r="E275" s="125" t="s">
        <v>2693</v>
      </c>
      <c r="F275" s="69" t="s">
        <v>932</v>
      </c>
      <c r="G275" s="58" t="s">
        <v>799</v>
      </c>
      <c r="H275" s="58" t="s">
        <v>280</v>
      </c>
      <c r="I275" s="125" t="s">
        <v>2693</v>
      </c>
      <c r="J275" s="66">
        <v>6.8399999996560288</v>
      </c>
      <c r="K275" s="69" t="s">
        <v>123</v>
      </c>
      <c r="L275" s="70">
        <v>4.2790000000000002E-2</v>
      </c>
      <c r="M275" s="70">
        <v>5.5599999997706859E-2</v>
      </c>
      <c r="N275" s="66">
        <v>1764.54</v>
      </c>
      <c r="O275" s="68">
        <v>92.668040000000005</v>
      </c>
      <c r="P275" s="125" t="s">
        <v>2693</v>
      </c>
      <c r="Q275" s="66">
        <v>5.930742231</v>
      </c>
      <c r="R275" s="67">
        <v>3.5373318878279249E-7</v>
      </c>
      <c r="S275" s="67">
        <f t="shared" si="4"/>
        <v>3.2208803839895782E-3</v>
      </c>
      <c r="T275" s="67">
        <f>Q275/'סכום נכסי הקרן'!$C$41</f>
        <v>5.3924460056950692E-4</v>
      </c>
    </row>
    <row r="276" spans="1:20">
      <c r="A276" s="61" t="s">
        <v>910</v>
      </c>
      <c r="B276" s="58" t="s">
        <v>911</v>
      </c>
      <c r="C276" s="69" t="s">
        <v>29</v>
      </c>
      <c r="D276" s="69" t="s">
        <v>785</v>
      </c>
      <c r="E276" s="125" t="s">
        <v>2693</v>
      </c>
      <c r="F276" s="69" t="s">
        <v>2679</v>
      </c>
      <c r="G276" s="58" t="s">
        <v>912</v>
      </c>
      <c r="H276" s="58" t="s">
        <v>280</v>
      </c>
      <c r="I276" s="125" t="s">
        <v>2693</v>
      </c>
      <c r="J276" s="66">
        <v>1.4000000002817241</v>
      </c>
      <c r="K276" s="69" t="s">
        <v>123</v>
      </c>
      <c r="L276" s="70">
        <v>6.5000000000000002E-2</v>
      </c>
      <c r="M276" s="70">
        <v>6.460000001380449E-2</v>
      </c>
      <c r="N276" s="66">
        <v>588.17999999999995</v>
      </c>
      <c r="O276" s="68">
        <v>99.831829999999997</v>
      </c>
      <c r="P276" s="125" t="s">
        <v>2693</v>
      </c>
      <c r="Q276" s="66">
        <v>2.1297413110000001</v>
      </c>
      <c r="R276" s="67">
        <v>1.1763599999999998E-6</v>
      </c>
      <c r="S276" s="67">
        <f t="shared" si="4"/>
        <v>1.1566245411437353E-3</v>
      </c>
      <c r="T276" s="67">
        <f>Q276/'סכום נכסי הקרן'!$C$41</f>
        <v>1.9364380676732416E-4</v>
      </c>
    </row>
    <row r="277" spans="1:20">
      <c r="A277" s="61" t="s">
        <v>913</v>
      </c>
      <c r="B277" s="58" t="s">
        <v>914</v>
      </c>
      <c r="C277" s="69" t="s">
        <v>29</v>
      </c>
      <c r="D277" s="69" t="s">
        <v>785</v>
      </c>
      <c r="E277" s="125" t="s">
        <v>2693</v>
      </c>
      <c r="F277" s="69" t="s">
        <v>2683</v>
      </c>
      <c r="G277" s="58" t="s">
        <v>912</v>
      </c>
      <c r="H277" s="58" t="s">
        <v>280</v>
      </c>
      <c r="I277" s="125" t="s">
        <v>2693</v>
      </c>
      <c r="J277" s="66">
        <v>4.0900000002919272</v>
      </c>
      <c r="K277" s="69" t="s">
        <v>123</v>
      </c>
      <c r="L277" s="70">
        <v>4.1250000000000002E-2</v>
      </c>
      <c r="M277" s="70">
        <v>5.7800000001710282E-2</v>
      </c>
      <c r="N277" s="66">
        <v>999.90599999999995</v>
      </c>
      <c r="O277" s="68">
        <v>93.508880000000005</v>
      </c>
      <c r="P277" s="125" t="s">
        <v>2693</v>
      </c>
      <c r="Q277" s="66">
        <v>3.3912480890000003</v>
      </c>
      <c r="R277" s="67">
        <v>2.4997649999999999E-6</v>
      </c>
      <c r="S277" s="67">
        <f t="shared" si="4"/>
        <v>1.8417263846013617E-3</v>
      </c>
      <c r="T277" s="67">
        <f>Q277/'סכום נכסי הקרן'!$C$41</f>
        <v>3.0834457981097658E-4</v>
      </c>
    </row>
    <row r="278" spans="1:20">
      <c r="A278" s="61" t="s">
        <v>915</v>
      </c>
      <c r="B278" s="58" t="s">
        <v>916</v>
      </c>
      <c r="C278" s="69" t="s">
        <v>29</v>
      </c>
      <c r="D278" s="69" t="s">
        <v>785</v>
      </c>
      <c r="E278" s="125" t="s">
        <v>2693</v>
      </c>
      <c r="F278" s="69" t="s">
        <v>2687</v>
      </c>
      <c r="G278" s="58" t="s">
        <v>912</v>
      </c>
      <c r="H278" s="58" t="s">
        <v>787</v>
      </c>
      <c r="I278" s="125" t="s">
        <v>2693</v>
      </c>
      <c r="J278" s="66">
        <v>4.3999999996077888</v>
      </c>
      <c r="K278" s="69" t="s">
        <v>125</v>
      </c>
      <c r="L278" s="70">
        <v>6.6250000000000003E-2</v>
      </c>
      <c r="M278" s="70">
        <v>6.1399999992498969E-2</v>
      </c>
      <c r="N278" s="66">
        <v>999.90599999999995</v>
      </c>
      <c r="O278" s="68">
        <v>101.70061</v>
      </c>
      <c r="P278" s="125" t="s">
        <v>2693</v>
      </c>
      <c r="Q278" s="66">
        <v>4.0794380290000003</v>
      </c>
      <c r="R278" s="67">
        <v>1.333208E-6</v>
      </c>
      <c r="S278" s="67">
        <f t="shared" si="4"/>
        <v>2.215470073311842E-3</v>
      </c>
      <c r="T278" s="67">
        <f>Q278/'סכום נכסי הקרן'!$C$41</f>
        <v>3.7091730593141026E-4</v>
      </c>
    </row>
    <row r="279" spans="1:20">
      <c r="A279" s="61" t="s">
        <v>917</v>
      </c>
      <c r="B279" s="58" t="s">
        <v>918</v>
      </c>
      <c r="C279" s="69" t="s">
        <v>29</v>
      </c>
      <c r="D279" s="69" t="s">
        <v>785</v>
      </c>
      <c r="E279" s="125" t="s">
        <v>2693</v>
      </c>
      <c r="F279" s="69" t="s">
        <v>790</v>
      </c>
      <c r="G279" s="58" t="s">
        <v>919</v>
      </c>
      <c r="H279" s="58" t="s">
        <v>820</v>
      </c>
      <c r="I279" s="125" t="s">
        <v>2693</v>
      </c>
      <c r="J279" s="66">
        <v>4.5400000002296048</v>
      </c>
      <c r="K279" s="69" t="s">
        <v>123</v>
      </c>
      <c r="L279" s="70">
        <v>7.7499999999999999E-2</v>
      </c>
      <c r="M279" s="70">
        <v>7.2200000001256329E-2</v>
      </c>
      <c r="N279" s="66">
        <v>1214.415246</v>
      </c>
      <c r="O279" s="68">
        <v>104.81171999999999</v>
      </c>
      <c r="P279" s="125" t="s">
        <v>2693</v>
      </c>
      <c r="Q279" s="66">
        <v>4.6166252610000003</v>
      </c>
      <c r="R279" s="67">
        <v>6.07207623E-7</v>
      </c>
      <c r="S279" s="67">
        <f t="shared" si="4"/>
        <v>2.5072068830883009E-3</v>
      </c>
      <c r="T279" s="67">
        <f>Q279/'סכום נכסי הקרן'!$C$41</f>
        <v>4.1976031799771549E-4</v>
      </c>
    </row>
    <row r="280" spans="1:20">
      <c r="A280" s="61" t="s">
        <v>920</v>
      </c>
      <c r="B280" s="58" t="s">
        <v>921</v>
      </c>
      <c r="C280" s="69" t="s">
        <v>29</v>
      </c>
      <c r="D280" s="69" t="s">
        <v>785</v>
      </c>
      <c r="E280" s="125" t="s">
        <v>2693</v>
      </c>
      <c r="F280" s="69" t="s">
        <v>2686</v>
      </c>
      <c r="G280" s="58" t="s">
        <v>912</v>
      </c>
      <c r="H280" s="58" t="s">
        <v>280</v>
      </c>
      <c r="I280" s="125" t="s">
        <v>2693</v>
      </c>
      <c r="J280" s="66">
        <v>4.2700000001403415</v>
      </c>
      <c r="K280" s="69" t="s">
        <v>126</v>
      </c>
      <c r="L280" s="70">
        <v>8.3750000000000005E-2</v>
      </c>
      <c r="M280" s="70">
        <v>6.9300000002772033E-2</v>
      </c>
      <c r="N280" s="66">
        <v>1764.54</v>
      </c>
      <c r="O280" s="68">
        <v>105.74071000000001</v>
      </c>
      <c r="P280" s="125" t="s">
        <v>2693</v>
      </c>
      <c r="Q280" s="66">
        <v>8.6218465769999995</v>
      </c>
      <c r="R280" s="67">
        <v>2.5207714285714285E-6</v>
      </c>
      <c r="S280" s="67">
        <f t="shared" si="4"/>
        <v>4.682371182560166E-3</v>
      </c>
      <c r="T280" s="67">
        <f>Q280/'סכום נכסי הקרן'!$C$41</f>
        <v>7.8392957112250101E-4</v>
      </c>
    </row>
    <row r="281" spans="1:20">
      <c r="A281" s="61" t="s">
        <v>922</v>
      </c>
      <c r="B281" s="58" t="s">
        <v>923</v>
      </c>
      <c r="C281" s="69" t="s">
        <v>29</v>
      </c>
      <c r="D281" s="69" t="s">
        <v>785</v>
      </c>
      <c r="E281" s="125" t="s">
        <v>2693</v>
      </c>
      <c r="F281" s="69" t="s">
        <v>2683</v>
      </c>
      <c r="G281" s="58" t="s">
        <v>912</v>
      </c>
      <c r="H281" s="58" t="s">
        <v>787</v>
      </c>
      <c r="I281" s="125" t="s">
        <v>2693</v>
      </c>
      <c r="J281" s="66">
        <v>5.8900000001115123</v>
      </c>
      <c r="K281" s="69" t="s">
        <v>125</v>
      </c>
      <c r="L281" s="70">
        <v>6.6250000000000003E-2</v>
      </c>
      <c r="M281" s="70">
        <v>5.500000000145451E-2</v>
      </c>
      <c r="N281" s="66">
        <v>2352.7199999999998</v>
      </c>
      <c r="O281" s="68">
        <v>109.26631999999999</v>
      </c>
      <c r="P281" s="125" t="s">
        <v>2693</v>
      </c>
      <c r="Q281" s="66">
        <v>10.312742265000001</v>
      </c>
      <c r="R281" s="67">
        <v>3.1369599999999995E-6</v>
      </c>
      <c r="S281" s="67">
        <f t="shared" si="4"/>
        <v>5.6006664887335847E-3</v>
      </c>
      <c r="T281" s="67">
        <f>Q281/'סכום נכסי הקרן'!$C$41</f>
        <v>9.3767194170037724E-4</v>
      </c>
    </row>
    <row r="282" spans="1:20">
      <c r="A282" s="61" t="s">
        <v>924</v>
      </c>
      <c r="B282" s="58" t="s">
        <v>925</v>
      </c>
      <c r="C282" s="69" t="s">
        <v>29</v>
      </c>
      <c r="D282" s="69" t="s">
        <v>785</v>
      </c>
      <c r="E282" s="125" t="s">
        <v>2693</v>
      </c>
      <c r="F282" s="69" t="s">
        <v>2680</v>
      </c>
      <c r="G282" s="58" t="s">
        <v>919</v>
      </c>
      <c r="H282" s="58" t="s">
        <v>820</v>
      </c>
      <c r="I282" s="125" t="s">
        <v>2693</v>
      </c>
      <c r="J282" s="66">
        <v>3.8499999999525909</v>
      </c>
      <c r="K282" s="69" t="s">
        <v>125</v>
      </c>
      <c r="L282" s="70">
        <v>6.1249999999999999E-2</v>
      </c>
      <c r="M282" s="70">
        <v>4.0400000000379285E-2</v>
      </c>
      <c r="N282" s="66">
        <v>1176.3599999999999</v>
      </c>
      <c r="O282" s="68">
        <v>111.74012999999999</v>
      </c>
      <c r="P282" s="125" t="s">
        <v>2693</v>
      </c>
      <c r="Q282" s="66">
        <v>5.2731123449999986</v>
      </c>
      <c r="R282" s="67">
        <v>1.9605999999999999E-6</v>
      </c>
      <c r="S282" s="67">
        <f t="shared" si="4"/>
        <v>2.8637333158416578E-3</v>
      </c>
      <c r="T282" s="67">
        <f>Q282/'סכום נכסי הקרן'!$C$41</f>
        <v>4.7945050543162952E-4</v>
      </c>
    </row>
    <row r="283" spans="1:20">
      <c r="A283" s="61" t="s">
        <v>926</v>
      </c>
      <c r="B283" s="58" t="s">
        <v>927</v>
      </c>
      <c r="C283" s="69" t="s">
        <v>29</v>
      </c>
      <c r="D283" s="69" t="s">
        <v>785</v>
      </c>
      <c r="E283" s="125" t="s">
        <v>2693</v>
      </c>
      <c r="F283" s="69" t="s">
        <v>2680</v>
      </c>
      <c r="G283" s="58" t="s">
        <v>919</v>
      </c>
      <c r="H283" s="58" t="s">
        <v>820</v>
      </c>
      <c r="I283" s="125" t="s">
        <v>2693</v>
      </c>
      <c r="J283" s="66">
        <v>3.3199999995155505</v>
      </c>
      <c r="K283" s="69" t="s">
        <v>123</v>
      </c>
      <c r="L283" s="70">
        <v>7.3499999999999996E-2</v>
      </c>
      <c r="M283" s="70">
        <v>5.7099999994412308E-2</v>
      </c>
      <c r="N283" s="66">
        <v>941.08800000000008</v>
      </c>
      <c r="O283" s="68">
        <v>106.43532999999999</v>
      </c>
      <c r="P283" s="125" t="s">
        <v>2693</v>
      </c>
      <c r="Q283" s="66">
        <v>3.6329850929999998</v>
      </c>
      <c r="R283" s="67">
        <v>6.2739200000000001E-7</v>
      </c>
      <c r="S283" s="67">
        <f t="shared" si="4"/>
        <v>1.9730094422595137E-3</v>
      </c>
      <c r="T283" s="67">
        <f>Q283/'סכום נכסי הקרן'!$C$41</f>
        <v>3.3032418524442153E-4</v>
      </c>
    </row>
    <row r="284" spans="1:20">
      <c r="A284" s="61" t="s">
        <v>928</v>
      </c>
      <c r="B284" s="58" t="s">
        <v>929</v>
      </c>
      <c r="C284" s="69" t="s">
        <v>29</v>
      </c>
      <c r="D284" s="69" t="s">
        <v>785</v>
      </c>
      <c r="E284" s="125" t="s">
        <v>2693</v>
      </c>
      <c r="F284" s="69" t="s">
        <v>790</v>
      </c>
      <c r="G284" s="58" t="s">
        <v>919</v>
      </c>
      <c r="H284" s="58" t="s">
        <v>820</v>
      </c>
      <c r="I284" s="125" t="s">
        <v>2693</v>
      </c>
      <c r="J284" s="66">
        <v>4.1300000002387192</v>
      </c>
      <c r="K284" s="69" t="s">
        <v>123</v>
      </c>
      <c r="L284" s="70">
        <v>7.4999999999999997E-2</v>
      </c>
      <c r="M284" s="70">
        <v>7.4600000003221756E-2</v>
      </c>
      <c r="N284" s="66">
        <v>1411.6320000000001</v>
      </c>
      <c r="O284" s="68">
        <v>100.63467</v>
      </c>
      <c r="P284" s="125" t="s">
        <v>2693</v>
      </c>
      <c r="Q284" s="66">
        <v>5.1524841290000003</v>
      </c>
      <c r="R284" s="67">
        <v>1.411632E-6</v>
      </c>
      <c r="S284" s="67">
        <f t="shared" si="4"/>
        <v>2.7982222820558339E-3</v>
      </c>
      <c r="T284" s="67">
        <f>Q284/'סכום נכסי הקרן'!$C$41</f>
        <v>4.6848255038979265E-4</v>
      </c>
    </row>
    <row r="285" spans="1:20">
      <c r="A285" s="61" t="s">
        <v>930</v>
      </c>
      <c r="B285" s="58" t="s">
        <v>931</v>
      </c>
      <c r="C285" s="69" t="s">
        <v>29</v>
      </c>
      <c r="D285" s="69" t="s">
        <v>785</v>
      </c>
      <c r="E285" s="125" t="s">
        <v>2693</v>
      </c>
      <c r="F285" s="69" t="s">
        <v>932</v>
      </c>
      <c r="G285" s="58" t="s">
        <v>912</v>
      </c>
      <c r="H285" s="58" t="s">
        <v>787</v>
      </c>
      <c r="I285" s="125" t="s">
        <v>2693</v>
      </c>
      <c r="J285" s="66">
        <v>6.5699999995472149</v>
      </c>
      <c r="K285" s="69" t="s">
        <v>123</v>
      </c>
      <c r="L285" s="70">
        <v>5.1249999999999997E-2</v>
      </c>
      <c r="M285" s="70">
        <v>5.8299999997319329E-2</v>
      </c>
      <c r="N285" s="66">
        <v>1264.587</v>
      </c>
      <c r="O285" s="68">
        <v>96.784880000000001</v>
      </c>
      <c r="P285" s="125" t="s">
        <v>2693</v>
      </c>
      <c r="Q285" s="66">
        <v>4.4391902929999993</v>
      </c>
      <c r="R285" s="67">
        <v>2.529174E-6</v>
      </c>
      <c r="S285" s="67">
        <f t="shared" si="4"/>
        <v>2.4108451149308847E-3</v>
      </c>
      <c r="T285" s="67">
        <f>Q285/'סכום נכסי הקרן'!$C$41</f>
        <v>4.0362728696728228E-4</v>
      </c>
    </row>
    <row r="286" spans="1:20">
      <c r="A286" s="61" t="s">
        <v>933</v>
      </c>
      <c r="B286" s="58" t="s">
        <v>934</v>
      </c>
      <c r="C286" s="69" t="s">
        <v>29</v>
      </c>
      <c r="D286" s="69" t="s">
        <v>785</v>
      </c>
      <c r="E286" s="125" t="s">
        <v>2693</v>
      </c>
      <c r="F286" s="69" t="s">
        <v>2679</v>
      </c>
      <c r="G286" s="58" t="s">
        <v>912</v>
      </c>
      <c r="H286" s="58" t="s">
        <v>787</v>
      </c>
      <c r="I286" s="125" t="s">
        <v>2693</v>
      </c>
      <c r="J286" s="66">
        <v>6.9600000001566409</v>
      </c>
      <c r="K286" s="69" t="s">
        <v>123</v>
      </c>
      <c r="L286" s="70">
        <v>6.4000000000000001E-2</v>
      </c>
      <c r="M286" s="70">
        <v>5.7900000000658612E-2</v>
      </c>
      <c r="N286" s="66">
        <v>1470.45</v>
      </c>
      <c r="O286" s="68">
        <v>105.33633</v>
      </c>
      <c r="P286" s="125" t="s">
        <v>2693</v>
      </c>
      <c r="Q286" s="66">
        <v>5.6179259970000004</v>
      </c>
      <c r="R286" s="67">
        <v>1.17636E-6</v>
      </c>
      <c r="S286" s="67">
        <f t="shared" si="4"/>
        <v>3.0509954635798424E-3</v>
      </c>
      <c r="T286" s="67">
        <f>Q286/'סכום נכסי הקרן'!$C$41</f>
        <v>5.1080221366668838E-4</v>
      </c>
    </row>
    <row r="287" spans="1:20">
      <c r="A287" s="61" t="s">
        <v>935</v>
      </c>
      <c r="B287" s="58" t="s">
        <v>936</v>
      </c>
      <c r="C287" s="69" t="s">
        <v>29</v>
      </c>
      <c r="D287" s="69" t="s">
        <v>785</v>
      </c>
      <c r="E287" s="125" t="s">
        <v>2693</v>
      </c>
      <c r="F287" s="69" t="s">
        <v>790</v>
      </c>
      <c r="G287" s="58" t="s">
        <v>919</v>
      </c>
      <c r="H287" s="58" t="s">
        <v>820</v>
      </c>
      <c r="I287" s="125" t="s">
        <v>2693</v>
      </c>
      <c r="J287" s="66">
        <v>3.9399999998644546</v>
      </c>
      <c r="K287" s="69" t="s">
        <v>123</v>
      </c>
      <c r="L287" s="70">
        <v>7.6249999999999998E-2</v>
      </c>
      <c r="M287" s="70">
        <v>8.269999999821899E-2</v>
      </c>
      <c r="N287" s="66">
        <v>1764.54</v>
      </c>
      <c r="O287" s="68">
        <v>99.136600000000001</v>
      </c>
      <c r="P287" s="125" t="s">
        <v>2693</v>
      </c>
      <c r="Q287" s="66">
        <v>6.3447289190000005</v>
      </c>
      <c r="R287" s="67">
        <v>3.5290800000000001E-6</v>
      </c>
      <c r="S287" s="67">
        <f t="shared" si="4"/>
        <v>3.4457091744978423E-3</v>
      </c>
      <c r="T287" s="67">
        <f>Q287/'סכום נכסי הקרן'!$C$41</f>
        <v>5.7688577219972492E-4</v>
      </c>
    </row>
    <row r="288" spans="1:20">
      <c r="A288" s="61" t="s">
        <v>937</v>
      </c>
      <c r="B288" s="58" t="s">
        <v>938</v>
      </c>
      <c r="C288" s="69" t="s">
        <v>29</v>
      </c>
      <c r="D288" s="69" t="s">
        <v>785</v>
      </c>
      <c r="E288" s="125" t="s">
        <v>2693</v>
      </c>
      <c r="F288" s="69" t="s">
        <v>2682</v>
      </c>
      <c r="G288" s="58" t="s">
        <v>919</v>
      </c>
      <c r="H288" s="58" t="s">
        <v>820</v>
      </c>
      <c r="I288" s="125" t="s">
        <v>2693</v>
      </c>
      <c r="J288" s="66">
        <v>2.9199999998928492</v>
      </c>
      <c r="K288" s="69" t="s">
        <v>123</v>
      </c>
      <c r="L288" s="70">
        <v>5.2999999999999999E-2</v>
      </c>
      <c r="M288" s="70">
        <v>9.18999999958479E-2</v>
      </c>
      <c r="N288" s="66">
        <v>1820.4170999999999</v>
      </c>
      <c r="O288" s="68">
        <v>90.461830000000006</v>
      </c>
      <c r="P288" s="125" t="s">
        <v>2693</v>
      </c>
      <c r="Q288" s="66">
        <v>5.9728807919999998</v>
      </c>
      <c r="R288" s="67">
        <v>1.2136114E-6</v>
      </c>
      <c r="S288" s="67">
        <f t="shared" si="4"/>
        <v>3.2437650853048743E-3</v>
      </c>
      <c r="T288" s="67">
        <f>Q288/'סכום נכסי הקרן'!$C$41</f>
        <v>5.4307599141570578E-4</v>
      </c>
    </row>
    <row r="289" spans="1:20">
      <c r="A289" s="61" t="s">
        <v>939</v>
      </c>
      <c r="B289" s="58" t="s">
        <v>940</v>
      </c>
      <c r="C289" s="69" t="s">
        <v>29</v>
      </c>
      <c r="D289" s="69" t="s">
        <v>785</v>
      </c>
      <c r="E289" s="125" t="s">
        <v>2693</v>
      </c>
      <c r="F289" s="69" t="s">
        <v>2686</v>
      </c>
      <c r="G289" s="58" t="s">
        <v>912</v>
      </c>
      <c r="H289" s="58" t="s">
        <v>280</v>
      </c>
      <c r="I289" s="125" t="s">
        <v>2693</v>
      </c>
      <c r="J289" s="66">
        <v>6.1699999985040286</v>
      </c>
      <c r="K289" s="69" t="s">
        <v>123</v>
      </c>
      <c r="L289" s="70">
        <v>4.1250000000000002E-2</v>
      </c>
      <c r="M289" s="70">
        <v>6.6599999983007432E-2</v>
      </c>
      <c r="N289" s="66">
        <v>617.58900000000006</v>
      </c>
      <c r="O289" s="68">
        <v>85.646919999999994</v>
      </c>
      <c r="P289" s="125" t="s">
        <v>2693</v>
      </c>
      <c r="Q289" s="66">
        <v>1.918486911</v>
      </c>
      <c r="R289" s="67">
        <v>6.1758900000000004E-7</v>
      </c>
      <c r="S289" s="67">
        <f t="shared" si="4"/>
        <v>1.0418960423337711E-3</v>
      </c>
      <c r="T289" s="67">
        <f>Q289/'סכום נכסי הקרן'!$C$41</f>
        <v>1.7443579028144447E-4</v>
      </c>
    </row>
    <row r="290" spans="1:20">
      <c r="A290" s="61" t="s">
        <v>941</v>
      </c>
      <c r="B290" s="58" t="s">
        <v>942</v>
      </c>
      <c r="C290" s="69" t="s">
        <v>29</v>
      </c>
      <c r="D290" s="69" t="s">
        <v>785</v>
      </c>
      <c r="E290" s="125" t="s">
        <v>2693</v>
      </c>
      <c r="F290" s="69" t="s">
        <v>2686</v>
      </c>
      <c r="G290" s="58" t="s">
        <v>912</v>
      </c>
      <c r="H290" s="58" t="s">
        <v>280</v>
      </c>
      <c r="I290" s="125" t="s">
        <v>2693</v>
      </c>
      <c r="J290" s="66">
        <v>0.5</v>
      </c>
      <c r="K290" s="69" t="s">
        <v>123</v>
      </c>
      <c r="L290" s="70">
        <v>6.25E-2</v>
      </c>
      <c r="M290" s="70">
        <v>6.6400000003620147E-2</v>
      </c>
      <c r="N290" s="66">
        <v>1570.0876920000001</v>
      </c>
      <c r="O290" s="68">
        <v>100.89442</v>
      </c>
      <c r="P290" s="125" t="s">
        <v>2693</v>
      </c>
      <c r="Q290" s="66">
        <v>5.7456424779999997</v>
      </c>
      <c r="R290" s="67">
        <v>1.6087095918819007E-6</v>
      </c>
      <c r="S290" s="67">
        <f t="shared" si="4"/>
        <v>3.1203560077314495E-3</v>
      </c>
      <c r="T290" s="67">
        <f>Q290/'סכום נכסי הקרן'!$C$41</f>
        <v>5.224146594787828E-4</v>
      </c>
    </row>
    <row r="291" spans="1:20">
      <c r="A291" s="61" t="s">
        <v>943</v>
      </c>
      <c r="B291" s="58" t="s">
        <v>944</v>
      </c>
      <c r="C291" s="69" t="s">
        <v>29</v>
      </c>
      <c r="D291" s="69" t="s">
        <v>785</v>
      </c>
      <c r="E291" s="125" t="s">
        <v>2693</v>
      </c>
      <c r="F291" s="69" t="s">
        <v>2686</v>
      </c>
      <c r="G291" s="58" t="s">
        <v>912</v>
      </c>
      <c r="H291" s="58" t="s">
        <v>280</v>
      </c>
      <c r="I291" s="125" t="s">
        <v>2693</v>
      </c>
      <c r="J291" s="66">
        <v>4.6600000006936497</v>
      </c>
      <c r="K291" s="69" t="s">
        <v>125</v>
      </c>
      <c r="L291" s="70">
        <v>6.5000000000000002E-2</v>
      </c>
      <c r="M291" s="70">
        <v>4.9700000006904076E-2</v>
      </c>
      <c r="N291" s="66">
        <v>705.81600000000003</v>
      </c>
      <c r="O291" s="68">
        <v>108.95943</v>
      </c>
      <c r="P291" s="125" t="s">
        <v>2693</v>
      </c>
      <c r="Q291" s="66">
        <v>3.0851332710000001</v>
      </c>
      <c r="R291" s="67">
        <v>9.4108800000000007E-7</v>
      </c>
      <c r="S291" s="67">
        <f t="shared" si="4"/>
        <v>1.6754808837614954E-3</v>
      </c>
      <c r="T291" s="67">
        <f>Q291/'סכום נכסי הקרן'!$C$41</f>
        <v>2.8051150996383461E-4</v>
      </c>
    </row>
    <row r="292" spans="1:20">
      <c r="A292" s="61" t="s">
        <v>945</v>
      </c>
      <c r="B292" s="58" t="s">
        <v>946</v>
      </c>
      <c r="C292" s="69" t="s">
        <v>29</v>
      </c>
      <c r="D292" s="69" t="s">
        <v>785</v>
      </c>
      <c r="E292" s="125" t="s">
        <v>2693</v>
      </c>
      <c r="F292" s="69" t="s">
        <v>2679</v>
      </c>
      <c r="G292" s="58" t="s">
        <v>912</v>
      </c>
      <c r="H292" s="58" t="s">
        <v>787</v>
      </c>
      <c r="I292" s="125" t="s">
        <v>2693</v>
      </c>
      <c r="J292" s="66">
        <v>2.3499999996909802</v>
      </c>
      <c r="K292" s="69" t="s">
        <v>125</v>
      </c>
      <c r="L292" s="70">
        <v>5.7500000000000002E-2</v>
      </c>
      <c r="M292" s="70">
        <v>4.2599999993289853E-2</v>
      </c>
      <c r="N292" s="66">
        <v>535.24379999999996</v>
      </c>
      <c r="O292" s="68">
        <v>105.49755999999999</v>
      </c>
      <c r="P292" s="125" t="s">
        <v>2693</v>
      </c>
      <c r="Q292" s="66">
        <v>2.2652267020000001</v>
      </c>
      <c r="R292" s="67">
        <v>8.2345199999999998E-7</v>
      </c>
      <c r="S292" s="67">
        <f t="shared" si="4"/>
        <v>1.2302042418274183E-3</v>
      </c>
      <c r="T292" s="67">
        <f>Q292/'סכום נכסי הקרן'!$C$41</f>
        <v>2.0596263006247853E-4</v>
      </c>
    </row>
    <row r="293" spans="1:20">
      <c r="A293" s="61" t="s">
        <v>947</v>
      </c>
      <c r="B293" s="58" t="s">
        <v>948</v>
      </c>
      <c r="C293" s="69" t="s">
        <v>29</v>
      </c>
      <c r="D293" s="69" t="s">
        <v>785</v>
      </c>
      <c r="E293" s="125" t="s">
        <v>2693</v>
      </c>
      <c r="F293" s="69" t="s">
        <v>2679</v>
      </c>
      <c r="G293" s="58" t="s">
        <v>912</v>
      </c>
      <c r="H293" s="58" t="s">
        <v>787</v>
      </c>
      <c r="I293" s="125" t="s">
        <v>2693</v>
      </c>
      <c r="J293" s="66">
        <v>4.3500000000392482</v>
      </c>
      <c r="K293" s="69" t="s">
        <v>125</v>
      </c>
      <c r="L293" s="70">
        <v>6.1249999999999999E-2</v>
      </c>
      <c r="M293" s="70">
        <v>4.6300000001098948E-2</v>
      </c>
      <c r="N293" s="66">
        <v>1176.3599999999999</v>
      </c>
      <c r="O293" s="68">
        <v>107.98211000000001</v>
      </c>
      <c r="P293" s="125" t="s">
        <v>2693</v>
      </c>
      <c r="Q293" s="66">
        <v>5.095768488</v>
      </c>
      <c r="R293" s="67">
        <v>1.8097846153846152E-6</v>
      </c>
      <c r="S293" s="67">
        <f t="shared" si="4"/>
        <v>2.7674210284441936E-3</v>
      </c>
      <c r="T293" s="67">
        <f>Q293/'סכום נכסי הקרן'!$C$41</f>
        <v>4.6332575854387024E-4</v>
      </c>
    </row>
    <row r="294" spans="1:20">
      <c r="A294" s="61" t="s">
        <v>949</v>
      </c>
      <c r="B294" s="58" t="s">
        <v>950</v>
      </c>
      <c r="C294" s="69" t="s">
        <v>29</v>
      </c>
      <c r="D294" s="69" t="s">
        <v>785</v>
      </c>
      <c r="E294" s="125" t="s">
        <v>2693</v>
      </c>
      <c r="F294" s="69" t="s">
        <v>951</v>
      </c>
      <c r="G294" s="58" t="s">
        <v>952</v>
      </c>
      <c r="H294" s="58" t="s">
        <v>280</v>
      </c>
      <c r="I294" s="125" t="s">
        <v>2693</v>
      </c>
      <c r="J294" s="66">
        <v>4.3399999996614813</v>
      </c>
      <c r="K294" s="69" t="s">
        <v>125</v>
      </c>
      <c r="L294" s="70">
        <v>7.2499999999999995E-2</v>
      </c>
      <c r="M294" s="70">
        <v>5.1899999995845464E-2</v>
      </c>
      <c r="N294" s="66">
        <v>1176.3599999999999</v>
      </c>
      <c r="O294" s="68">
        <v>110.17251</v>
      </c>
      <c r="P294" s="125" t="s">
        <v>2693</v>
      </c>
      <c r="Q294" s="66">
        <v>5.1991351640000003</v>
      </c>
      <c r="R294" s="67">
        <v>2.3527199999999996E-6</v>
      </c>
      <c r="S294" s="67">
        <f t="shared" si="4"/>
        <v>2.8235576275609741E-3</v>
      </c>
      <c r="T294" s="67">
        <f>Q294/'סכום נכסי הקרן'!$C$41</f>
        <v>4.7272423174347499E-4</v>
      </c>
    </row>
    <row r="295" spans="1:20">
      <c r="A295" s="61" t="s">
        <v>953</v>
      </c>
      <c r="B295" s="58" t="s">
        <v>954</v>
      </c>
      <c r="C295" s="69" t="s">
        <v>29</v>
      </c>
      <c r="D295" s="69" t="s">
        <v>785</v>
      </c>
      <c r="E295" s="125" t="s">
        <v>2693</v>
      </c>
      <c r="F295" s="69" t="s">
        <v>2679</v>
      </c>
      <c r="G295" s="58" t="s">
        <v>955</v>
      </c>
      <c r="H295" s="58" t="s">
        <v>820</v>
      </c>
      <c r="I295" s="125" t="s">
        <v>2693</v>
      </c>
      <c r="J295" s="66">
        <v>6.1100000003900439</v>
      </c>
      <c r="K295" s="69" t="s">
        <v>123</v>
      </c>
      <c r="L295" s="70">
        <v>3.7499999999999999E-2</v>
      </c>
      <c r="M295" s="70">
        <v>5.7600000003655644E-2</v>
      </c>
      <c r="N295" s="66">
        <v>1882.1760000000002</v>
      </c>
      <c r="O295" s="68">
        <v>89.758499999999998</v>
      </c>
      <c r="P295" s="125" t="s">
        <v>2693</v>
      </c>
      <c r="Q295" s="66">
        <v>6.1275007510000004</v>
      </c>
      <c r="R295" s="67">
        <v>1.8821760000000001E-6</v>
      </c>
      <c r="S295" s="67">
        <f t="shared" si="4"/>
        <v>3.3277364287757241E-3</v>
      </c>
      <c r="T295" s="67">
        <f>Q295/'סכום נכסי הקרן'!$C$41</f>
        <v>5.5713459905425936E-4</v>
      </c>
    </row>
    <row r="296" spans="1:20">
      <c r="A296" s="61" t="s">
        <v>956</v>
      </c>
      <c r="B296" s="58" t="s">
        <v>957</v>
      </c>
      <c r="C296" s="69" t="s">
        <v>29</v>
      </c>
      <c r="D296" s="69" t="s">
        <v>785</v>
      </c>
      <c r="E296" s="125" t="s">
        <v>2693</v>
      </c>
      <c r="F296" s="69" t="s">
        <v>2688</v>
      </c>
      <c r="G296" s="58" t="s">
        <v>952</v>
      </c>
      <c r="H296" s="58" t="s">
        <v>787</v>
      </c>
      <c r="I296" s="125" t="s">
        <v>2693</v>
      </c>
      <c r="J296" s="66">
        <v>6.1900000000324757</v>
      </c>
      <c r="K296" s="69" t="s">
        <v>123</v>
      </c>
      <c r="L296" s="70">
        <v>0.04</v>
      </c>
      <c r="M296" s="70">
        <v>5.6099999999333391E-2</v>
      </c>
      <c r="N296" s="66">
        <v>1764.54</v>
      </c>
      <c r="O296" s="68">
        <v>91.413669999999996</v>
      </c>
      <c r="P296" s="125" t="s">
        <v>2693</v>
      </c>
      <c r="Q296" s="66">
        <v>5.8504623990000004</v>
      </c>
      <c r="R296" s="67">
        <v>3.5290800000000001E-6</v>
      </c>
      <c r="S296" s="67">
        <f t="shared" si="4"/>
        <v>3.1772818383021223E-3</v>
      </c>
      <c r="T296" s="67">
        <f>Q296/'סכום נכסי הקרן'!$C$41</f>
        <v>5.3194526698620813E-4</v>
      </c>
    </row>
    <row r="297" spans="1:20">
      <c r="A297" s="61" t="s">
        <v>958</v>
      </c>
      <c r="B297" s="58" t="s">
        <v>959</v>
      </c>
      <c r="C297" s="69" t="s">
        <v>29</v>
      </c>
      <c r="D297" s="69" t="s">
        <v>785</v>
      </c>
      <c r="E297" s="125" t="s">
        <v>2693</v>
      </c>
      <c r="F297" s="69" t="s">
        <v>2680</v>
      </c>
      <c r="G297" s="58" t="s">
        <v>952</v>
      </c>
      <c r="H297" s="58" t="s">
        <v>787</v>
      </c>
      <c r="I297" s="125" t="s">
        <v>2693</v>
      </c>
      <c r="J297" s="66">
        <v>5.3600000000644261</v>
      </c>
      <c r="K297" s="69" t="s">
        <v>123</v>
      </c>
      <c r="L297" s="70">
        <v>3.7499999999999999E-2</v>
      </c>
      <c r="M297" s="70">
        <v>5.5700000001020086E-2</v>
      </c>
      <c r="N297" s="66">
        <v>1117.5419999999999</v>
      </c>
      <c r="O297" s="68">
        <v>91.905079999999998</v>
      </c>
      <c r="P297" s="125" t="s">
        <v>2693</v>
      </c>
      <c r="Q297" s="66">
        <v>3.725211566</v>
      </c>
      <c r="R297" s="67">
        <v>2.7938549999999999E-6</v>
      </c>
      <c r="S297" s="67">
        <f t="shared" si="4"/>
        <v>2.0230959957127327E-3</v>
      </c>
      <c r="T297" s="67">
        <f>Q297/'סכום נכסי הקרן'!$C$41</f>
        <v>3.387097507702451E-4</v>
      </c>
    </row>
    <row r="298" spans="1:20">
      <c r="A298" s="61" t="s">
        <v>960</v>
      </c>
      <c r="B298" s="58" t="s">
        <v>961</v>
      </c>
      <c r="C298" s="69" t="s">
        <v>29</v>
      </c>
      <c r="D298" s="69" t="s">
        <v>785</v>
      </c>
      <c r="E298" s="125" t="s">
        <v>2693</v>
      </c>
      <c r="F298" s="69" t="s">
        <v>2682</v>
      </c>
      <c r="G298" s="58" t="s">
        <v>955</v>
      </c>
      <c r="H298" s="58" t="s">
        <v>820</v>
      </c>
      <c r="I298" s="125" t="s">
        <v>2693</v>
      </c>
      <c r="J298" s="66">
        <v>4.0199999999342424</v>
      </c>
      <c r="K298" s="69" t="s">
        <v>123</v>
      </c>
      <c r="L298" s="70">
        <v>5.1249999999999997E-2</v>
      </c>
      <c r="M298" s="70">
        <v>5.9699999999812133E-2</v>
      </c>
      <c r="N298" s="66">
        <v>1215.591606</v>
      </c>
      <c r="O298" s="68">
        <v>96.576539999999994</v>
      </c>
      <c r="P298" s="125" t="s">
        <v>2693</v>
      </c>
      <c r="Q298" s="66">
        <v>4.2580121640000002</v>
      </c>
      <c r="R298" s="67">
        <v>2.2101665563636362E-6</v>
      </c>
      <c r="S298" s="67">
        <f t="shared" si="4"/>
        <v>2.312450502760118E-3</v>
      </c>
      <c r="T298" s="67">
        <f>Q298/'סכום נכסי הקרן'!$C$41</f>
        <v>3.8715391415841856E-4</v>
      </c>
    </row>
    <row r="299" spans="1:20">
      <c r="A299" s="61" t="s">
        <v>962</v>
      </c>
      <c r="B299" s="58" t="s">
        <v>963</v>
      </c>
      <c r="C299" s="69" t="s">
        <v>29</v>
      </c>
      <c r="D299" s="69" t="s">
        <v>785</v>
      </c>
      <c r="E299" s="125" t="s">
        <v>2693</v>
      </c>
      <c r="F299" s="69" t="s">
        <v>790</v>
      </c>
      <c r="G299" s="58" t="s">
        <v>952</v>
      </c>
      <c r="H299" s="58" t="s">
        <v>787</v>
      </c>
      <c r="I299" s="125" t="s">
        <v>2693</v>
      </c>
      <c r="J299" s="66">
        <v>4.4599999997729407</v>
      </c>
      <c r="K299" s="69" t="s">
        <v>125</v>
      </c>
      <c r="L299" s="70">
        <v>7.8750000000000001E-2</v>
      </c>
      <c r="M299" s="70">
        <v>7.1399999995592378E-2</v>
      </c>
      <c r="N299" s="66">
        <v>1752.7763999999997</v>
      </c>
      <c r="O299" s="68">
        <v>106.47931</v>
      </c>
      <c r="P299" s="125" t="s">
        <v>2693</v>
      </c>
      <c r="Q299" s="66">
        <v>7.4870264450000006</v>
      </c>
      <c r="R299" s="67">
        <v>1.7527763999999997E-6</v>
      </c>
      <c r="S299" s="67">
        <f t="shared" si="4"/>
        <v>4.0660705982235312E-3</v>
      </c>
      <c r="T299" s="67">
        <f>Q299/'סכום נכסי הקרן'!$C$41</f>
        <v>6.8074760755646824E-4</v>
      </c>
    </row>
    <row r="300" spans="1:20">
      <c r="A300" s="61" t="s">
        <v>964</v>
      </c>
      <c r="B300" s="58" t="s">
        <v>965</v>
      </c>
      <c r="C300" s="69" t="s">
        <v>29</v>
      </c>
      <c r="D300" s="69" t="s">
        <v>785</v>
      </c>
      <c r="E300" s="125" t="s">
        <v>2693</v>
      </c>
      <c r="F300" s="69" t="s">
        <v>2686</v>
      </c>
      <c r="G300" s="58" t="s">
        <v>952</v>
      </c>
      <c r="H300" s="58" t="s">
        <v>787</v>
      </c>
      <c r="I300" s="125" t="s">
        <v>2693</v>
      </c>
      <c r="J300" s="66">
        <v>5.7800000001801282</v>
      </c>
      <c r="K300" s="69" t="s">
        <v>125</v>
      </c>
      <c r="L300" s="70">
        <v>6.1349999999999995E-2</v>
      </c>
      <c r="M300" s="70">
        <v>4.9700000001135586E-2</v>
      </c>
      <c r="N300" s="66">
        <v>588.17999999999995</v>
      </c>
      <c r="O300" s="68">
        <v>108.23022</v>
      </c>
      <c r="P300" s="125" t="s">
        <v>2693</v>
      </c>
      <c r="Q300" s="66">
        <v>2.553738343</v>
      </c>
      <c r="R300" s="67">
        <v>5.8817999999999991E-7</v>
      </c>
      <c r="S300" s="67">
        <f t="shared" si="4"/>
        <v>1.3868897710335758E-3</v>
      </c>
      <c r="T300" s="67">
        <f>Q300/'סכום נכסי הקרן'!$C$41</f>
        <v>2.3219515519187794E-4</v>
      </c>
    </row>
    <row r="301" spans="1:20">
      <c r="A301" s="61" t="s">
        <v>966</v>
      </c>
      <c r="B301" s="58" t="s">
        <v>967</v>
      </c>
      <c r="C301" s="69" t="s">
        <v>29</v>
      </c>
      <c r="D301" s="69" t="s">
        <v>785</v>
      </c>
      <c r="E301" s="125" t="s">
        <v>2693</v>
      </c>
      <c r="F301" s="69" t="s">
        <v>2686</v>
      </c>
      <c r="G301" s="58" t="s">
        <v>952</v>
      </c>
      <c r="H301" s="58" t="s">
        <v>787</v>
      </c>
      <c r="I301" s="125" t="s">
        <v>2693</v>
      </c>
      <c r="J301" s="66">
        <v>4.1000000001433001</v>
      </c>
      <c r="K301" s="69" t="s">
        <v>125</v>
      </c>
      <c r="L301" s="70">
        <v>7.1249999999999994E-2</v>
      </c>
      <c r="M301" s="70">
        <v>5.1200000001719606E-2</v>
      </c>
      <c r="N301" s="66">
        <v>1764.54</v>
      </c>
      <c r="O301" s="68">
        <v>108.44175</v>
      </c>
      <c r="P301" s="125" t="s">
        <v>2693</v>
      </c>
      <c r="Q301" s="66">
        <v>7.6761890890000002</v>
      </c>
      <c r="R301" s="67">
        <v>2.3527200000000001E-6</v>
      </c>
      <c r="S301" s="67">
        <f t="shared" si="4"/>
        <v>4.1688014581584892E-3</v>
      </c>
      <c r="T301" s="67">
        <f>Q301/'סכום נכסי הקרן'!$C$41</f>
        <v>6.9794696143721377E-4</v>
      </c>
    </row>
    <row r="302" spans="1:20">
      <c r="A302" s="61" t="s">
        <v>968</v>
      </c>
      <c r="B302" s="58" t="s">
        <v>969</v>
      </c>
      <c r="C302" s="69" t="s">
        <v>29</v>
      </c>
      <c r="D302" s="69" t="s">
        <v>785</v>
      </c>
      <c r="E302" s="125" t="s">
        <v>2693</v>
      </c>
      <c r="F302" s="69" t="s">
        <v>2684</v>
      </c>
      <c r="G302" s="58" t="s">
        <v>806</v>
      </c>
      <c r="H302" s="58" t="s">
        <v>787</v>
      </c>
      <c r="I302" s="125" t="s">
        <v>2693</v>
      </c>
      <c r="J302" s="66">
        <v>3.9700000003132296</v>
      </c>
      <c r="K302" s="69" t="s">
        <v>123</v>
      </c>
      <c r="L302" s="70">
        <v>4.6249999999999999E-2</v>
      </c>
      <c r="M302" s="70">
        <v>5.7700000005089978E-2</v>
      </c>
      <c r="N302" s="66">
        <v>1470.6264540000002</v>
      </c>
      <c r="O302" s="68">
        <v>95.765129999999999</v>
      </c>
      <c r="P302" s="125" t="s">
        <v>2693</v>
      </c>
      <c r="Q302" s="66">
        <v>5.1080755200000008</v>
      </c>
      <c r="R302" s="67">
        <v>2.6738662800000004E-6</v>
      </c>
      <c r="S302" s="67">
        <f t="shared" si="4"/>
        <v>2.7741047581377114E-3</v>
      </c>
      <c r="T302" s="67">
        <f>Q302/'סכום נכסי הקרן'!$C$41</f>
        <v>4.6444475854362532E-4</v>
      </c>
    </row>
    <row r="303" spans="1:20">
      <c r="A303" s="61" t="s">
        <v>970</v>
      </c>
      <c r="B303" s="58" t="s">
        <v>971</v>
      </c>
      <c r="C303" s="69" t="s">
        <v>29</v>
      </c>
      <c r="D303" s="69" t="s">
        <v>785</v>
      </c>
      <c r="E303" s="125" t="s">
        <v>2693</v>
      </c>
      <c r="F303" s="69" t="s">
        <v>790</v>
      </c>
      <c r="G303" s="58" t="s">
        <v>806</v>
      </c>
      <c r="H303" s="58" t="s">
        <v>787</v>
      </c>
      <c r="I303" s="125" t="s">
        <v>2693</v>
      </c>
      <c r="J303" s="66">
        <v>3.5300000000308422</v>
      </c>
      <c r="K303" s="69" t="s">
        <v>126</v>
      </c>
      <c r="L303" s="70">
        <v>8.8749999999999996E-2</v>
      </c>
      <c r="M303" s="70">
        <v>8.890000000038098E-2</v>
      </c>
      <c r="N303" s="66">
        <v>1194.0054</v>
      </c>
      <c r="O303" s="68">
        <v>99.901110000000003</v>
      </c>
      <c r="P303" s="125" t="s">
        <v>2693</v>
      </c>
      <c r="Q303" s="66">
        <v>5.5119234109999997</v>
      </c>
      <c r="R303" s="67">
        <v>9.5520431999999998E-7</v>
      </c>
      <c r="S303" s="67">
        <f t="shared" si="4"/>
        <v>2.9934273487299073E-3</v>
      </c>
      <c r="T303" s="67">
        <f>Q303/'סכום נכסי הקרן'!$C$41</f>
        <v>5.011640739667158E-4</v>
      </c>
    </row>
    <row r="304" spans="1:20">
      <c r="A304" s="61" t="s">
        <v>972</v>
      </c>
      <c r="B304" s="58" t="s">
        <v>973</v>
      </c>
      <c r="C304" s="69" t="s">
        <v>29</v>
      </c>
      <c r="D304" s="69" t="s">
        <v>785</v>
      </c>
      <c r="E304" s="125" t="s">
        <v>2693</v>
      </c>
      <c r="F304" s="69" t="s">
        <v>2688</v>
      </c>
      <c r="G304" s="58" t="s">
        <v>974</v>
      </c>
      <c r="H304" s="58" t="s">
        <v>820</v>
      </c>
      <c r="I304" s="125" t="s">
        <v>2693</v>
      </c>
      <c r="J304" s="66">
        <v>3.5700000002412162</v>
      </c>
      <c r="K304" s="69" t="s">
        <v>123</v>
      </c>
      <c r="L304" s="70">
        <v>6.3750000000000001E-2</v>
      </c>
      <c r="M304" s="70">
        <v>5.8600000003216218E-2</v>
      </c>
      <c r="N304" s="66">
        <v>1646.904</v>
      </c>
      <c r="O304" s="68">
        <v>104.10454</v>
      </c>
      <c r="P304" s="125" t="s">
        <v>2693</v>
      </c>
      <c r="Q304" s="66">
        <v>6.2184982499999997</v>
      </c>
      <c r="R304" s="67">
        <v>3.2938079999999999E-6</v>
      </c>
      <c r="S304" s="67">
        <f t="shared" si="4"/>
        <v>3.377155548357286E-3</v>
      </c>
      <c r="T304" s="67">
        <f>Q304/'סכום נכסי הקרן'!$C$41</f>
        <v>5.6540842180524491E-4</v>
      </c>
    </row>
    <row r="305" spans="1:20">
      <c r="A305" s="61" t="s">
        <v>975</v>
      </c>
      <c r="B305" s="58" t="s">
        <v>976</v>
      </c>
      <c r="C305" s="69" t="s">
        <v>29</v>
      </c>
      <c r="D305" s="69" t="s">
        <v>785</v>
      </c>
      <c r="E305" s="125" t="s">
        <v>2693</v>
      </c>
      <c r="F305" s="69" t="s">
        <v>2682</v>
      </c>
      <c r="G305" s="58" t="s">
        <v>806</v>
      </c>
      <c r="H305" s="58" t="s">
        <v>787</v>
      </c>
      <c r="I305" s="125" t="s">
        <v>2693</v>
      </c>
      <c r="J305" s="66">
        <v>6.4899999999645264</v>
      </c>
      <c r="K305" s="69" t="s">
        <v>123</v>
      </c>
      <c r="L305" s="70">
        <v>8.5000000000000006E-2</v>
      </c>
      <c r="M305" s="70">
        <v>9.179999999929056E-2</v>
      </c>
      <c r="N305" s="66">
        <v>2352.7199999999998</v>
      </c>
      <c r="O305" s="68">
        <v>99.108279999999993</v>
      </c>
      <c r="P305" s="125" t="s">
        <v>2693</v>
      </c>
      <c r="Q305" s="66">
        <v>8.4572219700000009</v>
      </c>
      <c r="R305" s="67">
        <v>3.1369599999999995E-6</v>
      </c>
      <c r="S305" s="67">
        <f t="shared" si="4"/>
        <v>4.5929664931038039E-3</v>
      </c>
      <c r="T305" s="67">
        <f>Q305/'סכום נכסי הקרן'!$C$41</f>
        <v>7.6896130459059718E-4</v>
      </c>
    </row>
    <row r="306" spans="1:20">
      <c r="A306" s="61" t="s">
        <v>977</v>
      </c>
      <c r="B306" s="58" t="s">
        <v>978</v>
      </c>
      <c r="C306" s="69" t="s">
        <v>29</v>
      </c>
      <c r="D306" s="69" t="s">
        <v>785</v>
      </c>
      <c r="E306" s="125" t="s">
        <v>2693</v>
      </c>
      <c r="F306" s="69" t="s">
        <v>790</v>
      </c>
      <c r="G306" s="58" t="s">
        <v>806</v>
      </c>
      <c r="H306" s="58" t="s">
        <v>787</v>
      </c>
      <c r="I306" s="125" t="s">
        <v>2693</v>
      </c>
      <c r="J306" s="66">
        <v>3.5999999997103336</v>
      </c>
      <c r="K306" s="69" t="s">
        <v>126</v>
      </c>
      <c r="L306" s="70">
        <v>8.5000000000000006E-2</v>
      </c>
      <c r="M306" s="70">
        <v>7.9599999990296169E-2</v>
      </c>
      <c r="N306" s="66">
        <v>588.17999999999995</v>
      </c>
      <c r="O306" s="68">
        <v>101.61441000000001</v>
      </c>
      <c r="P306" s="125" t="s">
        <v>2693</v>
      </c>
      <c r="Q306" s="66">
        <v>2.7617992580000004</v>
      </c>
      <c r="R306" s="67">
        <v>7.8423999999999988E-7</v>
      </c>
      <c r="S306" s="67">
        <f t="shared" si="4"/>
        <v>1.4998839450672415E-3</v>
      </c>
      <c r="T306" s="67">
        <f>Q306/'סכום נכסי הקרן'!$C$41</f>
        <v>2.5111280843548951E-4</v>
      </c>
    </row>
    <row r="307" spans="1:20">
      <c r="A307" s="61" t="s">
        <v>979</v>
      </c>
      <c r="B307" s="58" t="s">
        <v>980</v>
      </c>
      <c r="C307" s="69" t="s">
        <v>29</v>
      </c>
      <c r="D307" s="69" t="s">
        <v>785</v>
      </c>
      <c r="E307" s="125" t="s">
        <v>2693</v>
      </c>
      <c r="F307" s="69" t="s">
        <v>790</v>
      </c>
      <c r="G307" s="58" t="s">
        <v>806</v>
      </c>
      <c r="H307" s="58" t="s">
        <v>787</v>
      </c>
      <c r="I307" s="125" t="s">
        <v>2693</v>
      </c>
      <c r="J307" s="66">
        <v>3.9399999996864175</v>
      </c>
      <c r="K307" s="69" t="s">
        <v>126</v>
      </c>
      <c r="L307" s="70">
        <v>8.5000000000000006E-2</v>
      </c>
      <c r="M307" s="70">
        <v>8.1999999993436656E-2</v>
      </c>
      <c r="N307" s="66">
        <v>588.17999999999995</v>
      </c>
      <c r="O307" s="68">
        <v>100.90441</v>
      </c>
      <c r="P307" s="125" t="s">
        <v>2693</v>
      </c>
      <c r="Q307" s="66">
        <v>2.7425020190000002</v>
      </c>
      <c r="R307" s="67">
        <v>7.8423999999999988E-7</v>
      </c>
      <c r="S307" s="67">
        <f t="shared" si="4"/>
        <v>1.4894039585597553E-3</v>
      </c>
      <c r="T307" s="67">
        <f>Q307/'סכום נכסי הקרן'!$C$41</f>
        <v>2.4935823345459461E-4</v>
      </c>
    </row>
    <row r="308" spans="1:20">
      <c r="A308" s="61" t="s">
        <v>981</v>
      </c>
      <c r="B308" s="58" t="s">
        <v>982</v>
      </c>
      <c r="C308" s="69" t="s">
        <v>29</v>
      </c>
      <c r="D308" s="69" t="s">
        <v>785</v>
      </c>
      <c r="E308" s="125" t="s">
        <v>2693</v>
      </c>
      <c r="F308" s="69" t="s">
        <v>2678</v>
      </c>
      <c r="G308" s="58" t="s">
        <v>983</v>
      </c>
      <c r="H308" s="58" t="s">
        <v>820</v>
      </c>
      <c r="I308" s="125" t="s">
        <v>2693</v>
      </c>
      <c r="J308" s="66">
        <v>3.5000000004496203</v>
      </c>
      <c r="K308" s="69" t="s">
        <v>125</v>
      </c>
      <c r="L308" s="70">
        <v>2.6249999999999999E-2</v>
      </c>
      <c r="M308" s="70">
        <v>0.1004000000104312</v>
      </c>
      <c r="N308" s="66">
        <v>1061.6649</v>
      </c>
      <c r="O308" s="68">
        <v>78.332139999999995</v>
      </c>
      <c r="P308" s="125" t="s">
        <v>2693</v>
      </c>
      <c r="Q308" s="66">
        <v>3.336146163</v>
      </c>
      <c r="R308" s="67">
        <v>4.4368774082463367E-6</v>
      </c>
      <c r="S308" s="67">
        <f t="shared" si="4"/>
        <v>1.8118015108400684E-3</v>
      </c>
      <c r="T308" s="67">
        <f>Q308/'סכום נכסי הקרן'!$C$41</f>
        <v>3.0333451278746499E-4</v>
      </c>
    </row>
    <row r="309" spans="1:20">
      <c r="A309" s="61" t="s">
        <v>984</v>
      </c>
      <c r="B309" s="58" t="s">
        <v>985</v>
      </c>
      <c r="C309" s="69" t="s">
        <v>29</v>
      </c>
      <c r="D309" s="69" t="s">
        <v>785</v>
      </c>
      <c r="E309" s="125" t="s">
        <v>2693</v>
      </c>
      <c r="F309" s="69" t="s">
        <v>932</v>
      </c>
      <c r="G309" s="58" t="s">
        <v>983</v>
      </c>
      <c r="H309" s="58" t="s">
        <v>820</v>
      </c>
      <c r="I309" s="125" t="s">
        <v>2693</v>
      </c>
      <c r="J309" s="66">
        <v>3.5799999997406853</v>
      </c>
      <c r="K309" s="69" t="s">
        <v>123</v>
      </c>
      <c r="L309" s="70">
        <v>7.3749999999999996E-2</v>
      </c>
      <c r="M309" s="70">
        <v>6.619999999573771E-2</v>
      </c>
      <c r="N309" s="66">
        <v>1764.54</v>
      </c>
      <c r="O309" s="68">
        <v>104.84385</v>
      </c>
      <c r="P309" s="125" t="s">
        <v>2693</v>
      </c>
      <c r="Q309" s="66">
        <v>6.709992153</v>
      </c>
      <c r="R309" s="67">
        <v>1.6041272727272727E-6</v>
      </c>
      <c r="S309" s="67">
        <f t="shared" si="4"/>
        <v>3.6440771256850964E-3</v>
      </c>
      <c r="T309" s="67">
        <f>Q309/'סכום נכסי הקרן'!$C$41</f>
        <v>6.1009683062197666E-4</v>
      </c>
    </row>
    <row r="310" spans="1:20">
      <c r="A310" s="61" t="s">
        <v>986</v>
      </c>
      <c r="B310" s="58" t="s">
        <v>987</v>
      </c>
      <c r="C310" s="69" t="s">
        <v>29</v>
      </c>
      <c r="D310" s="69" t="s">
        <v>785</v>
      </c>
      <c r="E310" s="125" t="s">
        <v>2693</v>
      </c>
      <c r="F310" s="69" t="s">
        <v>2683</v>
      </c>
      <c r="G310" s="58" t="s">
        <v>988</v>
      </c>
      <c r="H310" s="58" t="s">
        <v>787</v>
      </c>
      <c r="I310" s="125" t="s">
        <v>2693</v>
      </c>
      <c r="J310" s="66">
        <v>1.9299999999828408</v>
      </c>
      <c r="K310" s="69" t="s">
        <v>126</v>
      </c>
      <c r="L310" s="70">
        <v>0.06</v>
      </c>
      <c r="M310" s="70">
        <v>7.2500000000389961E-2</v>
      </c>
      <c r="N310" s="66">
        <v>1393.9866</v>
      </c>
      <c r="O310" s="68">
        <v>99.523330000000001</v>
      </c>
      <c r="P310" s="125" t="s">
        <v>2693</v>
      </c>
      <c r="Q310" s="66">
        <v>6.4107683270000004</v>
      </c>
      <c r="R310" s="67">
        <v>1.11518928E-6</v>
      </c>
      <c r="S310" s="67">
        <f t="shared" si="4"/>
        <v>3.4815739997613102E-3</v>
      </c>
      <c r="T310" s="67">
        <f>Q310/'סכום נכסי הקרן'!$C$41</f>
        <v>5.8289031476821927E-4</v>
      </c>
    </row>
    <row r="311" spans="1:20">
      <c r="A311" s="61" t="s">
        <v>989</v>
      </c>
      <c r="B311" s="58" t="s">
        <v>990</v>
      </c>
      <c r="C311" s="69" t="s">
        <v>29</v>
      </c>
      <c r="D311" s="69" t="s">
        <v>785</v>
      </c>
      <c r="E311" s="125" t="s">
        <v>2693</v>
      </c>
      <c r="F311" s="69" t="s">
        <v>2683</v>
      </c>
      <c r="G311" s="58" t="s">
        <v>988</v>
      </c>
      <c r="H311" s="58" t="s">
        <v>787</v>
      </c>
      <c r="I311" s="125" t="s">
        <v>2693</v>
      </c>
      <c r="J311" s="66">
        <v>1.9099999998129653</v>
      </c>
      <c r="K311" s="69" t="s">
        <v>125</v>
      </c>
      <c r="L311" s="70">
        <v>0.05</v>
      </c>
      <c r="M311" s="70">
        <v>5.0099999995690078E-2</v>
      </c>
      <c r="N311" s="66">
        <v>588.17999999999995</v>
      </c>
      <c r="O311" s="68">
        <v>104.23363000000001</v>
      </c>
      <c r="P311" s="125" t="s">
        <v>2693</v>
      </c>
      <c r="Q311" s="66">
        <v>2.459437206</v>
      </c>
      <c r="R311" s="67">
        <v>5.8817999999999991E-7</v>
      </c>
      <c r="S311" s="67">
        <f t="shared" si="4"/>
        <v>1.3356765045450067E-3</v>
      </c>
      <c r="T311" s="67">
        <f>Q311/'סכום נכסי הקרן'!$C$41</f>
        <v>2.2362095368822548E-4</v>
      </c>
    </row>
    <row r="312" spans="1:20">
      <c r="A312" s="61" t="s">
        <v>991</v>
      </c>
      <c r="B312" s="58" t="s">
        <v>992</v>
      </c>
      <c r="C312" s="69" t="s">
        <v>29</v>
      </c>
      <c r="D312" s="69" t="s">
        <v>785</v>
      </c>
      <c r="E312" s="125" t="s">
        <v>2693</v>
      </c>
      <c r="F312" s="69" t="s">
        <v>2688</v>
      </c>
      <c r="G312" s="58" t="s">
        <v>983</v>
      </c>
      <c r="H312" s="58" t="s">
        <v>820</v>
      </c>
      <c r="I312" s="125" t="s">
        <v>2693</v>
      </c>
      <c r="J312" s="66">
        <v>6.019999999677073</v>
      </c>
      <c r="K312" s="69" t="s">
        <v>123</v>
      </c>
      <c r="L312" s="70">
        <v>5.1249999999999997E-2</v>
      </c>
      <c r="M312" s="70">
        <v>7.7999999997515931E-2</v>
      </c>
      <c r="N312" s="66">
        <v>1293.9960000000001</v>
      </c>
      <c r="O312" s="68">
        <v>85.774169999999998</v>
      </c>
      <c r="P312" s="125" t="s">
        <v>2693</v>
      </c>
      <c r="Q312" s="66">
        <v>4.0256591149999998</v>
      </c>
      <c r="R312" s="67">
        <v>6.4699800000000006E-7</v>
      </c>
      <c r="S312" s="67">
        <f t="shared" si="4"/>
        <v>2.1862637037836797E-3</v>
      </c>
      <c r="T312" s="67">
        <f>Q312/'סכום נכסי הקרן'!$C$41</f>
        <v>3.6602753195886953E-4</v>
      </c>
    </row>
    <row r="313" spans="1:20">
      <c r="A313" s="126" t="s">
        <v>2693</v>
      </c>
      <c r="B313" s="127" t="s">
        <v>2693</v>
      </c>
      <c r="C313" s="127" t="s">
        <v>2693</v>
      </c>
      <c r="D313" s="127" t="s">
        <v>2693</v>
      </c>
      <c r="E313" s="127" t="s">
        <v>2693</v>
      </c>
      <c r="F313" s="127" t="s">
        <v>2693</v>
      </c>
      <c r="G313" s="127" t="s">
        <v>2693</v>
      </c>
      <c r="H313" s="127" t="s">
        <v>2693</v>
      </c>
      <c r="I313" s="127" t="s">
        <v>2693</v>
      </c>
      <c r="J313" s="127" t="s">
        <v>2693</v>
      </c>
      <c r="K313" s="127" t="s">
        <v>2693</v>
      </c>
      <c r="L313" s="127" t="s">
        <v>2693</v>
      </c>
      <c r="M313" s="127" t="s">
        <v>2693</v>
      </c>
      <c r="N313" s="127" t="s">
        <v>2693</v>
      </c>
      <c r="O313" s="127" t="s">
        <v>2693</v>
      </c>
      <c r="P313" s="127" t="s">
        <v>2693</v>
      </c>
      <c r="Q313" s="127" t="s">
        <v>2693</v>
      </c>
      <c r="R313" s="127" t="s">
        <v>2693</v>
      </c>
      <c r="S313" s="127" t="s">
        <v>2693</v>
      </c>
      <c r="T313" s="127" t="s">
        <v>2693</v>
      </c>
    </row>
    <row r="314" spans="1:20">
      <c r="A314" s="126" t="s">
        <v>2693</v>
      </c>
      <c r="B314" s="127" t="s">
        <v>2693</v>
      </c>
      <c r="C314" s="127" t="s">
        <v>2693</v>
      </c>
      <c r="D314" s="127" t="s">
        <v>2693</v>
      </c>
      <c r="E314" s="127" t="s">
        <v>2693</v>
      </c>
      <c r="F314" s="127" t="s">
        <v>2693</v>
      </c>
      <c r="G314" s="127" t="s">
        <v>2693</v>
      </c>
      <c r="H314" s="127" t="s">
        <v>2693</v>
      </c>
      <c r="I314" s="127" t="s">
        <v>2693</v>
      </c>
      <c r="J314" s="127" t="s">
        <v>2693</v>
      </c>
      <c r="K314" s="127" t="s">
        <v>2693</v>
      </c>
      <c r="L314" s="127" t="s">
        <v>2693</v>
      </c>
      <c r="M314" s="127" t="s">
        <v>2693</v>
      </c>
      <c r="N314" s="127" t="s">
        <v>2693</v>
      </c>
      <c r="O314" s="127" t="s">
        <v>2693</v>
      </c>
      <c r="P314" s="127" t="s">
        <v>2693</v>
      </c>
      <c r="Q314" s="127" t="s">
        <v>2693</v>
      </c>
      <c r="R314" s="127" t="s">
        <v>2693</v>
      </c>
      <c r="S314" s="127" t="s">
        <v>2693</v>
      </c>
      <c r="T314" s="127" t="s">
        <v>2693</v>
      </c>
    </row>
    <row r="315" spans="1:20">
      <c r="A315" s="126" t="s">
        <v>2693</v>
      </c>
      <c r="B315" s="127" t="s">
        <v>2693</v>
      </c>
      <c r="C315" s="127" t="s">
        <v>2693</v>
      </c>
      <c r="D315" s="127" t="s">
        <v>2693</v>
      </c>
      <c r="E315" s="127" t="s">
        <v>2693</v>
      </c>
      <c r="F315" s="127" t="s">
        <v>2693</v>
      </c>
      <c r="G315" s="127" t="s">
        <v>2693</v>
      </c>
      <c r="H315" s="127" t="s">
        <v>2693</v>
      </c>
      <c r="I315" s="127" t="s">
        <v>2693</v>
      </c>
      <c r="J315" s="127" t="s">
        <v>2693</v>
      </c>
      <c r="K315" s="127" t="s">
        <v>2693</v>
      </c>
      <c r="L315" s="127" t="s">
        <v>2693</v>
      </c>
      <c r="M315" s="127" t="s">
        <v>2693</v>
      </c>
      <c r="N315" s="127" t="s">
        <v>2693</v>
      </c>
      <c r="O315" s="127" t="s">
        <v>2693</v>
      </c>
      <c r="P315" s="127" t="s">
        <v>2693</v>
      </c>
      <c r="Q315" s="127" t="s">
        <v>2693</v>
      </c>
      <c r="R315" s="127" t="s">
        <v>2693</v>
      </c>
      <c r="S315" s="127" t="s">
        <v>2693</v>
      </c>
      <c r="T315" s="127" t="s">
        <v>2693</v>
      </c>
    </row>
    <row r="316" spans="1:20">
      <c r="A316" s="92" t="s">
        <v>196</v>
      </c>
      <c r="B316" s="130" t="s">
        <v>2693</v>
      </c>
      <c r="C316" s="130" t="s">
        <v>2693</v>
      </c>
      <c r="D316" s="130" t="s">
        <v>2693</v>
      </c>
      <c r="E316" s="130" t="s">
        <v>2693</v>
      </c>
      <c r="F316" s="130" t="s">
        <v>2693</v>
      </c>
      <c r="G316" s="130" t="s">
        <v>2693</v>
      </c>
      <c r="H316" s="130" t="s">
        <v>2693</v>
      </c>
      <c r="I316" s="130" t="s">
        <v>2693</v>
      </c>
      <c r="J316" s="130" t="s">
        <v>2693</v>
      </c>
      <c r="K316" s="127" t="s">
        <v>2693</v>
      </c>
      <c r="L316" s="127" t="s">
        <v>2693</v>
      </c>
      <c r="M316" s="127" t="s">
        <v>2693</v>
      </c>
      <c r="N316" s="127" t="s">
        <v>2693</v>
      </c>
      <c r="O316" s="127" t="s">
        <v>2693</v>
      </c>
      <c r="P316" s="127" t="s">
        <v>2693</v>
      </c>
      <c r="Q316" s="127" t="s">
        <v>2693</v>
      </c>
      <c r="R316" s="127" t="s">
        <v>2693</v>
      </c>
      <c r="S316" s="127" t="s">
        <v>2693</v>
      </c>
      <c r="T316" s="127" t="s">
        <v>2693</v>
      </c>
    </row>
    <row r="317" spans="1:20">
      <c r="A317" s="92" t="s">
        <v>104</v>
      </c>
      <c r="B317" s="130" t="s">
        <v>2693</v>
      </c>
      <c r="C317" s="130" t="s">
        <v>2693</v>
      </c>
      <c r="D317" s="130" t="s">
        <v>2693</v>
      </c>
      <c r="E317" s="130" t="s">
        <v>2693</v>
      </c>
      <c r="F317" s="130" t="s">
        <v>2693</v>
      </c>
      <c r="G317" s="130" t="s">
        <v>2693</v>
      </c>
      <c r="H317" s="130" t="s">
        <v>2693</v>
      </c>
      <c r="I317" s="130" t="s">
        <v>2693</v>
      </c>
      <c r="J317" s="130" t="s">
        <v>2693</v>
      </c>
      <c r="K317" s="127" t="s">
        <v>2693</v>
      </c>
      <c r="L317" s="127" t="s">
        <v>2693</v>
      </c>
      <c r="M317" s="127" t="s">
        <v>2693</v>
      </c>
      <c r="N317" s="127" t="s">
        <v>2693</v>
      </c>
      <c r="O317" s="127" t="s">
        <v>2693</v>
      </c>
      <c r="P317" s="127" t="s">
        <v>2693</v>
      </c>
      <c r="Q317" s="127" t="s">
        <v>2693</v>
      </c>
      <c r="R317" s="127" t="s">
        <v>2693</v>
      </c>
      <c r="S317" s="127" t="s">
        <v>2693</v>
      </c>
      <c r="T317" s="127" t="s">
        <v>2693</v>
      </c>
    </row>
    <row r="318" spans="1:20">
      <c r="A318" s="92" t="s">
        <v>179</v>
      </c>
      <c r="B318" s="130" t="s">
        <v>2693</v>
      </c>
      <c r="C318" s="130" t="s">
        <v>2693</v>
      </c>
      <c r="D318" s="130" t="s">
        <v>2693</v>
      </c>
      <c r="E318" s="130" t="s">
        <v>2693</v>
      </c>
      <c r="F318" s="130" t="s">
        <v>2693</v>
      </c>
      <c r="G318" s="130" t="s">
        <v>2693</v>
      </c>
      <c r="H318" s="130" t="s">
        <v>2693</v>
      </c>
      <c r="I318" s="130" t="s">
        <v>2693</v>
      </c>
      <c r="J318" s="130" t="s">
        <v>2693</v>
      </c>
      <c r="K318" s="127" t="s">
        <v>2693</v>
      </c>
      <c r="L318" s="127" t="s">
        <v>2693</v>
      </c>
      <c r="M318" s="127" t="s">
        <v>2693</v>
      </c>
      <c r="N318" s="127" t="s">
        <v>2693</v>
      </c>
      <c r="O318" s="127" t="s">
        <v>2693</v>
      </c>
      <c r="P318" s="127" t="s">
        <v>2693</v>
      </c>
      <c r="Q318" s="127" t="s">
        <v>2693</v>
      </c>
      <c r="R318" s="127" t="s">
        <v>2693</v>
      </c>
      <c r="S318" s="127" t="s">
        <v>2693</v>
      </c>
      <c r="T318" s="127" t="s">
        <v>2693</v>
      </c>
    </row>
    <row r="319" spans="1:20">
      <c r="A319" s="92" t="s">
        <v>187</v>
      </c>
      <c r="B319" s="130" t="s">
        <v>2693</v>
      </c>
      <c r="C319" s="130" t="s">
        <v>2693</v>
      </c>
      <c r="D319" s="130" t="s">
        <v>2693</v>
      </c>
      <c r="E319" s="130" t="s">
        <v>2693</v>
      </c>
      <c r="F319" s="130" t="s">
        <v>2693</v>
      </c>
      <c r="G319" s="130" t="s">
        <v>2693</v>
      </c>
      <c r="H319" s="130" t="s">
        <v>2693</v>
      </c>
      <c r="I319" s="130" t="s">
        <v>2693</v>
      </c>
      <c r="J319" s="130" t="s">
        <v>2693</v>
      </c>
      <c r="K319" s="127" t="s">
        <v>2693</v>
      </c>
      <c r="L319" s="127" t="s">
        <v>2693</v>
      </c>
      <c r="M319" s="127" t="s">
        <v>2693</v>
      </c>
      <c r="N319" s="127" t="s">
        <v>2693</v>
      </c>
      <c r="O319" s="127" t="s">
        <v>2693</v>
      </c>
      <c r="P319" s="127" t="s">
        <v>2693</v>
      </c>
      <c r="Q319" s="127" t="s">
        <v>2693</v>
      </c>
      <c r="R319" s="127" t="s">
        <v>2693</v>
      </c>
      <c r="S319" s="127" t="s">
        <v>2693</v>
      </c>
      <c r="T319" s="127" t="s">
        <v>2693</v>
      </c>
    </row>
    <row r="320" spans="1:20">
      <c r="A320" s="92" t="s">
        <v>192</v>
      </c>
      <c r="B320" s="131" t="s">
        <v>2693</v>
      </c>
      <c r="C320" s="131" t="s">
        <v>2693</v>
      </c>
      <c r="D320" s="131" t="s">
        <v>2693</v>
      </c>
      <c r="E320" s="131" t="s">
        <v>2693</v>
      </c>
      <c r="F320" s="131" t="s">
        <v>2693</v>
      </c>
      <c r="G320" s="131" t="s">
        <v>2693</v>
      </c>
      <c r="H320" s="131" t="s">
        <v>2693</v>
      </c>
      <c r="I320" s="131" t="s">
        <v>2693</v>
      </c>
      <c r="J320" s="131" t="s">
        <v>2693</v>
      </c>
      <c r="K320" s="127" t="s">
        <v>2693</v>
      </c>
      <c r="L320" s="127" t="s">
        <v>2693</v>
      </c>
      <c r="M320" s="127" t="s">
        <v>2693</v>
      </c>
      <c r="N320" s="127" t="s">
        <v>2693</v>
      </c>
      <c r="O320" s="127" t="s">
        <v>2693</v>
      </c>
      <c r="P320" s="127" t="s">
        <v>2693</v>
      </c>
      <c r="Q320" s="127" t="s">
        <v>2693</v>
      </c>
      <c r="R320" s="127" t="s">
        <v>2693</v>
      </c>
      <c r="S320" s="127" t="s">
        <v>2693</v>
      </c>
      <c r="T320" s="127" t="s">
        <v>2693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35:H319 H321:H826 F10:F33 F35:F319 F321:F553 K10:K826 D10:D33 D35:D319 D321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2.7109375" style="2" bestFit="1" customWidth="1"/>
    <col min="2" max="2" width="64.42578125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44.7109375" style="2" bestFit="1" customWidth="1"/>
    <col min="7" max="7" width="12.28515625" style="1" bestFit="1" customWidth="1"/>
    <col min="8" max="8" width="13.7109375" style="1" customWidth="1"/>
    <col min="9" max="9" width="14.42578125" style="1" bestFit="1" customWidth="1"/>
    <col min="10" max="10" width="30.85546875" style="1" customWidth="1"/>
    <col min="11" max="11" width="10.85546875" style="1" customWidth="1"/>
    <col min="12" max="12" width="21.5703125" style="1" customWidth="1"/>
    <col min="13" max="13" width="25.85546875" style="1" customWidth="1"/>
    <col min="14" max="14" width="24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137</v>
      </c>
      <c r="B1" s="36" t="s" vm="1">
        <v>204</v>
      </c>
    </row>
    <row r="2" spans="1:14">
      <c r="A2" s="36" t="s">
        <v>136</v>
      </c>
      <c r="B2" s="36" t="s">
        <v>205</v>
      </c>
    </row>
    <row r="3" spans="1:14">
      <c r="A3" s="36" t="s">
        <v>138</v>
      </c>
      <c r="B3" s="36" t="s">
        <v>2665</v>
      </c>
    </row>
    <row r="4" spans="1:14">
      <c r="A4" s="36" t="s">
        <v>139</v>
      </c>
      <c r="B4" s="36">
        <v>14242</v>
      </c>
    </row>
    <row r="5" spans="1:14" ht="18.75">
      <c r="A5" s="153" t="s">
        <v>84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s="3" customFormat="1">
      <c r="A6" s="37" t="s">
        <v>107</v>
      </c>
      <c r="B6" s="38" t="s">
        <v>41</v>
      </c>
      <c r="C6" s="38" t="s">
        <v>111</v>
      </c>
      <c r="D6" s="38" t="s">
        <v>168</v>
      </c>
      <c r="E6" s="38" t="s">
        <v>109</v>
      </c>
      <c r="F6" s="38" t="s">
        <v>61</v>
      </c>
      <c r="G6" s="38" t="s">
        <v>95</v>
      </c>
      <c r="H6" s="39" t="s">
        <v>181</v>
      </c>
      <c r="I6" s="39" t="s">
        <v>180</v>
      </c>
      <c r="J6" s="38" t="s">
        <v>195</v>
      </c>
      <c r="K6" s="39" t="s">
        <v>57</v>
      </c>
      <c r="L6" s="39" t="s">
        <v>55</v>
      </c>
      <c r="M6" s="39" t="s">
        <v>140</v>
      </c>
      <c r="N6" s="41" t="s">
        <v>142</v>
      </c>
    </row>
    <row r="7" spans="1:14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19" t="s">
        <v>2693</v>
      </c>
      <c r="G7" s="119" t="s">
        <v>2693</v>
      </c>
      <c r="H7" s="12" t="s">
        <v>188</v>
      </c>
      <c r="I7" s="119" t="s">
        <v>2693</v>
      </c>
      <c r="J7" s="12" t="s">
        <v>184</v>
      </c>
      <c r="K7" s="12" t="s">
        <v>184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31</v>
      </c>
      <c r="B9" s="121" t="s">
        <v>2693</v>
      </c>
      <c r="C9" s="121" t="s">
        <v>2693</v>
      </c>
      <c r="D9" s="121" t="s">
        <v>2693</v>
      </c>
      <c r="E9" s="121" t="s">
        <v>2693</v>
      </c>
      <c r="F9" s="121" t="s">
        <v>2693</v>
      </c>
      <c r="G9" s="121" t="s">
        <v>2693</v>
      </c>
      <c r="H9" s="121" t="s">
        <v>2693</v>
      </c>
      <c r="I9" s="121" t="s">
        <v>2693</v>
      </c>
      <c r="J9" s="62">
        <v>1.1210082210000001</v>
      </c>
      <c r="K9" s="62">
        <v>1862.1557102009999</v>
      </c>
      <c r="L9" s="121" t="s">
        <v>2693</v>
      </c>
      <c r="M9" s="63">
        <f>IFERROR(K9/$K$9,0)</f>
        <v>1</v>
      </c>
      <c r="N9" s="63">
        <f>K9/'סכום נכסי הקרן'!$C$41</f>
        <v>0.16931395313335862</v>
      </c>
    </row>
    <row r="10" spans="1:14">
      <c r="A10" s="55" t="s">
        <v>175</v>
      </c>
      <c r="B10" s="122" t="s">
        <v>2693</v>
      </c>
      <c r="C10" s="122" t="s">
        <v>2693</v>
      </c>
      <c r="D10" s="122" t="s">
        <v>2693</v>
      </c>
      <c r="E10" s="122" t="s">
        <v>2693</v>
      </c>
      <c r="F10" s="122" t="s">
        <v>2693</v>
      </c>
      <c r="G10" s="122" t="s">
        <v>2693</v>
      </c>
      <c r="H10" s="122" t="s">
        <v>2693</v>
      </c>
      <c r="I10" s="122" t="s">
        <v>2693</v>
      </c>
      <c r="J10" s="64">
        <v>0.93364011000000013</v>
      </c>
      <c r="K10" s="64">
        <v>1375.6362256599998</v>
      </c>
      <c r="L10" s="122" t="s">
        <v>2693</v>
      </c>
      <c r="M10" s="65">
        <f t="shared" ref="M10:M73" si="0">IFERROR(K10/$K$9,0)</f>
        <v>0.73873318870392124</v>
      </c>
      <c r="N10" s="65">
        <f>K10/'סכום נכסי הקרן'!$C$41</f>
        <v>0.12507783649027229</v>
      </c>
    </row>
    <row r="11" spans="1:14">
      <c r="A11" s="72" t="s">
        <v>993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122" t="s">
        <v>2693</v>
      </c>
      <c r="G11" s="122" t="s">
        <v>2693</v>
      </c>
      <c r="H11" s="122" t="s">
        <v>2693</v>
      </c>
      <c r="I11" s="122" t="s">
        <v>2693</v>
      </c>
      <c r="J11" s="64">
        <v>0.12902762400000001</v>
      </c>
      <c r="K11" s="64">
        <v>853.70359772099994</v>
      </c>
      <c r="L11" s="122" t="s">
        <v>2693</v>
      </c>
      <c r="M11" s="65">
        <f t="shared" si="0"/>
        <v>0.45844909372742609</v>
      </c>
      <c r="N11" s="65">
        <f>K11/'סכום נכסי הקרן'!$C$41</f>
        <v>7.7621828369396156E-2</v>
      </c>
    </row>
    <row r="12" spans="1:14">
      <c r="A12" s="61" t="s">
        <v>994</v>
      </c>
      <c r="B12" s="58" t="s">
        <v>995</v>
      </c>
      <c r="C12" s="69" t="s">
        <v>112</v>
      </c>
      <c r="D12" s="69" t="s">
        <v>29</v>
      </c>
      <c r="E12" s="58" t="s">
        <v>603</v>
      </c>
      <c r="F12" s="69" t="s">
        <v>298</v>
      </c>
      <c r="G12" s="69" t="s">
        <v>124</v>
      </c>
      <c r="H12" s="66">
        <v>650.392562</v>
      </c>
      <c r="I12" s="68">
        <v>2400</v>
      </c>
      <c r="J12" s="125" t="s">
        <v>2693</v>
      </c>
      <c r="K12" s="66">
        <v>15.609421496000001</v>
      </c>
      <c r="L12" s="67">
        <v>2.8978749346906916E-6</v>
      </c>
      <c r="M12" s="67">
        <f t="shared" si="0"/>
        <v>8.3824469728770046E-3</v>
      </c>
      <c r="N12" s="67">
        <f>K12/'סכום נכסי הקרן'!$C$41</f>
        <v>1.419265233908561E-3</v>
      </c>
    </row>
    <row r="13" spans="1:14">
      <c r="A13" s="61" t="s">
        <v>996</v>
      </c>
      <c r="B13" s="58" t="s">
        <v>997</v>
      </c>
      <c r="C13" s="69" t="s">
        <v>112</v>
      </c>
      <c r="D13" s="69" t="s">
        <v>29</v>
      </c>
      <c r="E13" s="58" t="s">
        <v>998</v>
      </c>
      <c r="F13" s="69" t="s">
        <v>635</v>
      </c>
      <c r="G13" s="69" t="s">
        <v>124</v>
      </c>
      <c r="H13" s="66">
        <v>81.927777000000006</v>
      </c>
      <c r="I13" s="68">
        <v>27680</v>
      </c>
      <c r="J13" s="125" t="s">
        <v>2693</v>
      </c>
      <c r="K13" s="66">
        <v>22.677608823</v>
      </c>
      <c r="L13" s="67">
        <v>1.4604944516640231E-6</v>
      </c>
      <c r="M13" s="67">
        <f t="shared" si="0"/>
        <v>1.2178148529025101E-2</v>
      </c>
      <c r="N13" s="67">
        <f>K13/'סכום נכסי הקרן'!$C$41</f>
        <v>2.0619304692944362E-3</v>
      </c>
    </row>
    <row r="14" spans="1:14">
      <c r="A14" s="61" t="s">
        <v>999</v>
      </c>
      <c r="B14" s="58" t="s">
        <v>1000</v>
      </c>
      <c r="C14" s="69" t="s">
        <v>112</v>
      </c>
      <c r="D14" s="69" t="s">
        <v>29</v>
      </c>
      <c r="E14" s="58" t="s">
        <v>798</v>
      </c>
      <c r="F14" s="69" t="s">
        <v>434</v>
      </c>
      <c r="G14" s="69" t="s">
        <v>124</v>
      </c>
      <c r="H14" s="66">
        <v>2977.624656</v>
      </c>
      <c r="I14" s="68">
        <v>1818</v>
      </c>
      <c r="J14" s="125" t="s">
        <v>2693</v>
      </c>
      <c r="K14" s="66">
        <v>54.133216244999993</v>
      </c>
      <c r="L14" s="67">
        <v>2.3092564112453186E-6</v>
      </c>
      <c r="M14" s="67">
        <f t="shared" si="0"/>
        <v>2.9070187819662453E-2</v>
      </c>
      <c r="N14" s="67">
        <f>K14/'סכום נכסי הקרן'!$C$41</f>
        <v>4.9219884180762606E-3</v>
      </c>
    </row>
    <row r="15" spans="1:14">
      <c r="A15" s="61" t="s">
        <v>1001</v>
      </c>
      <c r="B15" s="58" t="s">
        <v>1002</v>
      </c>
      <c r="C15" s="69" t="s">
        <v>112</v>
      </c>
      <c r="D15" s="69" t="s">
        <v>29</v>
      </c>
      <c r="E15" s="58" t="s">
        <v>782</v>
      </c>
      <c r="F15" s="69" t="s">
        <v>641</v>
      </c>
      <c r="G15" s="69" t="s">
        <v>124</v>
      </c>
      <c r="H15" s="66">
        <v>71.128788999999998</v>
      </c>
      <c r="I15" s="68">
        <v>77500</v>
      </c>
      <c r="J15" s="66">
        <v>0.12902762400000001</v>
      </c>
      <c r="K15" s="66">
        <v>55.253839072000005</v>
      </c>
      <c r="L15" s="67">
        <v>1.6000591399845007E-6</v>
      </c>
      <c r="M15" s="67">
        <f t="shared" si="0"/>
        <v>2.967197574795501E-2</v>
      </c>
      <c r="N15" s="67">
        <f>K15/'סכום נכסי הקרן'!$C$41</f>
        <v>5.0238795111634078E-3</v>
      </c>
    </row>
    <row r="16" spans="1:14">
      <c r="A16" s="61" t="s">
        <v>1003</v>
      </c>
      <c r="B16" s="58" t="s">
        <v>1004</v>
      </c>
      <c r="C16" s="69" t="s">
        <v>112</v>
      </c>
      <c r="D16" s="69" t="s">
        <v>29</v>
      </c>
      <c r="E16" s="58" t="s">
        <v>1005</v>
      </c>
      <c r="F16" s="69" t="s">
        <v>521</v>
      </c>
      <c r="G16" s="69" t="s">
        <v>124</v>
      </c>
      <c r="H16" s="66">
        <v>17.323471000000001</v>
      </c>
      <c r="I16" s="68">
        <v>152920</v>
      </c>
      <c r="J16" s="125" t="s">
        <v>2693</v>
      </c>
      <c r="K16" s="66">
        <v>26.491051853000002</v>
      </c>
      <c r="L16" s="67">
        <v>4.5120173505960687E-6</v>
      </c>
      <c r="M16" s="67">
        <f t="shared" si="0"/>
        <v>1.4226013274765607E-2</v>
      </c>
      <c r="N16" s="67">
        <f>K16/'סכום נכסי הקרן'!$C$41</f>
        <v>2.4086625448782014E-3</v>
      </c>
    </row>
    <row r="17" spans="1:14">
      <c r="A17" s="61" t="s">
        <v>1006</v>
      </c>
      <c r="B17" s="58" t="s">
        <v>1007</v>
      </c>
      <c r="C17" s="69" t="s">
        <v>112</v>
      </c>
      <c r="D17" s="69" t="s">
        <v>29</v>
      </c>
      <c r="E17" s="58" t="s">
        <v>327</v>
      </c>
      <c r="F17" s="69" t="s">
        <v>315</v>
      </c>
      <c r="G17" s="69" t="s">
        <v>124</v>
      </c>
      <c r="H17" s="66">
        <v>642.12654699999996</v>
      </c>
      <c r="I17" s="68">
        <v>2000</v>
      </c>
      <c r="J17" s="125" t="s">
        <v>2693</v>
      </c>
      <c r="K17" s="66">
        <v>12.842530948000002</v>
      </c>
      <c r="L17" s="67">
        <v>1.3652744110333067E-6</v>
      </c>
      <c r="M17" s="67">
        <f t="shared" si="0"/>
        <v>6.8965934898181994E-3</v>
      </c>
      <c r="N17" s="67">
        <f>K17/'סכום נכסי הקרן'!$C$41</f>
        <v>1.1676895069149048E-3</v>
      </c>
    </row>
    <row r="18" spans="1:14">
      <c r="A18" s="61" t="s">
        <v>1008</v>
      </c>
      <c r="B18" s="58" t="s">
        <v>1009</v>
      </c>
      <c r="C18" s="69" t="s">
        <v>112</v>
      </c>
      <c r="D18" s="69" t="s">
        <v>29</v>
      </c>
      <c r="E18" s="58" t="s">
        <v>737</v>
      </c>
      <c r="F18" s="69" t="s">
        <v>635</v>
      </c>
      <c r="G18" s="69" t="s">
        <v>124</v>
      </c>
      <c r="H18" s="66">
        <v>271.79575599999998</v>
      </c>
      <c r="I18" s="68">
        <v>7120</v>
      </c>
      <c r="J18" s="125" t="s">
        <v>2693</v>
      </c>
      <c r="K18" s="66">
        <v>19.351857793000001</v>
      </c>
      <c r="L18" s="67">
        <v>2.3061390549915671E-6</v>
      </c>
      <c r="M18" s="67">
        <f t="shared" si="0"/>
        <v>1.0392180249476116E-2</v>
      </c>
      <c r="N18" s="67">
        <f>K18/'סכום נכסי הקרן'!$C$41</f>
        <v>1.7595411197132141E-3</v>
      </c>
    </row>
    <row r="19" spans="1:14">
      <c r="A19" s="61" t="s">
        <v>1010</v>
      </c>
      <c r="B19" s="58" t="s">
        <v>1011</v>
      </c>
      <c r="C19" s="69" t="s">
        <v>112</v>
      </c>
      <c r="D19" s="69" t="s">
        <v>29</v>
      </c>
      <c r="E19" s="58" t="s">
        <v>1012</v>
      </c>
      <c r="F19" s="69" t="s">
        <v>118</v>
      </c>
      <c r="G19" s="69" t="s">
        <v>124</v>
      </c>
      <c r="H19" s="66">
        <v>272.78397899999999</v>
      </c>
      <c r="I19" s="68">
        <v>4850</v>
      </c>
      <c r="J19" s="125" t="s">
        <v>2693</v>
      </c>
      <c r="K19" s="66">
        <v>13.230022972</v>
      </c>
      <c r="L19" s="67">
        <v>1.5403743519248125E-6</v>
      </c>
      <c r="M19" s="67">
        <f t="shared" si="0"/>
        <v>7.104681364466541E-3</v>
      </c>
      <c r="N19" s="67">
        <f>K19/'סכום נכסי הקרן'!$C$41</f>
        <v>1.2029216875707341E-3</v>
      </c>
    </row>
    <row r="20" spans="1:14">
      <c r="A20" s="61" t="s">
        <v>1013</v>
      </c>
      <c r="B20" s="58" t="s">
        <v>1014</v>
      </c>
      <c r="C20" s="69" t="s">
        <v>112</v>
      </c>
      <c r="D20" s="69" t="s">
        <v>29</v>
      </c>
      <c r="E20" s="58" t="s">
        <v>740</v>
      </c>
      <c r="F20" s="69" t="s">
        <v>635</v>
      </c>
      <c r="G20" s="69" t="s">
        <v>124</v>
      </c>
      <c r="H20" s="66">
        <v>1509.371924</v>
      </c>
      <c r="I20" s="68">
        <v>1336</v>
      </c>
      <c r="J20" s="125" t="s">
        <v>2693</v>
      </c>
      <c r="K20" s="66">
        <v>20.165208901000003</v>
      </c>
      <c r="L20" s="67">
        <v>2.7548831257331313E-6</v>
      </c>
      <c r="M20" s="67">
        <f t="shared" si="0"/>
        <v>1.0828959571175379E-2</v>
      </c>
      <c r="N20" s="67">
        <f>K20/'סכום נכסי הקרן'!$C$41</f>
        <v>1.8334939533170233E-3</v>
      </c>
    </row>
    <row r="21" spans="1:14">
      <c r="A21" s="61" t="s">
        <v>1015</v>
      </c>
      <c r="B21" s="58" t="s">
        <v>1016</v>
      </c>
      <c r="C21" s="69" t="s">
        <v>112</v>
      </c>
      <c r="D21" s="69" t="s">
        <v>29</v>
      </c>
      <c r="E21" s="58" t="s">
        <v>335</v>
      </c>
      <c r="F21" s="69" t="s">
        <v>315</v>
      </c>
      <c r="G21" s="69" t="s">
        <v>124</v>
      </c>
      <c r="H21" s="66">
        <v>196.93359700000002</v>
      </c>
      <c r="I21" s="68">
        <v>6200</v>
      </c>
      <c r="J21" s="125" t="s">
        <v>2693</v>
      </c>
      <c r="K21" s="66">
        <v>12.209882993999999</v>
      </c>
      <c r="L21" s="67">
        <v>1.5912866747588389E-6</v>
      </c>
      <c r="M21" s="67">
        <f t="shared" si="0"/>
        <v>6.5568539339183789E-3</v>
      </c>
      <c r="N21" s="67">
        <f>K21/'סכום נכסי הקרן'!$C$41</f>
        <v>1.1101668596697344E-3</v>
      </c>
    </row>
    <row r="22" spans="1:14">
      <c r="A22" s="61" t="s">
        <v>1017</v>
      </c>
      <c r="B22" s="58" t="s">
        <v>1018</v>
      </c>
      <c r="C22" s="69" t="s">
        <v>112</v>
      </c>
      <c r="D22" s="69" t="s">
        <v>29</v>
      </c>
      <c r="E22" s="58" t="s">
        <v>583</v>
      </c>
      <c r="F22" s="69" t="s">
        <v>584</v>
      </c>
      <c r="G22" s="69" t="s">
        <v>124</v>
      </c>
      <c r="H22" s="66">
        <v>40.307080999999997</v>
      </c>
      <c r="I22" s="68">
        <v>5701</v>
      </c>
      <c r="J22" s="125" t="s">
        <v>2693</v>
      </c>
      <c r="K22" s="66">
        <v>2.2979067140000002</v>
      </c>
      <c r="L22" s="67">
        <v>3.9813083052401611E-7</v>
      </c>
      <c r="M22" s="67">
        <f t="shared" si="0"/>
        <v>1.2340035268865704E-3</v>
      </c>
      <c r="N22" s="67">
        <f>K22/'סכום נכסי הקרן'!$C$41</f>
        <v>2.0893401531767202E-4</v>
      </c>
    </row>
    <row r="23" spans="1:14">
      <c r="A23" s="61" t="s">
        <v>1019</v>
      </c>
      <c r="B23" s="58" t="s">
        <v>1020</v>
      </c>
      <c r="C23" s="69" t="s">
        <v>112</v>
      </c>
      <c r="D23" s="69" t="s">
        <v>29</v>
      </c>
      <c r="E23" s="58" t="s">
        <v>438</v>
      </c>
      <c r="F23" s="69" t="s">
        <v>147</v>
      </c>
      <c r="G23" s="69" t="s">
        <v>124</v>
      </c>
      <c r="H23" s="66">
        <v>5825.5086600000004</v>
      </c>
      <c r="I23" s="68">
        <v>495</v>
      </c>
      <c r="J23" s="125" t="s">
        <v>2693</v>
      </c>
      <c r="K23" s="66">
        <v>28.836267866</v>
      </c>
      <c r="L23" s="67">
        <v>2.1054845855040743E-6</v>
      </c>
      <c r="M23" s="67">
        <f t="shared" si="0"/>
        <v>1.5485422463885918E-2</v>
      </c>
      <c r="N23" s="67">
        <f>K23/'סכום נכסי הקרן'!$C$41</f>
        <v>2.621898093300639E-3</v>
      </c>
    </row>
    <row r="24" spans="1:14">
      <c r="A24" s="61" t="s">
        <v>1021</v>
      </c>
      <c r="B24" s="58" t="s">
        <v>1022</v>
      </c>
      <c r="C24" s="69" t="s">
        <v>112</v>
      </c>
      <c r="D24" s="69" t="s">
        <v>29</v>
      </c>
      <c r="E24" s="58" t="s">
        <v>343</v>
      </c>
      <c r="F24" s="69" t="s">
        <v>315</v>
      </c>
      <c r="G24" s="69" t="s">
        <v>124</v>
      </c>
      <c r="H24" s="66">
        <v>92.233075999999997</v>
      </c>
      <c r="I24" s="68">
        <v>37170</v>
      </c>
      <c r="J24" s="125" t="s">
        <v>2693</v>
      </c>
      <c r="K24" s="66">
        <v>34.283034484000005</v>
      </c>
      <c r="L24" s="67">
        <v>3.7754445547199343E-6</v>
      </c>
      <c r="M24" s="67">
        <f t="shared" si="0"/>
        <v>1.8410401609379658E-2</v>
      </c>
      <c r="N24" s="67">
        <f>K24/'סכום נכסי הקרן'!$C$41</f>
        <v>3.117137875256817E-3</v>
      </c>
    </row>
    <row r="25" spans="1:14">
      <c r="A25" s="61" t="s">
        <v>1023</v>
      </c>
      <c r="B25" s="58" t="s">
        <v>1024</v>
      </c>
      <c r="C25" s="69" t="s">
        <v>112</v>
      </c>
      <c r="D25" s="69" t="s">
        <v>29</v>
      </c>
      <c r="E25" s="58" t="s">
        <v>1025</v>
      </c>
      <c r="F25" s="69" t="s">
        <v>286</v>
      </c>
      <c r="G25" s="69" t="s">
        <v>124</v>
      </c>
      <c r="H25" s="66">
        <v>73.182883000000004</v>
      </c>
      <c r="I25" s="68">
        <v>14990</v>
      </c>
      <c r="J25" s="125" t="s">
        <v>2693</v>
      </c>
      <c r="K25" s="66">
        <v>10.970114228</v>
      </c>
      <c r="L25" s="67">
        <v>7.294214474548202E-7</v>
      </c>
      <c r="M25" s="67">
        <f t="shared" si="0"/>
        <v>5.8910832042159854E-3</v>
      </c>
      <c r="N25" s="67">
        <f>K25/'סכום נכסי הקרן'!$C$41</f>
        <v>9.9744258554334132E-4</v>
      </c>
    </row>
    <row r="26" spans="1:14">
      <c r="A26" s="61" t="s">
        <v>1026</v>
      </c>
      <c r="B26" s="58" t="s">
        <v>1027</v>
      </c>
      <c r="C26" s="69" t="s">
        <v>112</v>
      </c>
      <c r="D26" s="69" t="s">
        <v>29</v>
      </c>
      <c r="E26" s="58" t="s">
        <v>1028</v>
      </c>
      <c r="F26" s="69" t="s">
        <v>286</v>
      </c>
      <c r="G26" s="69" t="s">
        <v>124</v>
      </c>
      <c r="H26" s="66">
        <v>1971.8877220000002</v>
      </c>
      <c r="I26" s="68">
        <v>1835</v>
      </c>
      <c r="J26" s="125" t="s">
        <v>2693</v>
      </c>
      <c r="K26" s="66">
        <v>36.184139693999995</v>
      </c>
      <c r="L26" s="67">
        <v>1.5940741472276924E-6</v>
      </c>
      <c r="M26" s="67">
        <f t="shared" si="0"/>
        <v>1.9431317958955377E-2</v>
      </c>
      <c r="N26" s="67">
        <f>K26/'סכום נכסי הקרן'!$C$41</f>
        <v>3.28999325822196E-3</v>
      </c>
    </row>
    <row r="27" spans="1:14">
      <c r="A27" s="61" t="s">
        <v>1029</v>
      </c>
      <c r="B27" s="58" t="s">
        <v>1030</v>
      </c>
      <c r="C27" s="69" t="s">
        <v>112</v>
      </c>
      <c r="D27" s="69" t="s">
        <v>29</v>
      </c>
      <c r="E27" s="58" t="s">
        <v>1031</v>
      </c>
      <c r="F27" s="69" t="s">
        <v>118</v>
      </c>
      <c r="G27" s="69" t="s">
        <v>124</v>
      </c>
      <c r="H27" s="66">
        <v>7.5722420000000001</v>
      </c>
      <c r="I27" s="68">
        <v>46450</v>
      </c>
      <c r="J27" s="125" t="s">
        <v>2693</v>
      </c>
      <c r="K27" s="66">
        <v>3.5173065499999998</v>
      </c>
      <c r="L27" s="67">
        <v>4.0913984446807066E-7</v>
      </c>
      <c r="M27" s="67">
        <f t="shared" si="0"/>
        <v>1.8888358963388427E-3</v>
      </c>
      <c r="N27" s="67">
        <f>K27/'סכום נכסי הקרן'!$C$41</f>
        <v>3.1980627242932021E-4</v>
      </c>
    </row>
    <row r="28" spans="1:14">
      <c r="A28" s="61" t="s">
        <v>1032</v>
      </c>
      <c r="B28" s="58" t="s">
        <v>1033</v>
      </c>
      <c r="C28" s="69" t="s">
        <v>112</v>
      </c>
      <c r="D28" s="69" t="s">
        <v>29</v>
      </c>
      <c r="E28" s="58" t="s">
        <v>357</v>
      </c>
      <c r="F28" s="69" t="s">
        <v>358</v>
      </c>
      <c r="G28" s="69" t="s">
        <v>124</v>
      </c>
      <c r="H28" s="66">
        <v>425.89494200000001</v>
      </c>
      <c r="I28" s="68">
        <v>3807</v>
      </c>
      <c r="J28" s="125" t="s">
        <v>2693</v>
      </c>
      <c r="K28" s="66">
        <v>16.213820423999998</v>
      </c>
      <c r="L28" s="67">
        <v>1.682751969931714E-6</v>
      </c>
      <c r="M28" s="67">
        <f t="shared" si="0"/>
        <v>8.707016462253787E-3</v>
      </c>
      <c r="N28" s="67">
        <f>K28/'סכום נכסי הקרן'!$C$41</f>
        <v>1.4742193772214194E-3</v>
      </c>
    </row>
    <row r="29" spans="1:14">
      <c r="A29" s="61" t="s">
        <v>1034</v>
      </c>
      <c r="B29" s="58" t="s">
        <v>1035</v>
      </c>
      <c r="C29" s="69" t="s">
        <v>112</v>
      </c>
      <c r="D29" s="69" t="s">
        <v>29</v>
      </c>
      <c r="E29" s="58" t="s">
        <v>648</v>
      </c>
      <c r="F29" s="69" t="s">
        <v>358</v>
      </c>
      <c r="G29" s="69" t="s">
        <v>124</v>
      </c>
      <c r="H29" s="66">
        <v>352.16051900000008</v>
      </c>
      <c r="I29" s="68">
        <v>2893</v>
      </c>
      <c r="J29" s="125" t="s">
        <v>2693</v>
      </c>
      <c r="K29" s="66">
        <v>10.188003807999999</v>
      </c>
      <c r="L29" s="67">
        <v>1.6872508750157537E-6</v>
      </c>
      <c r="M29" s="67">
        <f t="shared" si="0"/>
        <v>5.4710805074943561E-3</v>
      </c>
      <c r="N29" s="67">
        <f>K29/'סכום נכסי הקרן'!$C$41</f>
        <v>9.2633026863473116E-4</v>
      </c>
    </row>
    <row r="30" spans="1:14">
      <c r="A30" s="61" t="s">
        <v>1036</v>
      </c>
      <c r="B30" s="58" t="s">
        <v>1037</v>
      </c>
      <c r="C30" s="69" t="s">
        <v>112</v>
      </c>
      <c r="D30" s="69" t="s">
        <v>29</v>
      </c>
      <c r="E30" s="58" t="s">
        <v>1038</v>
      </c>
      <c r="F30" s="69" t="s">
        <v>521</v>
      </c>
      <c r="G30" s="69" t="s">
        <v>124</v>
      </c>
      <c r="H30" s="66">
        <v>8.0220070000000003</v>
      </c>
      <c r="I30" s="68">
        <v>91410</v>
      </c>
      <c r="J30" s="125" t="s">
        <v>2693</v>
      </c>
      <c r="K30" s="66">
        <v>7.3329163209999999</v>
      </c>
      <c r="L30" s="67">
        <v>1.047845700610028E-6</v>
      </c>
      <c r="M30" s="67">
        <f t="shared" si="0"/>
        <v>3.9378642080411686E-3</v>
      </c>
      <c r="N30" s="67">
        <f>K30/'סכום נכסי הקרן'!$C$41</f>
        <v>6.6673535596581271E-4</v>
      </c>
    </row>
    <row r="31" spans="1:14">
      <c r="A31" s="61" t="s">
        <v>1039</v>
      </c>
      <c r="B31" s="58" t="s">
        <v>1040</v>
      </c>
      <c r="C31" s="69" t="s">
        <v>112</v>
      </c>
      <c r="D31" s="69" t="s">
        <v>29</v>
      </c>
      <c r="E31" s="58" t="s">
        <v>1041</v>
      </c>
      <c r="F31" s="69" t="s">
        <v>1042</v>
      </c>
      <c r="G31" s="69" t="s">
        <v>124</v>
      </c>
      <c r="H31" s="66">
        <v>150.55123399999999</v>
      </c>
      <c r="I31" s="68">
        <v>11090</v>
      </c>
      <c r="J31" s="125" t="s">
        <v>2693</v>
      </c>
      <c r="K31" s="66">
        <v>16.696131815000001</v>
      </c>
      <c r="L31" s="67">
        <v>1.3628013868723627E-6</v>
      </c>
      <c r="M31" s="67">
        <f t="shared" si="0"/>
        <v>8.9660234767359129E-3</v>
      </c>
      <c r="N31" s="67">
        <f>K31/'סכום נכסי הקרן'!$C$41</f>
        <v>1.5180728787326573E-3</v>
      </c>
    </row>
    <row r="32" spans="1:14">
      <c r="A32" s="61" t="s">
        <v>1043</v>
      </c>
      <c r="B32" s="58" t="s">
        <v>1044</v>
      </c>
      <c r="C32" s="69" t="s">
        <v>112</v>
      </c>
      <c r="D32" s="69" t="s">
        <v>29</v>
      </c>
      <c r="E32" s="58" t="s">
        <v>805</v>
      </c>
      <c r="F32" s="69" t="s">
        <v>1045</v>
      </c>
      <c r="G32" s="69" t="s">
        <v>124</v>
      </c>
      <c r="H32" s="66">
        <v>458.21316200000001</v>
      </c>
      <c r="I32" s="68">
        <v>3815</v>
      </c>
      <c r="J32" s="125" t="s">
        <v>2693</v>
      </c>
      <c r="K32" s="66">
        <v>17.480832144000001</v>
      </c>
      <c r="L32" s="67">
        <v>4.0880046937225093E-7</v>
      </c>
      <c r="M32" s="67">
        <f t="shared" si="0"/>
        <v>9.3874169857219563E-3</v>
      </c>
      <c r="N32" s="67">
        <f>K32/'סכום נכסי הקרן'!$C$41</f>
        <v>1.5894206795638219E-3</v>
      </c>
    </row>
    <row r="33" spans="1:14">
      <c r="A33" s="61" t="s">
        <v>1046</v>
      </c>
      <c r="B33" s="58" t="s">
        <v>1047</v>
      </c>
      <c r="C33" s="69" t="s">
        <v>112</v>
      </c>
      <c r="D33" s="69" t="s">
        <v>29</v>
      </c>
      <c r="E33" s="58" t="s">
        <v>366</v>
      </c>
      <c r="F33" s="69" t="s">
        <v>286</v>
      </c>
      <c r="G33" s="69" t="s">
        <v>124</v>
      </c>
      <c r="H33" s="66">
        <v>2750.3808840000002</v>
      </c>
      <c r="I33" s="68">
        <v>2950</v>
      </c>
      <c r="J33" s="125" t="s">
        <v>2693</v>
      </c>
      <c r="K33" s="66">
        <v>81.136236088999993</v>
      </c>
      <c r="L33" s="67">
        <v>1.8060674975612009E-6</v>
      </c>
      <c r="M33" s="67">
        <f t="shared" si="0"/>
        <v>4.3571134059590642E-2</v>
      </c>
      <c r="N33" s="67">
        <f>K33/'סכום נכסי הקרן'!$C$41</f>
        <v>7.3772009501328149E-3</v>
      </c>
    </row>
    <row r="34" spans="1:14">
      <c r="A34" s="61" t="s">
        <v>1048</v>
      </c>
      <c r="B34" s="58" t="s">
        <v>1049</v>
      </c>
      <c r="C34" s="69" t="s">
        <v>112</v>
      </c>
      <c r="D34" s="69" t="s">
        <v>29</v>
      </c>
      <c r="E34" s="58" t="s">
        <v>375</v>
      </c>
      <c r="F34" s="69" t="s">
        <v>315</v>
      </c>
      <c r="G34" s="69" t="s">
        <v>124</v>
      </c>
      <c r="H34" s="66">
        <v>3031.6214669999999</v>
      </c>
      <c r="I34" s="68">
        <v>1070</v>
      </c>
      <c r="J34" s="125" t="s">
        <v>2693</v>
      </c>
      <c r="K34" s="66">
        <v>32.438349698000003</v>
      </c>
      <c r="L34" s="67">
        <v>4.0133328324336866E-6</v>
      </c>
      <c r="M34" s="67">
        <f t="shared" si="0"/>
        <v>1.741978370568089E-2</v>
      </c>
      <c r="N34" s="67">
        <f>K34/'סכום נכסי הקרן'!$C$41</f>
        <v>2.9494124419368979E-3</v>
      </c>
    </row>
    <row r="35" spans="1:14">
      <c r="A35" s="61" t="s">
        <v>1050</v>
      </c>
      <c r="B35" s="58" t="s">
        <v>1051</v>
      </c>
      <c r="C35" s="69" t="s">
        <v>112</v>
      </c>
      <c r="D35" s="69" t="s">
        <v>29</v>
      </c>
      <c r="E35" s="58" t="s">
        <v>802</v>
      </c>
      <c r="F35" s="69" t="s">
        <v>286</v>
      </c>
      <c r="G35" s="69" t="s">
        <v>124</v>
      </c>
      <c r="H35" s="66">
        <v>452.710778</v>
      </c>
      <c r="I35" s="68">
        <v>14260</v>
      </c>
      <c r="J35" s="125" t="s">
        <v>2693</v>
      </c>
      <c r="K35" s="66">
        <v>64.556556935000003</v>
      </c>
      <c r="L35" s="67">
        <v>1.7554172108786079E-6</v>
      </c>
      <c r="M35" s="67">
        <f t="shared" si="0"/>
        <v>3.4667647061604641E-2</v>
      </c>
      <c r="N35" s="67">
        <f>K35/'סכום נכסי הקרן'!$C$41</f>
        <v>5.8697163698323458E-3</v>
      </c>
    </row>
    <row r="36" spans="1:14">
      <c r="A36" s="61" t="s">
        <v>1052</v>
      </c>
      <c r="B36" s="58" t="s">
        <v>1053</v>
      </c>
      <c r="C36" s="69" t="s">
        <v>112</v>
      </c>
      <c r="D36" s="69" t="s">
        <v>29</v>
      </c>
      <c r="E36" s="58" t="s">
        <v>386</v>
      </c>
      <c r="F36" s="69" t="s">
        <v>315</v>
      </c>
      <c r="G36" s="69" t="s">
        <v>124</v>
      </c>
      <c r="H36" s="66">
        <v>128.11803800000001</v>
      </c>
      <c r="I36" s="68">
        <v>28100</v>
      </c>
      <c r="J36" s="125" t="s">
        <v>2693</v>
      </c>
      <c r="K36" s="66">
        <v>36.001168555</v>
      </c>
      <c r="L36" s="67">
        <v>2.6970210239292289E-6</v>
      </c>
      <c r="M36" s="67">
        <f t="shared" si="0"/>
        <v>1.9333060257949137E-2</v>
      </c>
      <c r="N36" s="67">
        <f>K36/'סכום נכסי הקרן'!$C$41</f>
        <v>3.2733568584387977E-3</v>
      </c>
    </row>
    <row r="37" spans="1:14">
      <c r="A37" s="61" t="s">
        <v>1054</v>
      </c>
      <c r="B37" s="58" t="s">
        <v>1055</v>
      </c>
      <c r="C37" s="69" t="s">
        <v>112</v>
      </c>
      <c r="D37" s="69" t="s">
        <v>29</v>
      </c>
      <c r="E37" s="58" t="s">
        <v>1056</v>
      </c>
      <c r="F37" s="69" t="s">
        <v>1042</v>
      </c>
      <c r="G37" s="69" t="s">
        <v>124</v>
      </c>
      <c r="H37" s="66">
        <v>21.231262999999998</v>
      </c>
      <c r="I37" s="68">
        <v>50140</v>
      </c>
      <c r="J37" s="125" t="s">
        <v>2693</v>
      </c>
      <c r="K37" s="66">
        <v>10.645355124</v>
      </c>
      <c r="L37" s="67">
        <v>7.3374073854301581E-7</v>
      </c>
      <c r="M37" s="67">
        <f t="shared" si="0"/>
        <v>5.7166836616745365E-3</v>
      </c>
      <c r="N37" s="67">
        <f>K37/'סכום נכסי הקרן'!$C$41</f>
        <v>9.6791430957099943E-4</v>
      </c>
    </row>
    <row r="38" spans="1:14">
      <c r="A38" s="61" t="s">
        <v>1057</v>
      </c>
      <c r="B38" s="58" t="s">
        <v>1058</v>
      </c>
      <c r="C38" s="69" t="s">
        <v>112</v>
      </c>
      <c r="D38" s="69" t="s">
        <v>29</v>
      </c>
      <c r="E38" s="58" t="s">
        <v>1059</v>
      </c>
      <c r="F38" s="69" t="s">
        <v>118</v>
      </c>
      <c r="G38" s="69" t="s">
        <v>124</v>
      </c>
      <c r="H38" s="66">
        <v>1221.534091</v>
      </c>
      <c r="I38" s="68">
        <v>1040</v>
      </c>
      <c r="J38" s="125" t="s">
        <v>2693</v>
      </c>
      <c r="K38" s="66">
        <v>12.703954546</v>
      </c>
      <c r="L38" s="67">
        <v>1.0406532652605895E-6</v>
      </c>
      <c r="M38" s="67">
        <f t="shared" si="0"/>
        <v>6.822176296217862E-3</v>
      </c>
      <c r="N38" s="67">
        <f>K38/'סכום נכסי הקרן'!$C$41</f>
        <v>1.1550896376853411E-3</v>
      </c>
    </row>
    <row r="39" spans="1:14">
      <c r="A39" s="61" t="s">
        <v>1060</v>
      </c>
      <c r="B39" s="58" t="s">
        <v>1061</v>
      </c>
      <c r="C39" s="69" t="s">
        <v>112</v>
      </c>
      <c r="D39" s="69" t="s">
        <v>29</v>
      </c>
      <c r="E39" s="58" t="s">
        <v>1062</v>
      </c>
      <c r="F39" s="69" t="s">
        <v>148</v>
      </c>
      <c r="G39" s="69" t="s">
        <v>124</v>
      </c>
      <c r="H39" s="66">
        <v>17.783569</v>
      </c>
      <c r="I39" s="68">
        <v>72500</v>
      </c>
      <c r="J39" s="125" t="s">
        <v>2693</v>
      </c>
      <c r="K39" s="66">
        <v>12.893087566</v>
      </c>
      <c r="L39" s="67">
        <v>2.8080601870433838E-7</v>
      </c>
      <c r="M39" s="67">
        <f t="shared" si="0"/>
        <v>6.9237430013886049E-3</v>
      </c>
      <c r="N39" s="67">
        <f>K39/'סכום נכסי הקרן'!$C$41</f>
        <v>1.1722862980445298E-3</v>
      </c>
    </row>
    <row r="40" spans="1:14">
      <c r="A40" s="61" t="s">
        <v>1063</v>
      </c>
      <c r="B40" s="58" t="s">
        <v>1064</v>
      </c>
      <c r="C40" s="69" t="s">
        <v>112</v>
      </c>
      <c r="D40" s="69" t="s">
        <v>29</v>
      </c>
      <c r="E40" s="58" t="s">
        <v>314</v>
      </c>
      <c r="F40" s="69" t="s">
        <v>315</v>
      </c>
      <c r="G40" s="69" t="s">
        <v>124</v>
      </c>
      <c r="H40" s="66">
        <v>124.35410400000001</v>
      </c>
      <c r="I40" s="68">
        <v>23780</v>
      </c>
      <c r="J40" s="125" t="s">
        <v>2693</v>
      </c>
      <c r="K40" s="66">
        <v>29.571405979999994</v>
      </c>
      <c r="L40" s="67">
        <v>1.0254083769512627E-6</v>
      </c>
      <c r="M40" s="67">
        <f t="shared" si="0"/>
        <v>1.5880200467665549E-2</v>
      </c>
      <c r="N40" s="67">
        <f>K40/'סכום נכסי הקרן'!$C$41</f>
        <v>2.6887395177306646E-3</v>
      </c>
    </row>
    <row r="41" spans="1:14">
      <c r="A41" s="61" t="s">
        <v>1065</v>
      </c>
      <c r="B41" s="58" t="s">
        <v>1066</v>
      </c>
      <c r="C41" s="69" t="s">
        <v>112</v>
      </c>
      <c r="D41" s="69" t="s">
        <v>29</v>
      </c>
      <c r="E41" s="58" t="s">
        <v>403</v>
      </c>
      <c r="F41" s="69" t="s">
        <v>286</v>
      </c>
      <c r="G41" s="69" t="s">
        <v>124</v>
      </c>
      <c r="H41" s="66">
        <v>2351.0846240000001</v>
      </c>
      <c r="I41" s="68">
        <v>3290</v>
      </c>
      <c r="J41" s="125" t="s">
        <v>2693</v>
      </c>
      <c r="K41" s="66">
        <v>77.350684129000001</v>
      </c>
      <c r="L41" s="67">
        <v>1.7581262685226462E-6</v>
      </c>
      <c r="M41" s="67">
        <f t="shared" si="0"/>
        <v>4.153824715369845E-2</v>
      </c>
      <c r="N41" s="67">
        <f>K41/'סכום נכסי הקרן'!$C$41</f>
        <v>7.0330048318231657E-3</v>
      </c>
    </row>
    <row r="42" spans="1:14">
      <c r="A42" s="61" t="s">
        <v>1067</v>
      </c>
      <c r="B42" s="58" t="s">
        <v>1068</v>
      </c>
      <c r="C42" s="69" t="s">
        <v>112</v>
      </c>
      <c r="D42" s="69" t="s">
        <v>29</v>
      </c>
      <c r="E42" s="58" t="s">
        <v>1069</v>
      </c>
      <c r="F42" s="69" t="s">
        <v>1042</v>
      </c>
      <c r="G42" s="69" t="s">
        <v>124</v>
      </c>
      <c r="H42" s="66">
        <v>25.943497000000001</v>
      </c>
      <c r="I42" s="68">
        <v>25190</v>
      </c>
      <c r="J42" s="125" t="s">
        <v>2693</v>
      </c>
      <c r="K42" s="66">
        <v>6.5351668520000006</v>
      </c>
      <c r="L42" s="67">
        <v>5.8611512790351365E-7</v>
      </c>
      <c r="M42" s="67">
        <f t="shared" si="0"/>
        <v>3.5094631540208841E-3</v>
      </c>
      <c r="N42" s="67">
        <f>K42/'סכום נכסי הקרן'!$C$41</f>
        <v>5.9420107998314081E-4</v>
      </c>
    </row>
    <row r="43" spans="1:14">
      <c r="A43" s="61" t="s">
        <v>1070</v>
      </c>
      <c r="B43" s="58" t="s">
        <v>1071</v>
      </c>
      <c r="C43" s="69" t="s">
        <v>112</v>
      </c>
      <c r="D43" s="69" t="s">
        <v>29</v>
      </c>
      <c r="E43" s="58" t="s">
        <v>1072</v>
      </c>
      <c r="F43" s="69" t="s">
        <v>1073</v>
      </c>
      <c r="G43" s="69" t="s">
        <v>124</v>
      </c>
      <c r="H43" s="66">
        <v>231.91232500000001</v>
      </c>
      <c r="I43" s="68">
        <v>6850</v>
      </c>
      <c r="J43" s="125" t="s">
        <v>2693</v>
      </c>
      <c r="K43" s="66">
        <v>15.885994271</v>
      </c>
      <c r="L43" s="67">
        <v>1.9900330215514615E-6</v>
      </c>
      <c r="M43" s="67">
        <f t="shared" si="0"/>
        <v>8.5309698775325703E-3</v>
      </c>
      <c r="N43" s="67">
        <f>K43/'סכום נכסי הקרן'!$C$41</f>
        <v>1.4444122340266435E-3</v>
      </c>
    </row>
    <row r="44" spans="1:14">
      <c r="A44" s="61" t="s">
        <v>1074</v>
      </c>
      <c r="B44" s="58" t="s">
        <v>1075</v>
      </c>
      <c r="C44" s="69" t="s">
        <v>112</v>
      </c>
      <c r="D44" s="69" t="s">
        <v>29</v>
      </c>
      <c r="E44" s="58" t="s">
        <v>1076</v>
      </c>
      <c r="F44" s="69" t="s">
        <v>584</v>
      </c>
      <c r="G44" s="69" t="s">
        <v>124</v>
      </c>
      <c r="H44" s="66">
        <v>1442.4608659999999</v>
      </c>
      <c r="I44" s="68">
        <v>1027</v>
      </c>
      <c r="J44" s="125" t="s">
        <v>2693</v>
      </c>
      <c r="K44" s="66">
        <v>14.814073089999997</v>
      </c>
      <c r="L44" s="67">
        <v>2.6373576964536071E-6</v>
      </c>
      <c r="M44" s="67">
        <f t="shared" si="0"/>
        <v>7.9553353185491532E-3</v>
      </c>
      <c r="N44" s="67">
        <f>K44/'סכום נכסי הקרן'!$C$41</f>
        <v>1.3469492712849839E-3</v>
      </c>
    </row>
    <row r="45" spans="1:14">
      <c r="A45" s="61" t="s">
        <v>1077</v>
      </c>
      <c r="B45" s="58" t="s">
        <v>1078</v>
      </c>
      <c r="C45" s="69" t="s">
        <v>112</v>
      </c>
      <c r="D45" s="69" t="s">
        <v>29</v>
      </c>
      <c r="E45" s="58" t="s">
        <v>725</v>
      </c>
      <c r="F45" s="69" t="s">
        <v>726</v>
      </c>
      <c r="G45" s="69" t="s">
        <v>124</v>
      </c>
      <c r="H45" s="66">
        <v>981.24523199999999</v>
      </c>
      <c r="I45" s="68">
        <v>2365</v>
      </c>
      <c r="J45" s="125" t="s">
        <v>2693</v>
      </c>
      <c r="K45" s="66">
        <v>23.206449741000004</v>
      </c>
      <c r="L45" s="67">
        <v>2.7463611699202218E-6</v>
      </c>
      <c r="M45" s="67">
        <f t="shared" si="0"/>
        <v>1.2462142458803895E-2</v>
      </c>
      <c r="N45" s="67">
        <f>K45/'סכום נכסי הקרן'!$C$41</f>
        <v>2.110014604211161E-3</v>
      </c>
    </row>
    <row r="46" spans="1:14">
      <c r="A46" s="124" t="s">
        <v>2693</v>
      </c>
      <c r="B46" s="125" t="s">
        <v>2693</v>
      </c>
      <c r="C46" s="125" t="s">
        <v>2693</v>
      </c>
      <c r="D46" s="125" t="s">
        <v>2693</v>
      </c>
      <c r="E46" s="125" t="s">
        <v>2693</v>
      </c>
      <c r="F46" s="125" t="s">
        <v>2693</v>
      </c>
      <c r="G46" s="125" t="s">
        <v>2693</v>
      </c>
      <c r="H46" s="125" t="s">
        <v>2693</v>
      </c>
      <c r="I46" s="125" t="s">
        <v>2693</v>
      </c>
      <c r="J46" s="125" t="s">
        <v>2693</v>
      </c>
      <c r="K46" s="125" t="s">
        <v>2693</v>
      </c>
      <c r="L46" s="125" t="s">
        <v>2693</v>
      </c>
      <c r="M46" s="125" t="s">
        <v>2693</v>
      </c>
      <c r="N46" s="125" t="s">
        <v>2693</v>
      </c>
    </row>
    <row r="47" spans="1:14">
      <c r="A47" s="72" t="s">
        <v>1079</v>
      </c>
      <c r="B47" s="122" t="s">
        <v>2693</v>
      </c>
      <c r="C47" s="122" t="s">
        <v>2693</v>
      </c>
      <c r="D47" s="122" t="s">
        <v>2693</v>
      </c>
      <c r="E47" s="122" t="s">
        <v>2693</v>
      </c>
      <c r="F47" s="122" t="s">
        <v>2693</v>
      </c>
      <c r="G47" s="122" t="s">
        <v>2693</v>
      </c>
      <c r="H47" s="122" t="s">
        <v>2693</v>
      </c>
      <c r="I47" s="122" t="s">
        <v>2693</v>
      </c>
      <c r="J47" s="64">
        <v>0.67747682800000009</v>
      </c>
      <c r="K47" s="64">
        <v>437.26433547900007</v>
      </c>
      <c r="L47" s="122" t="s">
        <v>2693</v>
      </c>
      <c r="M47" s="65">
        <f t="shared" si="0"/>
        <v>0.23481620418939189</v>
      </c>
      <c r="N47" s="65">
        <f>K47/'סכום נכסי הקרן'!$C$41</f>
        <v>3.9757659791075865E-2</v>
      </c>
    </row>
    <row r="48" spans="1:14">
      <c r="A48" s="61" t="s">
        <v>1080</v>
      </c>
      <c r="B48" s="58" t="s">
        <v>1081</v>
      </c>
      <c r="C48" s="69" t="s">
        <v>112</v>
      </c>
      <c r="D48" s="69" t="s">
        <v>29</v>
      </c>
      <c r="E48" s="58" t="s">
        <v>1082</v>
      </c>
      <c r="F48" s="69" t="s">
        <v>584</v>
      </c>
      <c r="G48" s="69" t="s">
        <v>124</v>
      </c>
      <c r="H48" s="66">
        <v>261.31106999999997</v>
      </c>
      <c r="I48" s="68">
        <v>1040</v>
      </c>
      <c r="J48" s="125" t="s">
        <v>2693</v>
      </c>
      <c r="K48" s="66">
        <v>2.717635128</v>
      </c>
      <c r="L48" s="67">
        <v>9.5477021612882387E-7</v>
      </c>
      <c r="M48" s="67">
        <f t="shared" si="0"/>
        <v>1.4594027304551563E-3</v>
      </c>
      <c r="N48" s="67">
        <f>K48/'סכום נכסי הקרן'!$C$41</f>
        <v>2.4709724550697992E-4</v>
      </c>
    </row>
    <row r="49" spans="1:14">
      <c r="A49" s="61" t="s">
        <v>1083</v>
      </c>
      <c r="B49" s="58" t="s">
        <v>1084</v>
      </c>
      <c r="C49" s="69" t="s">
        <v>112</v>
      </c>
      <c r="D49" s="69" t="s">
        <v>29</v>
      </c>
      <c r="E49" s="58" t="s">
        <v>729</v>
      </c>
      <c r="F49" s="69" t="s">
        <v>584</v>
      </c>
      <c r="G49" s="69" t="s">
        <v>124</v>
      </c>
      <c r="H49" s="66">
        <v>531.33606199999997</v>
      </c>
      <c r="I49" s="68">
        <v>1488</v>
      </c>
      <c r="J49" s="125" t="s">
        <v>2693</v>
      </c>
      <c r="K49" s="66">
        <v>7.9062806000000005</v>
      </c>
      <c r="L49" s="67">
        <v>2.5183964455566705E-6</v>
      </c>
      <c r="M49" s="67">
        <f t="shared" si="0"/>
        <v>4.2457677178599643E-3</v>
      </c>
      <c r="N49" s="67">
        <f>K49/'סכום נכסי הקרן'!$C$41</f>
        <v>7.188677163968689E-4</v>
      </c>
    </row>
    <row r="50" spans="1:14">
      <c r="A50" s="61" t="s">
        <v>1085</v>
      </c>
      <c r="B50" s="58" t="s">
        <v>1086</v>
      </c>
      <c r="C50" s="69" t="s">
        <v>112</v>
      </c>
      <c r="D50" s="69" t="s">
        <v>29</v>
      </c>
      <c r="E50" s="58" t="s">
        <v>1087</v>
      </c>
      <c r="F50" s="69" t="s">
        <v>358</v>
      </c>
      <c r="G50" s="69" t="s">
        <v>124</v>
      </c>
      <c r="H50" s="66">
        <v>21.234178999999997</v>
      </c>
      <c r="I50" s="68">
        <v>9747</v>
      </c>
      <c r="J50" s="125" t="s">
        <v>2693</v>
      </c>
      <c r="K50" s="66">
        <v>2.0696954730000003</v>
      </c>
      <c r="L50" s="67">
        <v>1.4459667272473087E-6</v>
      </c>
      <c r="M50" s="67">
        <f t="shared" si="0"/>
        <v>1.1114513473078997E-3</v>
      </c>
      <c r="N50" s="67">
        <f>K50/'סכום נכסי הקרן'!$C$41</f>
        <v>1.8818422132809803E-4</v>
      </c>
    </row>
    <row r="51" spans="1:14">
      <c r="A51" s="61" t="s">
        <v>1088</v>
      </c>
      <c r="B51" s="58" t="s">
        <v>1089</v>
      </c>
      <c r="C51" s="69" t="s">
        <v>112</v>
      </c>
      <c r="D51" s="69" t="s">
        <v>29</v>
      </c>
      <c r="E51" s="58" t="s">
        <v>1090</v>
      </c>
      <c r="F51" s="69" t="s">
        <v>726</v>
      </c>
      <c r="G51" s="69" t="s">
        <v>124</v>
      </c>
      <c r="H51" s="66">
        <v>555.83357799999999</v>
      </c>
      <c r="I51" s="68">
        <v>1064</v>
      </c>
      <c r="J51" s="125" t="s">
        <v>2693</v>
      </c>
      <c r="K51" s="66">
        <v>5.9140692669999995</v>
      </c>
      <c r="L51" s="67">
        <v>4.44311345788045E-6</v>
      </c>
      <c r="M51" s="67">
        <f t="shared" si="0"/>
        <v>3.1759262851126656E-3</v>
      </c>
      <c r="N51" s="67">
        <f>K51/'סכום נכסי הקרן'!$C$41</f>
        <v>5.3772863419256761E-4</v>
      </c>
    </row>
    <row r="52" spans="1:14">
      <c r="A52" s="61" t="s">
        <v>1091</v>
      </c>
      <c r="B52" s="58" t="s">
        <v>1092</v>
      </c>
      <c r="C52" s="69" t="s">
        <v>112</v>
      </c>
      <c r="D52" s="69" t="s">
        <v>29</v>
      </c>
      <c r="E52" s="58" t="s">
        <v>1093</v>
      </c>
      <c r="F52" s="69" t="s">
        <v>600</v>
      </c>
      <c r="G52" s="69" t="s">
        <v>124</v>
      </c>
      <c r="H52" s="66">
        <v>12.804368</v>
      </c>
      <c r="I52" s="68">
        <v>6944</v>
      </c>
      <c r="J52" s="125" t="s">
        <v>2693</v>
      </c>
      <c r="K52" s="66">
        <v>0.88913531800000001</v>
      </c>
      <c r="L52" s="67">
        <v>7.4107508824177289E-7</v>
      </c>
      <c r="M52" s="67">
        <f t="shared" si="0"/>
        <v>4.7747635341623894E-4</v>
      </c>
      <c r="N52" s="67">
        <f>K52/'סכום נכסי הקרן'!$C$41</f>
        <v>8.0843408924604043E-5</v>
      </c>
    </row>
    <row r="53" spans="1:14">
      <c r="A53" s="61" t="s">
        <v>1094</v>
      </c>
      <c r="B53" s="58" t="s">
        <v>1095</v>
      </c>
      <c r="C53" s="69" t="s">
        <v>112</v>
      </c>
      <c r="D53" s="69" t="s">
        <v>29</v>
      </c>
      <c r="E53" s="58" t="s">
        <v>1096</v>
      </c>
      <c r="F53" s="69" t="s">
        <v>315</v>
      </c>
      <c r="G53" s="69" t="s">
        <v>124</v>
      </c>
      <c r="H53" s="66">
        <v>173.895523</v>
      </c>
      <c r="I53" s="68">
        <v>3024</v>
      </c>
      <c r="J53" s="125" t="s">
        <v>2693</v>
      </c>
      <c r="K53" s="66">
        <v>5.2586006099999993</v>
      </c>
      <c r="L53" s="67">
        <v>9.6757807226243805E-7</v>
      </c>
      <c r="M53" s="67">
        <f t="shared" si="0"/>
        <v>2.8239317373907414E-3</v>
      </c>
      <c r="N53" s="67">
        <f>K53/'סכום נכסי הקרן'!$C$41</f>
        <v>4.7813104583637991E-4</v>
      </c>
    </row>
    <row r="54" spans="1:14">
      <c r="A54" s="61" t="s">
        <v>1097</v>
      </c>
      <c r="B54" s="58" t="s">
        <v>1098</v>
      </c>
      <c r="C54" s="69" t="s">
        <v>112</v>
      </c>
      <c r="D54" s="69" t="s">
        <v>29</v>
      </c>
      <c r="E54" s="58" t="s">
        <v>1099</v>
      </c>
      <c r="F54" s="69" t="s">
        <v>121</v>
      </c>
      <c r="G54" s="69" t="s">
        <v>124</v>
      </c>
      <c r="H54" s="66">
        <v>83.509338999999997</v>
      </c>
      <c r="I54" s="68">
        <v>509.6</v>
      </c>
      <c r="J54" s="125" t="s">
        <v>2693</v>
      </c>
      <c r="K54" s="66">
        <v>0.42556359099999991</v>
      </c>
      <c r="L54" s="67">
        <v>4.2270006396483041E-7</v>
      </c>
      <c r="M54" s="67">
        <f t="shared" si="0"/>
        <v>2.2853276375801293E-4</v>
      </c>
      <c r="N54" s="67">
        <f>K54/'סכום נכסי הקרן'!$C$41</f>
        <v>3.8693785652361118E-5</v>
      </c>
    </row>
    <row r="55" spans="1:14">
      <c r="A55" s="61" t="s">
        <v>1100</v>
      </c>
      <c r="B55" s="58" t="s">
        <v>1101</v>
      </c>
      <c r="C55" s="69" t="s">
        <v>112</v>
      </c>
      <c r="D55" s="69" t="s">
        <v>29</v>
      </c>
      <c r="E55" s="58" t="s">
        <v>1102</v>
      </c>
      <c r="F55" s="69" t="s">
        <v>571</v>
      </c>
      <c r="G55" s="69" t="s">
        <v>124</v>
      </c>
      <c r="H55" s="66">
        <v>42.142264999999995</v>
      </c>
      <c r="I55" s="68">
        <v>4150</v>
      </c>
      <c r="J55" s="125" t="s">
        <v>2693</v>
      </c>
      <c r="K55" s="66">
        <v>1.7489040050000002</v>
      </c>
      <c r="L55" s="67">
        <v>7.4228285293886013E-7</v>
      </c>
      <c r="M55" s="67">
        <f t="shared" si="0"/>
        <v>9.391824729905238E-4</v>
      </c>
      <c r="N55" s="67">
        <f>K55/'סכום נכסי הקרן'!$C$41</f>
        <v>1.5901669721558938E-4</v>
      </c>
    </row>
    <row r="56" spans="1:14">
      <c r="A56" s="61" t="s">
        <v>1103</v>
      </c>
      <c r="B56" s="58" t="s">
        <v>1104</v>
      </c>
      <c r="C56" s="69" t="s">
        <v>112</v>
      </c>
      <c r="D56" s="69" t="s">
        <v>29</v>
      </c>
      <c r="E56" s="58" t="s">
        <v>1105</v>
      </c>
      <c r="F56" s="69" t="s">
        <v>1106</v>
      </c>
      <c r="G56" s="69" t="s">
        <v>124</v>
      </c>
      <c r="H56" s="66">
        <v>79.173407999999995</v>
      </c>
      <c r="I56" s="68">
        <v>7405</v>
      </c>
      <c r="J56" s="125" t="s">
        <v>2693</v>
      </c>
      <c r="K56" s="66">
        <v>5.862790897</v>
      </c>
      <c r="L56" s="67">
        <v>3.4093233940568965E-6</v>
      </c>
      <c r="M56" s="67">
        <f t="shared" si="0"/>
        <v>3.1483891840426029E-3</v>
      </c>
      <c r="N56" s="67">
        <f>K56/'סכום נכסי הקרן'!$C$41</f>
        <v>5.3306621875256241E-4</v>
      </c>
    </row>
    <row r="57" spans="1:14">
      <c r="A57" s="61" t="s">
        <v>1107</v>
      </c>
      <c r="B57" s="58" t="s">
        <v>1108</v>
      </c>
      <c r="C57" s="69" t="s">
        <v>112</v>
      </c>
      <c r="D57" s="69" t="s">
        <v>29</v>
      </c>
      <c r="E57" s="58" t="s">
        <v>1109</v>
      </c>
      <c r="F57" s="69" t="s">
        <v>584</v>
      </c>
      <c r="G57" s="69" t="s">
        <v>124</v>
      </c>
      <c r="H57" s="66">
        <v>51.160595000000001</v>
      </c>
      <c r="I57" s="68">
        <v>19150</v>
      </c>
      <c r="J57" s="125" t="s">
        <v>2693</v>
      </c>
      <c r="K57" s="66">
        <v>9.7972540229999989</v>
      </c>
      <c r="L57" s="67">
        <v>4.0463834642460784E-6</v>
      </c>
      <c r="M57" s="67">
        <f t="shared" si="0"/>
        <v>5.2612431760298336E-3</v>
      </c>
      <c r="N57" s="67">
        <f>K57/'סכום נכסי הקרן'!$C$41</f>
        <v>8.9080188052951799E-4</v>
      </c>
    </row>
    <row r="58" spans="1:14">
      <c r="A58" s="61" t="s">
        <v>1110</v>
      </c>
      <c r="B58" s="58" t="s">
        <v>1111</v>
      </c>
      <c r="C58" s="69" t="s">
        <v>112</v>
      </c>
      <c r="D58" s="69" t="s">
        <v>29</v>
      </c>
      <c r="E58" s="58" t="s">
        <v>1112</v>
      </c>
      <c r="F58" s="69" t="s">
        <v>521</v>
      </c>
      <c r="G58" s="69" t="s">
        <v>124</v>
      </c>
      <c r="H58" s="66">
        <v>39.712124000000003</v>
      </c>
      <c r="I58" s="68">
        <v>11060</v>
      </c>
      <c r="J58" s="125" t="s">
        <v>2693</v>
      </c>
      <c r="K58" s="66">
        <v>4.3921608770000002</v>
      </c>
      <c r="L58" s="67">
        <v>1.0930633221396902E-6</v>
      </c>
      <c r="M58" s="67">
        <f t="shared" si="0"/>
        <v>2.3586431859266557E-3</v>
      </c>
      <c r="N58" s="67">
        <f>K58/'סכום נכסי הקרן'!$C$41</f>
        <v>3.9935120184030135E-4</v>
      </c>
    </row>
    <row r="59" spans="1:14">
      <c r="A59" s="61" t="s">
        <v>1113</v>
      </c>
      <c r="B59" s="58" t="s">
        <v>1114</v>
      </c>
      <c r="C59" s="69" t="s">
        <v>112</v>
      </c>
      <c r="D59" s="69" t="s">
        <v>29</v>
      </c>
      <c r="E59" s="58" t="s">
        <v>761</v>
      </c>
      <c r="F59" s="69" t="s">
        <v>584</v>
      </c>
      <c r="G59" s="69" t="s">
        <v>124</v>
      </c>
      <c r="H59" s="66">
        <v>25.711822999999999</v>
      </c>
      <c r="I59" s="68">
        <v>3946</v>
      </c>
      <c r="J59" s="125" t="s">
        <v>2693</v>
      </c>
      <c r="K59" s="66">
        <v>1.014588526</v>
      </c>
      <c r="L59" s="67">
        <v>4.2082281016742533E-7</v>
      </c>
      <c r="M59" s="67">
        <f t="shared" si="0"/>
        <v>5.4484623409418651E-4</v>
      </c>
      <c r="N59" s="67">
        <f>K59/'סכום נכסי הקרן'!$C$41</f>
        <v>9.2250069744310024E-5</v>
      </c>
    </row>
    <row r="60" spans="1:14">
      <c r="A60" s="61" t="s">
        <v>1115</v>
      </c>
      <c r="B60" s="58" t="s">
        <v>1116</v>
      </c>
      <c r="C60" s="69" t="s">
        <v>112</v>
      </c>
      <c r="D60" s="69" t="s">
        <v>29</v>
      </c>
      <c r="E60" s="58" t="s">
        <v>1117</v>
      </c>
      <c r="F60" s="69" t="s">
        <v>1118</v>
      </c>
      <c r="G60" s="69" t="s">
        <v>124</v>
      </c>
      <c r="H60" s="66">
        <v>91.692851000000005</v>
      </c>
      <c r="I60" s="68">
        <v>5575</v>
      </c>
      <c r="J60" s="125" t="s">
        <v>2693</v>
      </c>
      <c r="K60" s="66">
        <v>5.1118764289999996</v>
      </c>
      <c r="L60" s="67">
        <v>3.7076486790037078E-6</v>
      </c>
      <c r="M60" s="67">
        <f t="shared" si="0"/>
        <v>2.745139088528868E-3</v>
      </c>
      <c r="N60" s="67">
        <f>K60/'סכום נכסי הקרן'!$C$41</f>
        <v>4.6479035097972751E-4</v>
      </c>
    </row>
    <row r="61" spans="1:14">
      <c r="A61" s="61" t="s">
        <v>1119</v>
      </c>
      <c r="B61" s="58" t="s">
        <v>1120</v>
      </c>
      <c r="C61" s="69" t="s">
        <v>112</v>
      </c>
      <c r="D61" s="69" t="s">
        <v>29</v>
      </c>
      <c r="E61" s="58" t="s">
        <v>1121</v>
      </c>
      <c r="F61" s="69" t="s">
        <v>298</v>
      </c>
      <c r="G61" s="69" t="s">
        <v>124</v>
      </c>
      <c r="H61" s="66">
        <v>41.129190999999999</v>
      </c>
      <c r="I61" s="68">
        <v>8280</v>
      </c>
      <c r="J61" s="125" t="s">
        <v>2693</v>
      </c>
      <c r="K61" s="66">
        <v>3.405497022</v>
      </c>
      <c r="L61" s="67">
        <v>3.2919646708334757E-6</v>
      </c>
      <c r="M61" s="67">
        <f t="shared" si="0"/>
        <v>1.8287928358216687E-3</v>
      </c>
      <c r="N61" s="67">
        <f>K61/'סכום נכסי הקרן'!$C$41</f>
        <v>3.0964014449493199E-4</v>
      </c>
    </row>
    <row r="62" spans="1:14">
      <c r="A62" s="61" t="s">
        <v>1122</v>
      </c>
      <c r="B62" s="58" t="s">
        <v>1123</v>
      </c>
      <c r="C62" s="69" t="s">
        <v>112</v>
      </c>
      <c r="D62" s="69" t="s">
        <v>29</v>
      </c>
      <c r="E62" s="58" t="s">
        <v>1124</v>
      </c>
      <c r="F62" s="69" t="s">
        <v>298</v>
      </c>
      <c r="G62" s="69" t="s">
        <v>124</v>
      </c>
      <c r="H62" s="66">
        <v>3841.8381890000001</v>
      </c>
      <c r="I62" s="68">
        <v>124</v>
      </c>
      <c r="J62" s="125" t="s">
        <v>2693</v>
      </c>
      <c r="K62" s="66">
        <v>4.7638793539999993</v>
      </c>
      <c r="L62" s="67">
        <v>1.2211292777069077E-6</v>
      </c>
      <c r="M62" s="67">
        <f t="shared" si="0"/>
        <v>2.5582604762336386E-3</v>
      </c>
      <c r="N62" s="67">
        <f>K62/'סכום נכסי הקרן'!$C$41</f>
        <v>4.3314919437594592E-4</v>
      </c>
    </row>
    <row r="63" spans="1:14">
      <c r="A63" s="61" t="s">
        <v>1125</v>
      </c>
      <c r="B63" s="58" t="s">
        <v>1126</v>
      </c>
      <c r="C63" s="69" t="s">
        <v>112</v>
      </c>
      <c r="D63" s="69" t="s">
        <v>29</v>
      </c>
      <c r="E63" s="58" t="s">
        <v>590</v>
      </c>
      <c r="F63" s="69" t="s">
        <v>571</v>
      </c>
      <c r="G63" s="69" t="s">
        <v>124</v>
      </c>
      <c r="H63" s="66">
        <v>738.57017500000006</v>
      </c>
      <c r="I63" s="68">
        <v>1210</v>
      </c>
      <c r="J63" s="125" t="s">
        <v>2693</v>
      </c>
      <c r="K63" s="66">
        <v>8.936699119</v>
      </c>
      <c r="L63" s="67">
        <v>3.9675868211921319E-6</v>
      </c>
      <c r="M63" s="67">
        <f t="shared" si="0"/>
        <v>4.7991148484760058E-3</v>
      </c>
      <c r="N63" s="67">
        <f>K63/'סכום נכסי הקרן'!$C$41</f>
        <v>8.125571065364718E-4</v>
      </c>
    </row>
    <row r="64" spans="1:14">
      <c r="A64" s="61" t="s">
        <v>1127</v>
      </c>
      <c r="B64" s="58" t="s">
        <v>1128</v>
      </c>
      <c r="C64" s="69" t="s">
        <v>112</v>
      </c>
      <c r="D64" s="69" t="s">
        <v>29</v>
      </c>
      <c r="E64" s="58" t="s">
        <v>1129</v>
      </c>
      <c r="F64" s="69" t="s">
        <v>635</v>
      </c>
      <c r="G64" s="69" t="s">
        <v>124</v>
      </c>
      <c r="H64" s="66">
        <v>374.83411899999999</v>
      </c>
      <c r="I64" s="68">
        <v>865.1</v>
      </c>
      <c r="J64" s="125" t="s">
        <v>2693</v>
      </c>
      <c r="K64" s="66">
        <v>3.2426899659999999</v>
      </c>
      <c r="L64" s="67">
        <v>2.1090933616325242E-6</v>
      </c>
      <c r="M64" s="67">
        <f t="shared" si="0"/>
        <v>1.7413634897642293E-3</v>
      </c>
      <c r="N64" s="67">
        <f>K64/'סכום נכסי הקרן'!$C$41</f>
        <v>2.9483713629408252E-4</v>
      </c>
    </row>
    <row r="65" spans="1:14">
      <c r="A65" s="61" t="s">
        <v>1130</v>
      </c>
      <c r="B65" s="58" t="s">
        <v>1131</v>
      </c>
      <c r="C65" s="69" t="s">
        <v>112</v>
      </c>
      <c r="D65" s="69" t="s">
        <v>29</v>
      </c>
      <c r="E65" s="58" t="s">
        <v>1132</v>
      </c>
      <c r="F65" s="69" t="s">
        <v>145</v>
      </c>
      <c r="G65" s="69" t="s">
        <v>124</v>
      </c>
      <c r="H65" s="66">
        <v>37.636454000000001</v>
      </c>
      <c r="I65" s="68">
        <v>16440</v>
      </c>
      <c r="J65" s="125" t="s">
        <v>2693</v>
      </c>
      <c r="K65" s="66">
        <v>6.187433092</v>
      </c>
      <c r="L65" s="67">
        <v>1.4631698588467877E-6</v>
      </c>
      <c r="M65" s="67">
        <f t="shared" si="0"/>
        <v>3.3227259450457729E-3</v>
      </c>
      <c r="N65" s="67">
        <f>K65/'סכום נכסי הקרן'!$C$41</f>
        <v>5.625838649344747E-4</v>
      </c>
    </row>
    <row r="66" spans="1:14">
      <c r="A66" s="61" t="s">
        <v>1133</v>
      </c>
      <c r="B66" s="58" t="s">
        <v>1134</v>
      </c>
      <c r="C66" s="69" t="s">
        <v>112</v>
      </c>
      <c r="D66" s="69" t="s">
        <v>29</v>
      </c>
      <c r="E66" s="58" t="s">
        <v>704</v>
      </c>
      <c r="F66" s="69" t="s">
        <v>584</v>
      </c>
      <c r="G66" s="69" t="s">
        <v>124</v>
      </c>
      <c r="H66" s="66">
        <v>39.806148999999998</v>
      </c>
      <c r="I66" s="68">
        <v>26000</v>
      </c>
      <c r="J66" s="125" t="s">
        <v>2693</v>
      </c>
      <c r="K66" s="66">
        <v>10.349598676999999</v>
      </c>
      <c r="L66" s="67">
        <v>2.1277754694801987E-6</v>
      </c>
      <c r="M66" s="67">
        <f t="shared" si="0"/>
        <v>5.5578588945619754E-3</v>
      </c>
      <c r="N66" s="67">
        <f>K66/'סכום נכסי הקרן'!$C$41</f>
        <v>9.4102306039568653E-4</v>
      </c>
    </row>
    <row r="67" spans="1:14">
      <c r="A67" s="61" t="s">
        <v>1135</v>
      </c>
      <c r="B67" s="58" t="s">
        <v>1136</v>
      </c>
      <c r="C67" s="69" t="s">
        <v>112</v>
      </c>
      <c r="D67" s="69" t="s">
        <v>29</v>
      </c>
      <c r="E67" s="58" t="s">
        <v>1137</v>
      </c>
      <c r="F67" s="69" t="s">
        <v>120</v>
      </c>
      <c r="G67" s="69" t="s">
        <v>124</v>
      </c>
      <c r="H67" s="66">
        <v>23.150157</v>
      </c>
      <c r="I67" s="68">
        <v>30260</v>
      </c>
      <c r="J67" s="125" t="s">
        <v>2693</v>
      </c>
      <c r="K67" s="66">
        <v>7.0052376440000002</v>
      </c>
      <c r="L67" s="67">
        <v>3.9624897686298231E-6</v>
      </c>
      <c r="M67" s="67">
        <f t="shared" si="0"/>
        <v>3.7618968197046525E-3</v>
      </c>
      <c r="N67" s="67">
        <f>K67/'סכום נכסי הקרן'!$C$41</f>
        <v>6.3694162182400431E-4</v>
      </c>
    </row>
    <row r="68" spans="1:14">
      <c r="A68" s="61" t="s">
        <v>1138</v>
      </c>
      <c r="B68" s="58" t="s">
        <v>1139</v>
      </c>
      <c r="C68" s="69" t="s">
        <v>112</v>
      </c>
      <c r="D68" s="69" t="s">
        <v>29</v>
      </c>
      <c r="E68" s="58" t="s">
        <v>1140</v>
      </c>
      <c r="F68" s="69" t="s">
        <v>584</v>
      </c>
      <c r="G68" s="69" t="s">
        <v>124</v>
      </c>
      <c r="H68" s="66">
        <v>31.020992999999997</v>
      </c>
      <c r="I68" s="68">
        <v>10140</v>
      </c>
      <c r="J68" s="66">
        <v>3.9654134999999993E-2</v>
      </c>
      <c r="K68" s="66">
        <v>3.1851827880000001</v>
      </c>
      <c r="L68" s="67">
        <v>9.9135338702683352E-7</v>
      </c>
      <c r="M68" s="67">
        <f t="shared" si="0"/>
        <v>1.7104814439261869E-3</v>
      </c>
      <c r="N68" s="67">
        <f>K68/'סכום נכסי הקרן'!$C$41</f>
        <v>2.8960837503239794E-4</v>
      </c>
    </row>
    <row r="69" spans="1:14">
      <c r="A69" s="61" t="s">
        <v>1141</v>
      </c>
      <c r="B69" s="58" t="s">
        <v>1142</v>
      </c>
      <c r="C69" s="69" t="s">
        <v>112</v>
      </c>
      <c r="D69" s="69" t="s">
        <v>29</v>
      </c>
      <c r="E69" s="58" t="s">
        <v>593</v>
      </c>
      <c r="F69" s="69" t="s">
        <v>315</v>
      </c>
      <c r="G69" s="69" t="s">
        <v>124</v>
      </c>
      <c r="H69" s="66">
        <v>45.110984999999999</v>
      </c>
      <c r="I69" s="68">
        <v>3447</v>
      </c>
      <c r="J69" s="125" t="s">
        <v>2693</v>
      </c>
      <c r="K69" s="66">
        <v>1.5549756589999999</v>
      </c>
      <c r="L69" s="67">
        <v>1.2238550151702077E-6</v>
      </c>
      <c r="M69" s="67">
        <f t="shared" si="0"/>
        <v>8.3504062011664792E-4</v>
      </c>
      <c r="N69" s="67">
        <f>K69/'סכום נכסי הקרן'!$C$41</f>
        <v>1.4138402841888084E-4</v>
      </c>
    </row>
    <row r="70" spans="1:14">
      <c r="A70" s="61" t="s">
        <v>1143</v>
      </c>
      <c r="B70" s="58" t="s">
        <v>1144</v>
      </c>
      <c r="C70" s="69" t="s">
        <v>112</v>
      </c>
      <c r="D70" s="69" t="s">
        <v>29</v>
      </c>
      <c r="E70" s="58" t="s">
        <v>1145</v>
      </c>
      <c r="F70" s="69" t="s">
        <v>1146</v>
      </c>
      <c r="G70" s="69" t="s">
        <v>124</v>
      </c>
      <c r="H70" s="66">
        <v>350.50100700000002</v>
      </c>
      <c r="I70" s="68">
        <v>4651</v>
      </c>
      <c r="J70" s="125" t="s">
        <v>2693</v>
      </c>
      <c r="K70" s="66">
        <v>16.301801851</v>
      </c>
      <c r="L70" s="67">
        <v>4.900759650518815E-6</v>
      </c>
      <c r="M70" s="67">
        <f t="shared" si="0"/>
        <v>8.754263546113656E-3</v>
      </c>
      <c r="N70" s="67">
        <f>K70/'סכום נכסי הקרן'!$C$41</f>
        <v>1.4822189677637574E-3</v>
      </c>
    </row>
    <row r="71" spans="1:14">
      <c r="A71" s="61" t="s">
        <v>1147</v>
      </c>
      <c r="B71" s="58" t="s">
        <v>1148</v>
      </c>
      <c r="C71" s="69" t="s">
        <v>112</v>
      </c>
      <c r="D71" s="69" t="s">
        <v>29</v>
      </c>
      <c r="E71" s="58" t="s">
        <v>1149</v>
      </c>
      <c r="F71" s="69" t="s">
        <v>146</v>
      </c>
      <c r="G71" s="69" t="s">
        <v>124</v>
      </c>
      <c r="H71" s="66">
        <v>165.84613999999999</v>
      </c>
      <c r="I71" s="68">
        <v>1990</v>
      </c>
      <c r="J71" s="125" t="s">
        <v>2693</v>
      </c>
      <c r="K71" s="66">
        <v>3.3003381909999998</v>
      </c>
      <c r="L71" s="67">
        <v>1.1424639950136847E-6</v>
      </c>
      <c r="M71" s="67">
        <f t="shared" si="0"/>
        <v>1.7723212795366953E-3</v>
      </c>
      <c r="N71" s="67">
        <f>K71/'סכום נכסי הקרן'!$C$41</f>
        <v>3.0007872206073017E-4</v>
      </c>
    </row>
    <row r="72" spans="1:14">
      <c r="A72" s="61" t="s">
        <v>1150</v>
      </c>
      <c r="B72" s="58" t="s">
        <v>1151</v>
      </c>
      <c r="C72" s="69" t="s">
        <v>112</v>
      </c>
      <c r="D72" s="69" t="s">
        <v>29</v>
      </c>
      <c r="E72" s="58" t="s">
        <v>1152</v>
      </c>
      <c r="F72" s="69" t="s">
        <v>1146</v>
      </c>
      <c r="G72" s="69" t="s">
        <v>124</v>
      </c>
      <c r="H72" s="66">
        <v>83.845433</v>
      </c>
      <c r="I72" s="68">
        <v>19210</v>
      </c>
      <c r="J72" s="125" t="s">
        <v>2693</v>
      </c>
      <c r="K72" s="66">
        <v>16.106707673000003</v>
      </c>
      <c r="L72" s="67">
        <v>3.65615549375243E-6</v>
      </c>
      <c r="M72" s="67">
        <f t="shared" si="0"/>
        <v>8.6494956274421626E-3</v>
      </c>
      <c r="N72" s="67">
        <f>K72/'סכום נכסי הקרן'!$C$41</f>
        <v>1.4644802972919324E-3</v>
      </c>
    </row>
    <row r="73" spans="1:14">
      <c r="A73" s="61" t="s">
        <v>1153</v>
      </c>
      <c r="B73" s="58" t="s">
        <v>1154</v>
      </c>
      <c r="C73" s="69" t="s">
        <v>112</v>
      </c>
      <c r="D73" s="69" t="s">
        <v>29</v>
      </c>
      <c r="E73" s="58" t="s">
        <v>1155</v>
      </c>
      <c r="F73" s="69" t="s">
        <v>1106</v>
      </c>
      <c r="G73" s="69" t="s">
        <v>124</v>
      </c>
      <c r="H73" s="66">
        <v>42.780869000000003</v>
      </c>
      <c r="I73" s="68">
        <v>15690</v>
      </c>
      <c r="J73" s="125" t="s">
        <v>2693</v>
      </c>
      <c r="K73" s="66">
        <v>6.7123183370000001</v>
      </c>
      <c r="L73" s="67">
        <v>2.9528770294577668E-6</v>
      </c>
      <c r="M73" s="67">
        <f t="shared" si="0"/>
        <v>3.6045956308752916E-3</v>
      </c>
      <c r="N73" s="67">
        <f>K73/'סכום נכסי הקרן'!$C$41</f>
        <v>6.1030833571072837E-4</v>
      </c>
    </row>
    <row r="74" spans="1:14">
      <c r="A74" s="61" t="s">
        <v>1156</v>
      </c>
      <c r="B74" s="58" t="s">
        <v>1157</v>
      </c>
      <c r="C74" s="69" t="s">
        <v>112</v>
      </c>
      <c r="D74" s="69" t="s">
        <v>29</v>
      </c>
      <c r="E74" s="58" t="s">
        <v>1158</v>
      </c>
      <c r="F74" s="69" t="s">
        <v>121</v>
      </c>
      <c r="G74" s="69" t="s">
        <v>124</v>
      </c>
      <c r="H74" s="66">
        <v>165.24926100000002</v>
      </c>
      <c r="I74" s="68">
        <v>1320</v>
      </c>
      <c r="J74" s="125" t="s">
        <v>2693</v>
      </c>
      <c r="K74" s="66">
        <v>2.1812902469999997</v>
      </c>
      <c r="L74" s="67">
        <v>8.2484374893774383E-7</v>
      </c>
      <c r="M74" s="67">
        <f t="shared" ref="M74:M137" si="1">IFERROR(K74/$K$9,0)</f>
        <v>1.1713790823456717E-3</v>
      </c>
      <c r="N74" s="67">
        <f>K74/'סכום נכסי הקרן'!$C$41</f>
        <v>1.9833082304967166E-4</v>
      </c>
    </row>
    <row r="75" spans="1:14">
      <c r="A75" s="61" t="s">
        <v>1159</v>
      </c>
      <c r="B75" s="58" t="s">
        <v>1160</v>
      </c>
      <c r="C75" s="69" t="s">
        <v>112</v>
      </c>
      <c r="D75" s="69" t="s">
        <v>29</v>
      </c>
      <c r="E75" s="58" t="s">
        <v>1161</v>
      </c>
      <c r="F75" s="69" t="s">
        <v>584</v>
      </c>
      <c r="G75" s="69" t="s">
        <v>124</v>
      </c>
      <c r="H75" s="66">
        <v>626.59742500000004</v>
      </c>
      <c r="I75" s="68">
        <v>1082</v>
      </c>
      <c r="J75" s="125" t="s">
        <v>2693</v>
      </c>
      <c r="K75" s="66">
        <v>6.7797841440000006</v>
      </c>
      <c r="L75" s="67">
        <v>1.9425424430449782E-6</v>
      </c>
      <c r="M75" s="67">
        <f t="shared" si="1"/>
        <v>3.6408255801917847E-3</v>
      </c>
      <c r="N75" s="67">
        <f>K75/'סכום נכסי הקרן'!$C$41</f>
        <v>6.1644257165132505E-4</v>
      </c>
    </row>
    <row r="76" spans="1:14">
      <c r="A76" s="61" t="s">
        <v>1162</v>
      </c>
      <c r="B76" s="58" t="s">
        <v>1163</v>
      </c>
      <c r="C76" s="69" t="s">
        <v>112</v>
      </c>
      <c r="D76" s="69" t="s">
        <v>29</v>
      </c>
      <c r="E76" s="58" t="s">
        <v>1164</v>
      </c>
      <c r="F76" s="69" t="s">
        <v>118</v>
      </c>
      <c r="G76" s="69" t="s">
        <v>124</v>
      </c>
      <c r="H76" s="66">
        <v>12695.377965</v>
      </c>
      <c r="I76" s="68">
        <v>150.69999999999999</v>
      </c>
      <c r="J76" s="125" t="s">
        <v>2693</v>
      </c>
      <c r="K76" s="66">
        <v>19.131934593</v>
      </c>
      <c r="L76" s="67">
        <v>4.9008255388435549E-6</v>
      </c>
      <c r="M76" s="67">
        <f t="shared" si="1"/>
        <v>1.027407884753897E-2</v>
      </c>
      <c r="N76" s="67">
        <f>K76/'סכום נכסי הקרן'!$C$41</f>
        <v>1.739544904480644E-3</v>
      </c>
    </row>
    <row r="77" spans="1:14">
      <c r="A77" s="61" t="s">
        <v>1165</v>
      </c>
      <c r="B77" s="58" t="s">
        <v>1166</v>
      </c>
      <c r="C77" s="69" t="s">
        <v>112</v>
      </c>
      <c r="D77" s="69" t="s">
        <v>29</v>
      </c>
      <c r="E77" s="58" t="s">
        <v>361</v>
      </c>
      <c r="F77" s="69" t="s">
        <v>315</v>
      </c>
      <c r="G77" s="69" t="s">
        <v>124</v>
      </c>
      <c r="H77" s="66">
        <v>9.108708</v>
      </c>
      <c r="I77" s="68">
        <v>76070</v>
      </c>
      <c r="J77" s="125" t="s">
        <v>2693</v>
      </c>
      <c r="K77" s="66">
        <v>6.9289942790000003</v>
      </c>
      <c r="L77" s="67">
        <v>1.7380708683954434E-6</v>
      </c>
      <c r="M77" s="67">
        <f t="shared" si="1"/>
        <v>3.7209532162335067E-3</v>
      </c>
      <c r="N77" s="67">
        <f>K77/'סכום נכסי הקרן'!$C$41</f>
        <v>6.3000929846477986E-4</v>
      </c>
    </row>
    <row r="78" spans="1:14">
      <c r="A78" s="61" t="s">
        <v>1167</v>
      </c>
      <c r="B78" s="58" t="s">
        <v>1168</v>
      </c>
      <c r="C78" s="69" t="s">
        <v>112</v>
      </c>
      <c r="D78" s="69" t="s">
        <v>29</v>
      </c>
      <c r="E78" s="58" t="s">
        <v>669</v>
      </c>
      <c r="F78" s="69" t="s">
        <v>358</v>
      </c>
      <c r="G78" s="69" t="s">
        <v>124</v>
      </c>
      <c r="H78" s="66">
        <v>115.252937</v>
      </c>
      <c r="I78" s="68">
        <v>5850</v>
      </c>
      <c r="J78" s="125" t="s">
        <v>2693</v>
      </c>
      <c r="K78" s="66">
        <v>6.7422968229999993</v>
      </c>
      <c r="L78" s="67">
        <v>1.4583190578818213E-6</v>
      </c>
      <c r="M78" s="67">
        <f t="shared" si="1"/>
        <v>3.6206944382069103E-3</v>
      </c>
      <c r="N78" s="67">
        <f>K78/'סכום נכסי הקרן'!$C$41</f>
        <v>6.1303408842077693E-4</v>
      </c>
    </row>
    <row r="79" spans="1:14">
      <c r="A79" s="61" t="s">
        <v>1169</v>
      </c>
      <c r="B79" s="58" t="s">
        <v>1170</v>
      </c>
      <c r="C79" s="69" t="s">
        <v>112</v>
      </c>
      <c r="D79" s="69" t="s">
        <v>29</v>
      </c>
      <c r="E79" s="58" t="s">
        <v>1171</v>
      </c>
      <c r="F79" s="69" t="s">
        <v>315</v>
      </c>
      <c r="G79" s="69" t="s">
        <v>124</v>
      </c>
      <c r="H79" s="66">
        <v>309.12847499999998</v>
      </c>
      <c r="I79" s="68">
        <v>884</v>
      </c>
      <c r="J79" s="125" t="s">
        <v>2693</v>
      </c>
      <c r="K79" s="66">
        <v>2.7326957200000006</v>
      </c>
      <c r="L79" s="67">
        <v>2.0554246293320642E-6</v>
      </c>
      <c r="M79" s="67">
        <f t="shared" si="1"/>
        <v>1.4674904493916007E-3</v>
      </c>
      <c r="N79" s="67">
        <f>K79/'סכום נכסי הקרן'!$C$41</f>
        <v>2.4846660917194084E-4</v>
      </c>
    </row>
    <row r="80" spans="1:14">
      <c r="A80" s="61" t="s">
        <v>1172</v>
      </c>
      <c r="B80" s="58" t="s">
        <v>1173</v>
      </c>
      <c r="C80" s="69" t="s">
        <v>112</v>
      </c>
      <c r="D80" s="69" t="s">
        <v>29</v>
      </c>
      <c r="E80" s="58" t="s">
        <v>482</v>
      </c>
      <c r="F80" s="69" t="s">
        <v>315</v>
      </c>
      <c r="G80" s="69" t="s">
        <v>124</v>
      </c>
      <c r="H80" s="66">
        <v>120.15947</v>
      </c>
      <c r="I80" s="68">
        <v>8550</v>
      </c>
      <c r="J80" s="125" t="s">
        <v>2693</v>
      </c>
      <c r="K80" s="66">
        <v>10.273634683000001</v>
      </c>
      <c r="L80" s="67">
        <v>3.2829521629466178E-6</v>
      </c>
      <c r="M80" s="67">
        <f t="shared" si="1"/>
        <v>5.5170653166759457E-3</v>
      </c>
      <c r="N80" s="67">
        <f>K80/'סכום נכסי הקרן'!$C$41</f>
        <v>9.341161384613494E-4</v>
      </c>
    </row>
    <row r="81" spans="1:14">
      <c r="A81" s="61" t="s">
        <v>1174</v>
      </c>
      <c r="B81" s="58" t="s">
        <v>1175</v>
      </c>
      <c r="C81" s="69" t="s">
        <v>112</v>
      </c>
      <c r="D81" s="69" t="s">
        <v>29</v>
      </c>
      <c r="E81" s="58" t="s">
        <v>1176</v>
      </c>
      <c r="F81" s="69" t="s">
        <v>1146</v>
      </c>
      <c r="G81" s="69" t="s">
        <v>124</v>
      </c>
      <c r="H81" s="66">
        <v>235.61612299999996</v>
      </c>
      <c r="I81" s="68">
        <v>6799</v>
      </c>
      <c r="J81" s="125" t="s">
        <v>2693</v>
      </c>
      <c r="K81" s="66">
        <v>16.019540189999997</v>
      </c>
      <c r="L81" s="67">
        <v>3.7092006092496087E-6</v>
      </c>
      <c r="M81" s="67">
        <f t="shared" si="1"/>
        <v>8.6026856412941208E-3</v>
      </c>
      <c r="N81" s="67">
        <f>K81/'סכום נכסי הקרן'!$C$41</f>
        <v>1.4565547134910897E-3</v>
      </c>
    </row>
    <row r="82" spans="1:14">
      <c r="A82" s="61" t="s">
        <v>1177</v>
      </c>
      <c r="B82" s="58" t="s">
        <v>1178</v>
      </c>
      <c r="C82" s="69" t="s">
        <v>112</v>
      </c>
      <c r="D82" s="69" t="s">
        <v>29</v>
      </c>
      <c r="E82" s="58" t="s">
        <v>1179</v>
      </c>
      <c r="F82" s="69" t="s">
        <v>1180</v>
      </c>
      <c r="G82" s="69" t="s">
        <v>124</v>
      </c>
      <c r="H82" s="66">
        <v>227.43355400000002</v>
      </c>
      <c r="I82" s="68">
        <v>4109</v>
      </c>
      <c r="J82" s="125" t="s">
        <v>2693</v>
      </c>
      <c r="K82" s="66">
        <v>9.345244730000001</v>
      </c>
      <c r="L82" s="67">
        <v>2.0730305312255748E-6</v>
      </c>
      <c r="M82" s="67">
        <f t="shared" si="1"/>
        <v>5.0185087524132347E-3</v>
      </c>
      <c r="N82" s="67">
        <f>K82/'סכום נכסי הקרן'!$C$41</f>
        <v>8.4970355570544438E-4</v>
      </c>
    </row>
    <row r="83" spans="1:14">
      <c r="A83" s="61" t="s">
        <v>1181</v>
      </c>
      <c r="B83" s="58" t="s">
        <v>1182</v>
      </c>
      <c r="C83" s="69" t="s">
        <v>112</v>
      </c>
      <c r="D83" s="69" t="s">
        <v>29</v>
      </c>
      <c r="E83" s="58" t="s">
        <v>545</v>
      </c>
      <c r="F83" s="69" t="s">
        <v>546</v>
      </c>
      <c r="G83" s="69" t="s">
        <v>124</v>
      </c>
      <c r="H83" s="66">
        <v>8.5870660000000001</v>
      </c>
      <c r="I83" s="68">
        <v>41750</v>
      </c>
      <c r="J83" s="125" t="s">
        <v>2693</v>
      </c>
      <c r="K83" s="66">
        <v>3.58510024</v>
      </c>
      <c r="L83" s="67">
        <v>2.9041322437030835E-6</v>
      </c>
      <c r="M83" s="67">
        <f t="shared" si="1"/>
        <v>1.9252419227675792E-3</v>
      </c>
      <c r="N83" s="67">
        <f>K83/'סכום נכסי הקרן'!$C$41</f>
        <v>3.259703206818471E-4</v>
      </c>
    </row>
    <row r="84" spans="1:14">
      <c r="A84" s="61" t="s">
        <v>1183</v>
      </c>
      <c r="B84" s="58" t="s">
        <v>1184</v>
      </c>
      <c r="C84" s="69" t="s">
        <v>112</v>
      </c>
      <c r="D84" s="69" t="s">
        <v>29</v>
      </c>
      <c r="E84" s="58" t="s">
        <v>1185</v>
      </c>
      <c r="F84" s="69" t="s">
        <v>358</v>
      </c>
      <c r="G84" s="69" t="s">
        <v>124</v>
      </c>
      <c r="H84" s="66">
        <v>105.590045</v>
      </c>
      <c r="I84" s="68">
        <v>9332</v>
      </c>
      <c r="J84" s="125" t="s">
        <v>2693</v>
      </c>
      <c r="K84" s="66">
        <v>9.8536630399999989</v>
      </c>
      <c r="L84" s="67">
        <v>1.7062848914427401E-6</v>
      </c>
      <c r="M84" s="67">
        <f t="shared" si="1"/>
        <v>5.2915354962106802E-3</v>
      </c>
      <c r="N84" s="67">
        <f>K84/'סכום נכסי הקרן'!$C$41</f>
        <v>8.9593079300891848E-4</v>
      </c>
    </row>
    <row r="85" spans="1:14">
      <c r="A85" s="61" t="s">
        <v>1186</v>
      </c>
      <c r="B85" s="58" t="s">
        <v>1187</v>
      </c>
      <c r="C85" s="69" t="s">
        <v>112</v>
      </c>
      <c r="D85" s="69" t="s">
        <v>29</v>
      </c>
      <c r="E85" s="58" t="s">
        <v>555</v>
      </c>
      <c r="F85" s="69" t="s">
        <v>315</v>
      </c>
      <c r="G85" s="69" t="s">
        <v>124</v>
      </c>
      <c r="H85" s="66">
        <v>3893.5957159999998</v>
      </c>
      <c r="I85" s="68">
        <v>169</v>
      </c>
      <c r="J85" s="125" t="s">
        <v>2693</v>
      </c>
      <c r="K85" s="66">
        <v>6.5801767599999996</v>
      </c>
      <c r="L85" s="67">
        <v>5.6430236527358961E-6</v>
      </c>
      <c r="M85" s="67">
        <f t="shared" si="1"/>
        <v>3.533634015648315E-3</v>
      </c>
      <c r="N85" s="67">
        <f>K85/'סכום נכסי הקרן'!$C$41</f>
        <v>5.9829354411592057E-4</v>
      </c>
    </row>
    <row r="86" spans="1:14">
      <c r="A86" s="61" t="s">
        <v>1188</v>
      </c>
      <c r="B86" s="58" t="s">
        <v>1189</v>
      </c>
      <c r="C86" s="69" t="s">
        <v>112</v>
      </c>
      <c r="D86" s="69" t="s">
        <v>29</v>
      </c>
      <c r="E86" s="58" t="s">
        <v>1190</v>
      </c>
      <c r="F86" s="69" t="s">
        <v>521</v>
      </c>
      <c r="G86" s="69" t="s">
        <v>124</v>
      </c>
      <c r="H86" s="66">
        <v>64.094550999999996</v>
      </c>
      <c r="I86" s="68">
        <v>7554</v>
      </c>
      <c r="J86" s="125" t="s">
        <v>2693</v>
      </c>
      <c r="K86" s="66">
        <v>4.8417023800000001</v>
      </c>
      <c r="L86" s="67">
        <v>2.56378204E-6</v>
      </c>
      <c r="M86" s="67">
        <f t="shared" si="1"/>
        <v>2.6000523766497429E-3</v>
      </c>
      <c r="N86" s="67">
        <f>K86/'סכום נכסי הקרן'!$C$41</f>
        <v>4.4022514624435227E-4</v>
      </c>
    </row>
    <row r="87" spans="1:14">
      <c r="A87" s="61" t="s">
        <v>1191</v>
      </c>
      <c r="B87" s="58" t="s">
        <v>1192</v>
      </c>
      <c r="C87" s="69" t="s">
        <v>112</v>
      </c>
      <c r="D87" s="69" t="s">
        <v>29</v>
      </c>
      <c r="E87" s="58" t="s">
        <v>631</v>
      </c>
      <c r="F87" s="69" t="s">
        <v>298</v>
      </c>
      <c r="G87" s="69" t="s">
        <v>124</v>
      </c>
      <c r="H87" s="66">
        <v>765.98542699999996</v>
      </c>
      <c r="I87" s="68">
        <v>316</v>
      </c>
      <c r="J87" s="125" t="s">
        <v>2693</v>
      </c>
      <c r="K87" s="66">
        <v>2.4205139509999998</v>
      </c>
      <c r="L87" s="67">
        <v>1.0779746096319677E-6</v>
      </c>
      <c r="M87" s="67">
        <f t="shared" si="1"/>
        <v>1.2998450869281663E-3</v>
      </c>
      <c r="N87" s="67">
        <f>K87/'סכום נכסי הקרן'!$C$41</f>
        <v>2.2008191012878197E-4</v>
      </c>
    </row>
    <row r="88" spans="1:14">
      <c r="A88" s="61" t="s">
        <v>1193</v>
      </c>
      <c r="B88" s="58" t="s">
        <v>1194</v>
      </c>
      <c r="C88" s="69" t="s">
        <v>112</v>
      </c>
      <c r="D88" s="69" t="s">
        <v>29</v>
      </c>
      <c r="E88" s="58" t="s">
        <v>1195</v>
      </c>
      <c r="F88" s="69" t="s">
        <v>118</v>
      </c>
      <c r="G88" s="69" t="s">
        <v>124</v>
      </c>
      <c r="H88" s="66">
        <v>125.04583499999998</v>
      </c>
      <c r="I88" s="68">
        <v>3253</v>
      </c>
      <c r="J88" s="125" t="s">
        <v>2693</v>
      </c>
      <c r="K88" s="66">
        <v>4.0677410020000009</v>
      </c>
      <c r="L88" s="67">
        <v>1.3280744612269579E-6</v>
      </c>
      <c r="M88" s="67">
        <f t="shared" si="1"/>
        <v>2.1844258134358333E-3</v>
      </c>
      <c r="N88" s="67">
        <f>K88/'סכום נכסי הקרן'!$C$41</f>
        <v>3.698537697993734E-4</v>
      </c>
    </row>
    <row r="89" spans="1:14">
      <c r="A89" s="61" t="s">
        <v>1196</v>
      </c>
      <c r="B89" s="58" t="s">
        <v>1197</v>
      </c>
      <c r="C89" s="69" t="s">
        <v>112</v>
      </c>
      <c r="D89" s="69" t="s">
        <v>29</v>
      </c>
      <c r="E89" s="58" t="s">
        <v>1198</v>
      </c>
      <c r="F89" s="69" t="s">
        <v>148</v>
      </c>
      <c r="G89" s="69" t="s">
        <v>124</v>
      </c>
      <c r="H89" s="66">
        <v>26.455933999999999</v>
      </c>
      <c r="I89" s="68">
        <v>7011</v>
      </c>
      <c r="J89" s="125" t="s">
        <v>2693</v>
      </c>
      <c r="K89" s="66">
        <v>1.854825537</v>
      </c>
      <c r="L89" s="67">
        <v>7.9445646021797991E-7</v>
      </c>
      <c r="M89" s="67">
        <f t="shared" si="1"/>
        <v>9.9606360888037184E-4</v>
      </c>
      <c r="N89" s="67">
        <f>K89/'סכום נכסי הקרן'!$C$41</f>
        <v>1.6864746719181533E-4</v>
      </c>
    </row>
    <row r="90" spans="1:14">
      <c r="A90" s="61" t="s">
        <v>1199</v>
      </c>
      <c r="B90" s="58" t="s">
        <v>1200</v>
      </c>
      <c r="C90" s="69" t="s">
        <v>112</v>
      </c>
      <c r="D90" s="69" t="s">
        <v>29</v>
      </c>
      <c r="E90" s="58" t="s">
        <v>634</v>
      </c>
      <c r="F90" s="69" t="s">
        <v>635</v>
      </c>
      <c r="G90" s="69" t="s">
        <v>124</v>
      </c>
      <c r="H90" s="66">
        <v>85.844038999999995</v>
      </c>
      <c r="I90" s="68">
        <v>9675</v>
      </c>
      <c r="J90" s="125" t="s">
        <v>2693</v>
      </c>
      <c r="K90" s="66">
        <v>8.3054107330000004</v>
      </c>
      <c r="L90" s="67">
        <v>2.4153855464997241E-6</v>
      </c>
      <c r="M90" s="67">
        <f t="shared" si="1"/>
        <v>4.4601053969345666E-3</v>
      </c>
      <c r="N90" s="67">
        <f>K90/'סכום נכסי הקרן'!$C$41</f>
        <v>7.5515807614641895E-4</v>
      </c>
    </row>
    <row r="91" spans="1:14">
      <c r="A91" s="61" t="s">
        <v>1201</v>
      </c>
      <c r="B91" s="58" t="s">
        <v>1202</v>
      </c>
      <c r="C91" s="69" t="s">
        <v>112</v>
      </c>
      <c r="D91" s="69" t="s">
        <v>29</v>
      </c>
      <c r="E91" s="58" t="s">
        <v>1203</v>
      </c>
      <c r="F91" s="69" t="s">
        <v>118</v>
      </c>
      <c r="G91" s="69" t="s">
        <v>124</v>
      </c>
      <c r="H91" s="66">
        <v>268.43730099999999</v>
      </c>
      <c r="I91" s="68">
        <v>1817</v>
      </c>
      <c r="J91" s="125" t="s">
        <v>2693</v>
      </c>
      <c r="K91" s="66">
        <v>4.8775057660000005</v>
      </c>
      <c r="L91" s="67">
        <v>2.8506532079877199E-6</v>
      </c>
      <c r="M91" s="67">
        <f t="shared" si="1"/>
        <v>2.619279225298257E-3</v>
      </c>
      <c r="N91" s="67">
        <f>K91/'סכום נכסי הקרן'!$C$41</f>
        <v>4.4348051999532892E-4</v>
      </c>
    </row>
    <row r="92" spans="1:14">
      <c r="A92" s="61" t="s">
        <v>1204</v>
      </c>
      <c r="B92" s="58" t="s">
        <v>1205</v>
      </c>
      <c r="C92" s="69" t="s">
        <v>112</v>
      </c>
      <c r="D92" s="69" t="s">
        <v>29</v>
      </c>
      <c r="E92" s="58" t="s">
        <v>1206</v>
      </c>
      <c r="F92" s="69" t="s">
        <v>571</v>
      </c>
      <c r="G92" s="69" t="s">
        <v>124</v>
      </c>
      <c r="H92" s="66">
        <v>99.678022999999996</v>
      </c>
      <c r="I92" s="68">
        <v>5400</v>
      </c>
      <c r="J92" s="125" t="s">
        <v>2693</v>
      </c>
      <c r="K92" s="66">
        <v>5.3826132380000002</v>
      </c>
      <c r="L92" s="67">
        <v>1.3484066077941855E-6</v>
      </c>
      <c r="M92" s="67">
        <f t="shared" si="1"/>
        <v>2.8905280092925228E-3</v>
      </c>
      <c r="N92" s="67">
        <f>K92/'סכום נכסי הקרן'!$C$41</f>
        <v>4.8940672389601459E-4</v>
      </c>
    </row>
    <row r="93" spans="1:14">
      <c r="A93" s="61" t="s">
        <v>1207</v>
      </c>
      <c r="B93" s="58" t="s">
        <v>1208</v>
      </c>
      <c r="C93" s="69" t="s">
        <v>112</v>
      </c>
      <c r="D93" s="69" t="s">
        <v>29</v>
      </c>
      <c r="E93" s="58" t="s">
        <v>562</v>
      </c>
      <c r="F93" s="69" t="s">
        <v>147</v>
      </c>
      <c r="G93" s="69" t="s">
        <v>124</v>
      </c>
      <c r="H93" s="66">
        <v>547.27713700000004</v>
      </c>
      <c r="I93" s="68">
        <v>1494</v>
      </c>
      <c r="J93" s="125" t="s">
        <v>2693</v>
      </c>
      <c r="K93" s="66">
        <v>8.1763204310000006</v>
      </c>
      <c r="L93" s="67">
        <v>3.3100665209031421E-6</v>
      </c>
      <c r="M93" s="67">
        <f t="shared" si="1"/>
        <v>4.3907823530597526E-3</v>
      </c>
      <c r="N93" s="67">
        <f>K93/'סכום נכסי הקרן'!$C$41</f>
        <v>7.4342071754473691E-4</v>
      </c>
    </row>
    <row r="94" spans="1:14">
      <c r="A94" s="61" t="s">
        <v>1209</v>
      </c>
      <c r="B94" s="58" t="s">
        <v>1210</v>
      </c>
      <c r="C94" s="69" t="s">
        <v>112</v>
      </c>
      <c r="D94" s="69" t="s">
        <v>29</v>
      </c>
      <c r="E94" s="58" t="s">
        <v>1211</v>
      </c>
      <c r="F94" s="69" t="s">
        <v>119</v>
      </c>
      <c r="G94" s="69" t="s">
        <v>124</v>
      </c>
      <c r="H94" s="66">
        <v>39.957903999999999</v>
      </c>
      <c r="I94" s="68">
        <v>10760</v>
      </c>
      <c r="J94" s="125" t="s">
        <v>2693</v>
      </c>
      <c r="K94" s="66">
        <v>4.2994704290000003</v>
      </c>
      <c r="L94" s="67">
        <v>3.2775083789598845E-6</v>
      </c>
      <c r="M94" s="67">
        <f t="shared" si="1"/>
        <v>2.3088673011860635E-3</v>
      </c>
      <c r="N94" s="67">
        <f>K94/'סכום נכסי הקרן'!$C$41</f>
        <v>3.9092345002416133E-4</v>
      </c>
    </row>
    <row r="95" spans="1:14">
      <c r="A95" s="61" t="s">
        <v>1212</v>
      </c>
      <c r="B95" s="58" t="s">
        <v>1213</v>
      </c>
      <c r="C95" s="69" t="s">
        <v>112</v>
      </c>
      <c r="D95" s="69" t="s">
        <v>29</v>
      </c>
      <c r="E95" s="58" t="s">
        <v>1214</v>
      </c>
      <c r="F95" s="69" t="s">
        <v>521</v>
      </c>
      <c r="G95" s="69" t="s">
        <v>124</v>
      </c>
      <c r="H95" s="66">
        <v>28.189277000000001</v>
      </c>
      <c r="I95" s="68">
        <v>46400</v>
      </c>
      <c r="J95" s="125" t="s">
        <v>2693</v>
      </c>
      <c r="K95" s="66">
        <v>13.079824541000001</v>
      </c>
      <c r="L95" s="67">
        <v>4.4036373821696073E-6</v>
      </c>
      <c r="M95" s="67">
        <f t="shared" si="1"/>
        <v>7.0240230015932298E-3</v>
      </c>
      <c r="N95" s="67">
        <f>K95/'סכום נכסי הקרן'!$C$41</f>
        <v>1.1892651012993889E-3</v>
      </c>
    </row>
    <row r="96" spans="1:14">
      <c r="A96" s="61" t="s">
        <v>1215</v>
      </c>
      <c r="B96" s="58" t="s">
        <v>1216</v>
      </c>
      <c r="C96" s="69" t="s">
        <v>112</v>
      </c>
      <c r="D96" s="69" t="s">
        <v>29</v>
      </c>
      <c r="E96" s="58" t="s">
        <v>1217</v>
      </c>
      <c r="F96" s="69" t="s">
        <v>1106</v>
      </c>
      <c r="G96" s="69" t="s">
        <v>124</v>
      </c>
      <c r="H96" s="66">
        <v>18.256751000000001</v>
      </c>
      <c r="I96" s="68">
        <v>24060</v>
      </c>
      <c r="J96" s="125" t="s">
        <v>2693</v>
      </c>
      <c r="K96" s="66">
        <v>4.3925742579999998</v>
      </c>
      <c r="L96" s="67">
        <v>1.3254318166489779E-6</v>
      </c>
      <c r="M96" s="67">
        <f t="shared" si="1"/>
        <v>2.3588651764926082E-3</v>
      </c>
      <c r="N96" s="67">
        <f>K96/'סכום נכסי הקרן'!$C$41</f>
        <v>3.9938878794058114E-4</v>
      </c>
    </row>
    <row r="97" spans="1:14">
      <c r="A97" s="61" t="s">
        <v>1218</v>
      </c>
      <c r="B97" s="58" t="s">
        <v>1219</v>
      </c>
      <c r="C97" s="69" t="s">
        <v>112</v>
      </c>
      <c r="D97" s="69" t="s">
        <v>29</v>
      </c>
      <c r="E97" s="58" t="s">
        <v>565</v>
      </c>
      <c r="F97" s="69" t="s">
        <v>298</v>
      </c>
      <c r="G97" s="69" t="s">
        <v>124</v>
      </c>
      <c r="H97" s="66">
        <v>37.555118</v>
      </c>
      <c r="I97" s="68">
        <v>29920</v>
      </c>
      <c r="J97" s="66">
        <v>0.26463691099999997</v>
      </c>
      <c r="K97" s="66">
        <v>11.501128334000001</v>
      </c>
      <c r="L97" s="67">
        <v>3.5283777734037909E-6</v>
      </c>
      <c r="M97" s="67">
        <f t="shared" si="1"/>
        <v>6.1762441620730928E-3</v>
      </c>
      <c r="N97" s="67">
        <f>K97/'סכום נכסי הקרן'!$C$41</f>
        <v>1.0457243145974235E-3</v>
      </c>
    </row>
    <row r="98" spans="1:14">
      <c r="A98" s="61" t="s">
        <v>1220</v>
      </c>
      <c r="B98" s="58" t="s">
        <v>1221</v>
      </c>
      <c r="C98" s="69" t="s">
        <v>112</v>
      </c>
      <c r="D98" s="69" t="s">
        <v>29</v>
      </c>
      <c r="E98" s="58" t="s">
        <v>1222</v>
      </c>
      <c r="F98" s="69" t="s">
        <v>286</v>
      </c>
      <c r="G98" s="69" t="s">
        <v>124</v>
      </c>
      <c r="H98" s="66">
        <v>2.5042469999999999</v>
      </c>
      <c r="I98" s="68">
        <v>16000</v>
      </c>
      <c r="J98" s="125" t="s">
        <v>2693</v>
      </c>
      <c r="K98" s="66">
        <v>0.40067948799999997</v>
      </c>
      <c r="L98" s="67">
        <v>7.0636403946222336E-8</v>
      </c>
      <c r="M98" s="67">
        <f t="shared" si="1"/>
        <v>2.1516970133327403E-4</v>
      </c>
      <c r="N98" s="67">
        <f>K98/'סכום נכסי הקרן'!$C$41</f>
        <v>3.6431232727260732E-5</v>
      </c>
    </row>
    <row r="99" spans="1:14">
      <c r="A99" s="61" t="s">
        <v>1223</v>
      </c>
      <c r="B99" s="58" t="s">
        <v>1224</v>
      </c>
      <c r="C99" s="69" t="s">
        <v>112</v>
      </c>
      <c r="D99" s="69" t="s">
        <v>29</v>
      </c>
      <c r="E99" s="58" t="s">
        <v>1225</v>
      </c>
      <c r="F99" s="69" t="s">
        <v>434</v>
      </c>
      <c r="G99" s="69" t="s">
        <v>124</v>
      </c>
      <c r="H99" s="66">
        <v>21.934826999999999</v>
      </c>
      <c r="I99" s="68">
        <v>14100</v>
      </c>
      <c r="J99" s="125" t="s">
        <v>2693</v>
      </c>
      <c r="K99" s="66">
        <v>3.0928105919999997</v>
      </c>
      <c r="L99" s="67">
        <v>2.2973324654336973E-6</v>
      </c>
      <c r="M99" s="67">
        <f t="shared" si="1"/>
        <v>1.660876464335071E-3</v>
      </c>
      <c r="N99" s="67">
        <f>K99/'סכום נכסי הקרן'!$C$41</f>
        <v>2.8120955984272652E-4</v>
      </c>
    </row>
    <row r="100" spans="1:14">
      <c r="A100" s="61" t="s">
        <v>1226</v>
      </c>
      <c r="B100" s="58" t="s">
        <v>1227</v>
      </c>
      <c r="C100" s="69" t="s">
        <v>112</v>
      </c>
      <c r="D100" s="69" t="s">
        <v>29</v>
      </c>
      <c r="E100" s="58" t="s">
        <v>722</v>
      </c>
      <c r="F100" s="69" t="s">
        <v>147</v>
      </c>
      <c r="G100" s="69" t="s">
        <v>124</v>
      </c>
      <c r="H100" s="66">
        <v>618.57070999999996</v>
      </c>
      <c r="I100" s="68">
        <v>1798</v>
      </c>
      <c r="J100" s="125" t="s">
        <v>2693</v>
      </c>
      <c r="K100" s="66">
        <v>11.121901371</v>
      </c>
      <c r="L100" s="67">
        <v>3.3211069362294024E-6</v>
      </c>
      <c r="M100" s="67">
        <f t="shared" si="1"/>
        <v>5.9725947245300491E-3</v>
      </c>
      <c r="N100" s="67">
        <f>K100/'סכום נכסי הקרן'!$C$41</f>
        <v>1.0112436232736256E-3</v>
      </c>
    </row>
    <row r="101" spans="1:14">
      <c r="A101" s="61" t="s">
        <v>1228</v>
      </c>
      <c r="B101" s="58" t="s">
        <v>1229</v>
      </c>
      <c r="C101" s="69" t="s">
        <v>112</v>
      </c>
      <c r="D101" s="69" t="s">
        <v>29</v>
      </c>
      <c r="E101" s="58" t="s">
        <v>1230</v>
      </c>
      <c r="F101" s="69" t="s">
        <v>148</v>
      </c>
      <c r="G101" s="69" t="s">
        <v>124</v>
      </c>
      <c r="H101" s="66">
        <v>1.2792079999999999</v>
      </c>
      <c r="I101" s="68">
        <v>11150</v>
      </c>
      <c r="J101" s="125" t="s">
        <v>2693</v>
      </c>
      <c r="K101" s="66">
        <v>0.142631647</v>
      </c>
      <c r="L101" s="67">
        <v>2.7194343611903257E-8</v>
      </c>
      <c r="M101" s="67">
        <f t="shared" si="1"/>
        <v>7.6594908910493004E-5</v>
      </c>
      <c r="N101" s="67">
        <f>K101/'סכום נכסי הקרן'!$C$41</f>
        <v>1.2968586817525084E-5</v>
      </c>
    </row>
    <row r="102" spans="1:14">
      <c r="A102" s="61" t="s">
        <v>1231</v>
      </c>
      <c r="B102" s="58" t="s">
        <v>1232</v>
      </c>
      <c r="C102" s="69" t="s">
        <v>112</v>
      </c>
      <c r="D102" s="69" t="s">
        <v>29</v>
      </c>
      <c r="E102" s="58" t="s">
        <v>1233</v>
      </c>
      <c r="F102" s="69" t="s">
        <v>584</v>
      </c>
      <c r="G102" s="69" t="s">
        <v>124</v>
      </c>
      <c r="H102" s="66">
        <v>39.237006000000001</v>
      </c>
      <c r="I102" s="68">
        <v>8105</v>
      </c>
      <c r="J102" s="125" t="s">
        <v>2693</v>
      </c>
      <c r="K102" s="66">
        <v>3.1801592990000001</v>
      </c>
      <c r="L102" s="67">
        <v>1.862349527501915E-6</v>
      </c>
      <c r="M102" s="67">
        <f t="shared" si="1"/>
        <v>1.7077837699494721E-3</v>
      </c>
      <c r="N102" s="67">
        <f>K102/'סכום נכסי הקרן'!$C$41</f>
        <v>2.8915162118713539E-4</v>
      </c>
    </row>
    <row r="103" spans="1:14">
      <c r="A103" s="61" t="s">
        <v>1234</v>
      </c>
      <c r="B103" s="58" t="s">
        <v>1235</v>
      </c>
      <c r="C103" s="69" t="s">
        <v>112</v>
      </c>
      <c r="D103" s="69" t="s">
        <v>29</v>
      </c>
      <c r="E103" s="58" t="s">
        <v>599</v>
      </c>
      <c r="F103" s="69" t="s">
        <v>600</v>
      </c>
      <c r="G103" s="69" t="s">
        <v>124</v>
      </c>
      <c r="H103" s="66">
        <v>62.840440999999998</v>
      </c>
      <c r="I103" s="68">
        <v>39900</v>
      </c>
      <c r="J103" s="125" t="s">
        <v>2693</v>
      </c>
      <c r="K103" s="66">
        <v>25.073336056999999</v>
      </c>
      <c r="L103" s="67">
        <v>3.8254169045106789E-6</v>
      </c>
      <c r="M103" s="67">
        <f t="shared" si="1"/>
        <v>1.3464682850981135E-2</v>
      </c>
      <c r="N103" s="67">
        <f>K103/'סכום נכסי הקרן'!$C$41</f>
        <v>2.279758681186557E-3</v>
      </c>
    </row>
    <row r="104" spans="1:14">
      <c r="A104" s="61" t="s">
        <v>1236</v>
      </c>
      <c r="B104" s="58" t="s">
        <v>1237</v>
      </c>
      <c r="C104" s="69" t="s">
        <v>112</v>
      </c>
      <c r="D104" s="69" t="s">
        <v>29</v>
      </c>
      <c r="E104" s="58" t="s">
        <v>1238</v>
      </c>
      <c r="F104" s="69" t="s">
        <v>726</v>
      </c>
      <c r="G104" s="69" t="s">
        <v>124</v>
      </c>
      <c r="H104" s="66">
        <v>375.01199999999994</v>
      </c>
      <c r="I104" s="68">
        <v>459.3</v>
      </c>
      <c r="J104" s="125" t="s">
        <v>2693</v>
      </c>
      <c r="K104" s="66">
        <v>1.722430116</v>
      </c>
      <c r="L104" s="67">
        <v>1.304344196723592E-6</v>
      </c>
      <c r="M104" s="67">
        <f t="shared" si="1"/>
        <v>9.2496567637412124E-4</v>
      </c>
      <c r="N104" s="67">
        <f>K104/'סכום נכסי הקרן'!$C$41</f>
        <v>1.5660959517957331E-4</v>
      </c>
    </row>
    <row r="105" spans="1:14">
      <c r="A105" s="61" t="s">
        <v>1239</v>
      </c>
      <c r="B105" s="58" t="s">
        <v>1240</v>
      </c>
      <c r="C105" s="69" t="s">
        <v>112</v>
      </c>
      <c r="D105" s="69" t="s">
        <v>29</v>
      </c>
      <c r="E105" s="58" t="s">
        <v>756</v>
      </c>
      <c r="F105" s="69" t="s">
        <v>584</v>
      </c>
      <c r="G105" s="69" t="s">
        <v>124</v>
      </c>
      <c r="H105" s="66">
        <v>153.411867</v>
      </c>
      <c r="I105" s="68">
        <v>2605</v>
      </c>
      <c r="J105" s="125" t="s">
        <v>2693</v>
      </c>
      <c r="K105" s="66">
        <v>3.9963791450000001</v>
      </c>
      <c r="L105" s="67">
        <v>2.8326453221133314E-6</v>
      </c>
      <c r="M105" s="67">
        <f t="shared" si="1"/>
        <v>2.1461036384377509E-3</v>
      </c>
      <c r="N105" s="67">
        <f>K105/'סכום נכסי הקרן'!$C$41</f>
        <v>3.6336529085777974E-4</v>
      </c>
    </row>
    <row r="106" spans="1:14">
      <c r="A106" s="61" t="s">
        <v>1241</v>
      </c>
      <c r="B106" s="58" t="s">
        <v>1242</v>
      </c>
      <c r="C106" s="69" t="s">
        <v>112</v>
      </c>
      <c r="D106" s="69" t="s">
        <v>29</v>
      </c>
      <c r="E106" s="58" t="s">
        <v>416</v>
      </c>
      <c r="F106" s="69" t="s">
        <v>315</v>
      </c>
      <c r="G106" s="69" t="s">
        <v>124</v>
      </c>
      <c r="H106" s="66">
        <v>45.525539999999999</v>
      </c>
      <c r="I106" s="68">
        <v>23770</v>
      </c>
      <c r="J106" s="66">
        <v>0.37318578200000002</v>
      </c>
      <c r="K106" s="66">
        <v>11.194606663999998</v>
      </c>
      <c r="L106" s="67">
        <v>3.7318576692515708E-6</v>
      </c>
      <c r="M106" s="67">
        <f t="shared" si="1"/>
        <v>6.0116383408085998E-3</v>
      </c>
      <c r="N106" s="67">
        <f>K106/'סכום נכסי הקרן'!$C$41</f>
        <v>1.0178542522903688E-3</v>
      </c>
    </row>
    <row r="107" spans="1:14">
      <c r="A107" s="61" t="s">
        <v>1243</v>
      </c>
      <c r="B107" s="58" t="s">
        <v>1244</v>
      </c>
      <c r="C107" s="69" t="s">
        <v>112</v>
      </c>
      <c r="D107" s="69" t="s">
        <v>29</v>
      </c>
      <c r="E107" s="58" t="s">
        <v>419</v>
      </c>
      <c r="F107" s="69" t="s">
        <v>315</v>
      </c>
      <c r="G107" s="69" t="s">
        <v>124</v>
      </c>
      <c r="H107" s="66">
        <v>653.50636999999995</v>
      </c>
      <c r="I107" s="68">
        <v>1700</v>
      </c>
      <c r="J107" s="125" t="s">
        <v>2693</v>
      </c>
      <c r="K107" s="66">
        <v>11.109608287999999</v>
      </c>
      <c r="L107" s="67">
        <v>3.3625166576731152E-6</v>
      </c>
      <c r="M107" s="67">
        <f t="shared" si="1"/>
        <v>5.9659931911928213E-3</v>
      </c>
      <c r="N107" s="67">
        <f>K107/'סכום נכסי הקרן'!$C$41</f>
        <v>1.010125891567558E-3</v>
      </c>
    </row>
    <row r="108" spans="1:14">
      <c r="A108" s="61" t="s">
        <v>1245</v>
      </c>
      <c r="B108" s="58" t="s">
        <v>1246</v>
      </c>
      <c r="C108" s="69" t="s">
        <v>112</v>
      </c>
      <c r="D108" s="69" t="s">
        <v>29</v>
      </c>
      <c r="E108" s="58" t="s">
        <v>1247</v>
      </c>
      <c r="F108" s="69" t="s">
        <v>1106</v>
      </c>
      <c r="G108" s="69" t="s">
        <v>124</v>
      </c>
      <c r="H108" s="66">
        <v>83.840682999999984</v>
      </c>
      <c r="I108" s="68">
        <v>7154</v>
      </c>
      <c r="J108" s="125" t="s">
        <v>2693</v>
      </c>
      <c r="K108" s="66">
        <v>5.9979624490000001</v>
      </c>
      <c r="L108" s="67">
        <v>1.7307106908208383E-6</v>
      </c>
      <c r="M108" s="67">
        <f t="shared" si="1"/>
        <v>3.2209779322657094E-3</v>
      </c>
      <c r="N108" s="67">
        <f>K108/'סכום נכסי הקרן'!$C$41</f>
        <v>5.4535650666721858E-4</v>
      </c>
    </row>
    <row r="109" spans="1:14">
      <c r="A109" s="61" t="s">
        <v>1248</v>
      </c>
      <c r="B109" s="58" t="s">
        <v>1249</v>
      </c>
      <c r="C109" s="69" t="s">
        <v>112</v>
      </c>
      <c r="D109" s="69" t="s">
        <v>29</v>
      </c>
      <c r="E109" s="58" t="s">
        <v>1250</v>
      </c>
      <c r="F109" s="69" t="s">
        <v>1106</v>
      </c>
      <c r="G109" s="69" t="s">
        <v>124</v>
      </c>
      <c r="H109" s="66">
        <v>16.726368999999998</v>
      </c>
      <c r="I109" s="68">
        <v>20210</v>
      </c>
      <c r="J109" s="125" t="s">
        <v>2693</v>
      </c>
      <c r="K109" s="66">
        <v>3.3803990859999993</v>
      </c>
      <c r="L109" s="67">
        <v>1.2142040739763971E-6</v>
      </c>
      <c r="M109" s="67">
        <f t="shared" si="1"/>
        <v>1.815314942505598E-3</v>
      </c>
      <c r="N109" s="67">
        <f>K109/'סכום נכסי הקרן'!$C$41</f>
        <v>3.0735814909767841E-4</v>
      </c>
    </row>
    <row r="110" spans="1:14">
      <c r="A110" s="61" t="s">
        <v>1251</v>
      </c>
      <c r="B110" s="58" t="s">
        <v>1252</v>
      </c>
      <c r="C110" s="69" t="s">
        <v>112</v>
      </c>
      <c r="D110" s="69" t="s">
        <v>29</v>
      </c>
      <c r="E110" s="58" t="s">
        <v>1253</v>
      </c>
      <c r="F110" s="69" t="s">
        <v>118</v>
      </c>
      <c r="G110" s="69" t="s">
        <v>124</v>
      </c>
      <c r="H110" s="66">
        <v>1663.8173260000001</v>
      </c>
      <c r="I110" s="68">
        <v>299.60000000000002</v>
      </c>
      <c r="J110" s="125" t="s">
        <v>2693</v>
      </c>
      <c r="K110" s="66">
        <v>4.9847967080000002</v>
      </c>
      <c r="L110" s="67">
        <v>1.4804342401010446E-6</v>
      </c>
      <c r="M110" s="67">
        <f t="shared" si="1"/>
        <v>2.6768957508187885E-3</v>
      </c>
      <c r="N110" s="67">
        <f>K110/'סכום נכסי הקרן'!$C$41</f>
        <v>4.5323580169701917E-4</v>
      </c>
    </row>
    <row r="111" spans="1:14">
      <c r="A111" s="61" t="s">
        <v>1254</v>
      </c>
      <c r="B111" s="58" t="s">
        <v>1255</v>
      </c>
      <c r="C111" s="69" t="s">
        <v>112</v>
      </c>
      <c r="D111" s="69" t="s">
        <v>29</v>
      </c>
      <c r="E111" s="58" t="s">
        <v>769</v>
      </c>
      <c r="F111" s="69" t="s">
        <v>298</v>
      </c>
      <c r="G111" s="69" t="s">
        <v>124</v>
      </c>
      <c r="H111" s="66">
        <v>2256.4741629999999</v>
      </c>
      <c r="I111" s="68">
        <v>295.7</v>
      </c>
      <c r="J111" s="125" t="s">
        <v>2693</v>
      </c>
      <c r="K111" s="66">
        <v>6.6723941010000001</v>
      </c>
      <c r="L111" s="67">
        <v>2.4613134288224072E-6</v>
      </c>
      <c r="M111" s="67">
        <f t="shared" si="1"/>
        <v>3.5831558362430316E-3</v>
      </c>
      <c r="N111" s="67">
        <f>K111/'סכום נכסי הקרן'!$C$41</f>
        <v>6.0667827932717297E-4</v>
      </c>
    </row>
    <row r="112" spans="1:14">
      <c r="A112" s="61" t="s">
        <v>1256</v>
      </c>
      <c r="B112" s="58" t="s">
        <v>1257</v>
      </c>
      <c r="C112" s="69" t="s">
        <v>112</v>
      </c>
      <c r="D112" s="69" t="s">
        <v>29</v>
      </c>
      <c r="E112" s="58" t="s">
        <v>1258</v>
      </c>
      <c r="F112" s="69" t="s">
        <v>1106</v>
      </c>
      <c r="G112" s="69" t="s">
        <v>124</v>
      </c>
      <c r="H112" s="66">
        <v>1244.4255519999999</v>
      </c>
      <c r="I112" s="68">
        <v>1709</v>
      </c>
      <c r="J112" s="125" t="s">
        <v>2693</v>
      </c>
      <c r="K112" s="66">
        <v>21.267232684</v>
      </c>
      <c r="L112" s="67">
        <v>4.6841802854887528E-6</v>
      </c>
      <c r="M112" s="67">
        <f t="shared" si="1"/>
        <v>1.1420759589274319E-2</v>
      </c>
      <c r="N112" s="67">
        <f>K112/'סכום נכסי הקרן'!$C$41</f>
        <v>1.9336939538457478E-3</v>
      </c>
    </row>
    <row r="113" spans="1:14">
      <c r="A113" s="61" t="s">
        <v>1259</v>
      </c>
      <c r="B113" s="58" t="s">
        <v>1260</v>
      </c>
      <c r="C113" s="69" t="s">
        <v>112</v>
      </c>
      <c r="D113" s="69" t="s">
        <v>29</v>
      </c>
      <c r="E113" s="58" t="s">
        <v>1261</v>
      </c>
      <c r="F113" s="69" t="s">
        <v>119</v>
      </c>
      <c r="G113" s="69" t="s">
        <v>124</v>
      </c>
      <c r="H113" s="66">
        <v>24.151064000000002</v>
      </c>
      <c r="I113" s="68">
        <v>26550</v>
      </c>
      <c r="J113" s="125" t="s">
        <v>2693</v>
      </c>
      <c r="K113" s="66">
        <v>6.4121076180000003</v>
      </c>
      <c r="L113" s="67">
        <v>2.8128419738129544E-6</v>
      </c>
      <c r="M113" s="67">
        <f t="shared" si="1"/>
        <v>3.4433788661571603E-3</v>
      </c>
      <c r="N113" s="67">
        <f>K113/'סכום נכסי הקרן'!$C$41</f>
        <v>5.8301208796493085E-4</v>
      </c>
    </row>
    <row r="114" spans="1:14">
      <c r="A114" s="124" t="s">
        <v>2693</v>
      </c>
      <c r="B114" s="125" t="s">
        <v>2693</v>
      </c>
      <c r="C114" s="125" t="s">
        <v>2693</v>
      </c>
      <c r="D114" s="125" t="s">
        <v>2693</v>
      </c>
      <c r="E114" s="125" t="s">
        <v>2693</v>
      </c>
      <c r="F114" s="125" t="s">
        <v>2693</v>
      </c>
      <c r="G114" s="125" t="s">
        <v>2693</v>
      </c>
      <c r="H114" s="125" t="s">
        <v>2693</v>
      </c>
      <c r="I114" s="125" t="s">
        <v>2693</v>
      </c>
      <c r="J114" s="125" t="s">
        <v>2693</v>
      </c>
      <c r="K114" s="125" t="s">
        <v>2693</v>
      </c>
      <c r="L114" s="125" t="s">
        <v>2693</v>
      </c>
      <c r="M114" s="125" t="s">
        <v>2693</v>
      </c>
      <c r="N114" s="125" t="s">
        <v>2693</v>
      </c>
    </row>
    <row r="115" spans="1:14">
      <c r="A115" s="72" t="s">
        <v>30</v>
      </c>
      <c r="B115" s="122" t="s">
        <v>2693</v>
      </c>
      <c r="C115" s="122" t="s">
        <v>2693</v>
      </c>
      <c r="D115" s="122" t="s">
        <v>2693</v>
      </c>
      <c r="E115" s="122" t="s">
        <v>2693</v>
      </c>
      <c r="F115" s="122" t="s">
        <v>2693</v>
      </c>
      <c r="G115" s="122" t="s">
        <v>2693</v>
      </c>
      <c r="H115" s="122" t="s">
        <v>2693</v>
      </c>
      <c r="I115" s="122" t="s">
        <v>2693</v>
      </c>
      <c r="J115" s="64">
        <v>0.12713565799999998</v>
      </c>
      <c r="K115" s="64">
        <v>84.668292460000032</v>
      </c>
      <c r="L115" s="122" t="s">
        <v>2693</v>
      </c>
      <c r="M115" s="65">
        <f t="shared" si="1"/>
        <v>4.54678907871034E-2</v>
      </c>
      <c r="N115" s="65">
        <f>K115/'סכום נכסי הקרן'!$C$41</f>
        <v>7.6983483298002928E-3</v>
      </c>
    </row>
    <row r="116" spans="1:14">
      <c r="A116" s="61" t="s">
        <v>1262</v>
      </c>
      <c r="B116" s="58" t="s">
        <v>1263</v>
      </c>
      <c r="C116" s="69" t="s">
        <v>112</v>
      </c>
      <c r="D116" s="69" t="s">
        <v>29</v>
      </c>
      <c r="E116" s="58" t="s">
        <v>1264</v>
      </c>
      <c r="F116" s="69" t="s">
        <v>1265</v>
      </c>
      <c r="G116" s="69" t="s">
        <v>124</v>
      </c>
      <c r="H116" s="66">
        <v>1007.915211</v>
      </c>
      <c r="I116" s="68">
        <v>160.30000000000001</v>
      </c>
      <c r="J116" s="125" t="s">
        <v>2693</v>
      </c>
      <c r="K116" s="66">
        <v>1.6156880819999999</v>
      </c>
      <c r="L116" s="67">
        <v>3.3953333186886038E-6</v>
      </c>
      <c r="M116" s="67">
        <f t="shared" si="1"/>
        <v>8.6764392104761402E-4</v>
      </c>
      <c r="N116" s="67">
        <f>K116/'סכום נכסי הקרן'!$C$41</f>
        <v>1.4690422218469922E-4</v>
      </c>
    </row>
    <row r="117" spans="1:14">
      <c r="A117" s="61" t="s">
        <v>1266</v>
      </c>
      <c r="B117" s="58" t="s">
        <v>1267</v>
      </c>
      <c r="C117" s="69" t="s">
        <v>112</v>
      </c>
      <c r="D117" s="69" t="s">
        <v>29</v>
      </c>
      <c r="E117" s="58" t="s">
        <v>1268</v>
      </c>
      <c r="F117" s="69" t="s">
        <v>571</v>
      </c>
      <c r="G117" s="69" t="s">
        <v>124</v>
      </c>
      <c r="H117" s="66">
        <v>408.30652399999997</v>
      </c>
      <c r="I117" s="68">
        <v>512</v>
      </c>
      <c r="J117" s="125" t="s">
        <v>2693</v>
      </c>
      <c r="K117" s="66">
        <v>2.090529401</v>
      </c>
      <c r="L117" s="67">
        <v>2.4767533539742321E-6</v>
      </c>
      <c r="M117" s="67">
        <f t="shared" si="1"/>
        <v>1.1226394170734248E-3</v>
      </c>
      <c r="N117" s="67">
        <f>K117/'סכום נכסי הקרן'!$C$41</f>
        <v>1.9007851764803088E-4</v>
      </c>
    </row>
    <row r="118" spans="1:14">
      <c r="A118" s="61" t="s">
        <v>1269</v>
      </c>
      <c r="B118" s="58" t="s">
        <v>1270</v>
      </c>
      <c r="C118" s="69" t="s">
        <v>112</v>
      </c>
      <c r="D118" s="69" t="s">
        <v>29</v>
      </c>
      <c r="E118" s="58" t="s">
        <v>1271</v>
      </c>
      <c r="F118" s="69" t="s">
        <v>1272</v>
      </c>
      <c r="G118" s="69" t="s">
        <v>124</v>
      </c>
      <c r="H118" s="66">
        <v>13.915028999999999</v>
      </c>
      <c r="I118" s="68">
        <v>1558</v>
      </c>
      <c r="J118" s="125" t="s">
        <v>2693</v>
      </c>
      <c r="K118" s="66">
        <v>0.21679614600000002</v>
      </c>
      <c r="L118" s="67">
        <v>3.1136812384705643E-6</v>
      </c>
      <c r="M118" s="67">
        <f t="shared" si="1"/>
        <v>1.1642213635109986E-4</v>
      </c>
      <c r="N118" s="67">
        <f>K118/'סכום נכסי הקרן'!$C$41</f>
        <v>1.971189213783561E-5</v>
      </c>
    </row>
    <row r="119" spans="1:14">
      <c r="A119" s="61" t="s">
        <v>1273</v>
      </c>
      <c r="B119" s="58" t="s">
        <v>1274</v>
      </c>
      <c r="C119" s="69" t="s">
        <v>112</v>
      </c>
      <c r="D119" s="69" t="s">
        <v>29</v>
      </c>
      <c r="E119" s="58" t="s">
        <v>1275</v>
      </c>
      <c r="F119" s="69" t="s">
        <v>120</v>
      </c>
      <c r="G119" s="69" t="s">
        <v>124</v>
      </c>
      <c r="H119" s="66">
        <v>181.88432</v>
      </c>
      <c r="I119" s="68">
        <v>433</v>
      </c>
      <c r="J119" s="125" t="s">
        <v>2693</v>
      </c>
      <c r="K119" s="66">
        <v>0.78755910600000001</v>
      </c>
      <c r="L119" s="67">
        <v>3.3062951779244634E-6</v>
      </c>
      <c r="M119" s="67">
        <f t="shared" si="1"/>
        <v>4.2292870659832812E-4</v>
      </c>
      <c r="N119" s="67">
        <f>K119/'סכום נכסי הקרן'!$C$41</f>
        <v>7.1607731207741295E-5</v>
      </c>
    </row>
    <row r="120" spans="1:14">
      <c r="A120" s="61" t="s">
        <v>1276</v>
      </c>
      <c r="B120" s="58" t="s">
        <v>1277</v>
      </c>
      <c r="C120" s="69" t="s">
        <v>112</v>
      </c>
      <c r="D120" s="69" t="s">
        <v>29</v>
      </c>
      <c r="E120" s="58" t="s">
        <v>1278</v>
      </c>
      <c r="F120" s="69" t="s">
        <v>120</v>
      </c>
      <c r="G120" s="69" t="s">
        <v>124</v>
      </c>
      <c r="H120" s="66">
        <v>79.980142999999998</v>
      </c>
      <c r="I120" s="68">
        <v>1999</v>
      </c>
      <c r="J120" s="125" t="s">
        <v>2693</v>
      </c>
      <c r="K120" s="66">
        <v>1.598803051</v>
      </c>
      <c r="L120" s="67">
        <v>4.733295323426178E-6</v>
      </c>
      <c r="M120" s="67">
        <f t="shared" si="1"/>
        <v>8.5857645643791307E-4</v>
      </c>
      <c r="N120" s="67">
        <f>K120/'סכום נכסי הקרן'!$C$41</f>
        <v>1.4536897390673393E-4</v>
      </c>
    </row>
    <row r="121" spans="1:14">
      <c r="A121" s="61" t="s">
        <v>1279</v>
      </c>
      <c r="B121" s="58" t="s">
        <v>1280</v>
      </c>
      <c r="C121" s="69" t="s">
        <v>112</v>
      </c>
      <c r="D121" s="69" t="s">
        <v>29</v>
      </c>
      <c r="E121" s="58" t="s">
        <v>1281</v>
      </c>
      <c r="F121" s="69" t="s">
        <v>119</v>
      </c>
      <c r="G121" s="69" t="s">
        <v>124</v>
      </c>
      <c r="H121" s="66">
        <v>100.00320000000002</v>
      </c>
      <c r="I121" s="68">
        <v>468</v>
      </c>
      <c r="J121" s="125" t="s">
        <v>2693</v>
      </c>
      <c r="K121" s="66">
        <v>0.46801497600000003</v>
      </c>
      <c r="L121" s="67">
        <v>1.7597085115010519E-6</v>
      </c>
      <c r="M121" s="67">
        <f t="shared" si="1"/>
        <v>2.5132966778029683E-4</v>
      </c>
      <c r="N121" s="67">
        <f>K121/'סכום נכסי הקרן'!$C$41</f>
        <v>4.255361959157577E-5</v>
      </c>
    </row>
    <row r="122" spans="1:14">
      <c r="A122" s="61" t="s">
        <v>1282</v>
      </c>
      <c r="B122" s="58" t="s">
        <v>1283</v>
      </c>
      <c r="C122" s="69" t="s">
        <v>112</v>
      </c>
      <c r="D122" s="69" t="s">
        <v>29</v>
      </c>
      <c r="E122" s="58" t="s">
        <v>772</v>
      </c>
      <c r="F122" s="69" t="s">
        <v>635</v>
      </c>
      <c r="G122" s="69" t="s">
        <v>124</v>
      </c>
      <c r="H122" s="66">
        <v>8.0739669999999997</v>
      </c>
      <c r="I122" s="68">
        <v>5400</v>
      </c>
      <c r="J122" s="125" t="s">
        <v>2693</v>
      </c>
      <c r="K122" s="66">
        <v>0.43599420099999997</v>
      </c>
      <c r="L122" s="67">
        <v>6.28197907269238E-7</v>
      </c>
      <c r="M122" s="67">
        <f t="shared" si="1"/>
        <v>2.3413412670680425E-4</v>
      </c>
      <c r="N122" s="67">
        <f>K122/'סכום נכסי הקרן'!$C$41</f>
        <v>3.9642174556155701E-5</v>
      </c>
    </row>
    <row r="123" spans="1:14">
      <c r="A123" s="61" t="s">
        <v>1284</v>
      </c>
      <c r="B123" s="58" t="s">
        <v>1285</v>
      </c>
      <c r="C123" s="69" t="s">
        <v>112</v>
      </c>
      <c r="D123" s="69" t="s">
        <v>29</v>
      </c>
      <c r="E123" s="58" t="s">
        <v>1286</v>
      </c>
      <c r="F123" s="69" t="s">
        <v>1287</v>
      </c>
      <c r="G123" s="69" t="s">
        <v>124</v>
      </c>
      <c r="H123" s="66">
        <v>91.129874000000001</v>
      </c>
      <c r="I123" s="68">
        <v>574</v>
      </c>
      <c r="J123" s="125" t="s">
        <v>2693</v>
      </c>
      <c r="K123" s="66">
        <v>0.52308547899999991</v>
      </c>
      <c r="L123" s="67">
        <v>4.6917725152877964E-6</v>
      </c>
      <c r="M123" s="67">
        <f t="shared" si="1"/>
        <v>2.8090318985383794E-4</v>
      </c>
      <c r="N123" s="67">
        <f>K123/'סכום נכסי הקרן'!$C$41</f>
        <v>4.756082952192365E-5</v>
      </c>
    </row>
    <row r="124" spans="1:14">
      <c r="A124" s="61" t="s">
        <v>1288</v>
      </c>
      <c r="B124" s="58" t="s">
        <v>1289</v>
      </c>
      <c r="C124" s="69" t="s">
        <v>112</v>
      </c>
      <c r="D124" s="69" t="s">
        <v>29</v>
      </c>
      <c r="E124" s="58" t="s">
        <v>1290</v>
      </c>
      <c r="F124" s="69" t="s">
        <v>298</v>
      </c>
      <c r="G124" s="69" t="s">
        <v>124</v>
      </c>
      <c r="H124" s="66">
        <v>52.071958000000002</v>
      </c>
      <c r="I124" s="68">
        <v>2602</v>
      </c>
      <c r="J124" s="125" t="s">
        <v>2693</v>
      </c>
      <c r="K124" s="66">
        <v>1.354912345</v>
      </c>
      <c r="L124" s="67">
        <v>2.9103681670120748E-6</v>
      </c>
      <c r="M124" s="67">
        <f t="shared" si="1"/>
        <v>7.2760421568277532E-4</v>
      </c>
      <c r="N124" s="67">
        <f>K124/'סכום נכסי הקרן'!$C$41</f>
        <v>1.2319354607374757E-4</v>
      </c>
    </row>
    <row r="125" spans="1:14">
      <c r="A125" s="61" t="s">
        <v>1291</v>
      </c>
      <c r="B125" s="58" t="s">
        <v>1292</v>
      </c>
      <c r="C125" s="69" t="s">
        <v>112</v>
      </c>
      <c r="D125" s="69" t="s">
        <v>29</v>
      </c>
      <c r="E125" s="58" t="s">
        <v>1293</v>
      </c>
      <c r="F125" s="69" t="s">
        <v>146</v>
      </c>
      <c r="G125" s="69" t="s">
        <v>124</v>
      </c>
      <c r="H125" s="66">
        <v>1.947562</v>
      </c>
      <c r="I125" s="68">
        <v>7941</v>
      </c>
      <c r="J125" s="125" t="s">
        <v>2693</v>
      </c>
      <c r="K125" s="66">
        <v>0.154655924</v>
      </c>
      <c r="L125" s="67">
        <v>1.7162271135512239E-7</v>
      </c>
      <c r="M125" s="67">
        <f t="shared" si="1"/>
        <v>8.3052090194598457E-5</v>
      </c>
      <c r="N125" s="67">
        <f>K125/'סכום נכסי הקרן'!$C$41</f>
        <v>1.4061877706835715E-5</v>
      </c>
    </row>
    <row r="126" spans="1:14">
      <c r="A126" s="61" t="s">
        <v>1294</v>
      </c>
      <c r="B126" s="58" t="s">
        <v>1295</v>
      </c>
      <c r="C126" s="69" t="s">
        <v>112</v>
      </c>
      <c r="D126" s="69" t="s">
        <v>29</v>
      </c>
      <c r="E126" s="58" t="s">
        <v>1296</v>
      </c>
      <c r="F126" s="69" t="s">
        <v>1272</v>
      </c>
      <c r="G126" s="69" t="s">
        <v>124</v>
      </c>
      <c r="H126" s="66">
        <v>54.695903999999999</v>
      </c>
      <c r="I126" s="68">
        <v>627.29999999999995</v>
      </c>
      <c r="J126" s="125" t="s">
        <v>2693</v>
      </c>
      <c r="K126" s="66">
        <v>0.34310740299999998</v>
      </c>
      <c r="L126" s="67">
        <v>1.0496080571721914E-6</v>
      </c>
      <c r="M126" s="67">
        <f t="shared" si="1"/>
        <v>1.8425279965603153E-4</v>
      </c>
      <c r="N126" s="67">
        <f>K126/'סכום נכסי הקרן'!$C$41</f>
        <v>3.1196569885651436E-5</v>
      </c>
    </row>
    <row r="127" spans="1:14">
      <c r="A127" s="61" t="s">
        <v>1297</v>
      </c>
      <c r="B127" s="58" t="s">
        <v>1298</v>
      </c>
      <c r="C127" s="69" t="s">
        <v>112</v>
      </c>
      <c r="D127" s="69" t="s">
        <v>29</v>
      </c>
      <c r="E127" s="58" t="s">
        <v>1299</v>
      </c>
      <c r="F127" s="69" t="s">
        <v>521</v>
      </c>
      <c r="G127" s="69" t="s">
        <v>124</v>
      </c>
      <c r="H127" s="66">
        <v>57.337626</v>
      </c>
      <c r="I127" s="68">
        <v>2300</v>
      </c>
      <c r="J127" s="125" t="s">
        <v>2693</v>
      </c>
      <c r="K127" s="66">
        <v>1.3187654070000001</v>
      </c>
      <c r="L127" s="67">
        <v>2.0482277952233235E-6</v>
      </c>
      <c r="M127" s="67">
        <f t="shared" si="1"/>
        <v>7.0819287548067251E-4</v>
      </c>
      <c r="N127" s="67">
        <f>K127/'סכום נכסי הקרן'!$C$41</f>
        <v>1.1990693532851306E-4</v>
      </c>
    </row>
    <row r="128" spans="1:14">
      <c r="A128" s="61" t="s">
        <v>1300</v>
      </c>
      <c r="B128" s="58" t="s">
        <v>1301</v>
      </c>
      <c r="C128" s="69" t="s">
        <v>112</v>
      </c>
      <c r="D128" s="69" t="s">
        <v>29</v>
      </c>
      <c r="E128" s="58" t="s">
        <v>1302</v>
      </c>
      <c r="F128" s="69" t="s">
        <v>120</v>
      </c>
      <c r="G128" s="69" t="s">
        <v>124</v>
      </c>
      <c r="H128" s="66">
        <v>30.609145999999999</v>
      </c>
      <c r="I128" s="68">
        <v>1762</v>
      </c>
      <c r="J128" s="125" t="s">
        <v>2693</v>
      </c>
      <c r="K128" s="66">
        <v>0.53933315500000001</v>
      </c>
      <c r="L128" s="67">
        <v>4.6886561225891846E-6</v>
      </c>
      <c r="M128" s="67">
        <f t="shared" si="1"/>
        <v>2.8962838716735709E-4</v>
      </c>
      <c r="N128" s="67">
        <f>K128/'סכום נכסי הקרן'!$C$41</f>
        <v>4.9038127170944138E-5</v>
      </c>
    </row>
    <row r="129" spans="1:14">
      <c r="A129" s="61" t="s">
        <v>1303</v>
      </c>
      <c r="B129" s="58" t="s">
        <v>1304</v>
      </c>
      <c r="C129" s="69" t="s">
        <v>112</v>
      </c>
      <c r="D129" s="69" t="s">
        <v>29</v>
      </c>
      <c r="E129" s="58" t="s">
        <v>1305</v>
      </c>
      <c r="F129" s="69" t="s">
        <v>521</v>
      </c>
      <c r="G129" s="69" t="s">
        <v>124</v>
      </c>
      <c r="H129" s="66">
        <v>13.344512999999999</v>
      </c>
      <c r="I129" s="68">
        <v>9550</v>
      </c>
      <c r="J129" s="125" t="s">
        <v>2693</v>
      </c>
      <c r="K129" s="66">
        <v>1.274400977</v>
      </c>
      <c r="L129" s="67">
        <v>2.6367271459829985E-6</v>
      </c>
      <c r="M129" s="67">
        <f t="shared" si="1"/>
        <v>6.8436864329806334E-4</v>
      </c>
      <c r="N129" s="67">
        <f>K129/'סכום נכסי הקרן'!$C$41</f>
        <v>1.1587316039730852E-4</v>
      </c>
    </row>
    <row r="130" spans="1:14">
      <c r="A130" s="61" t="s">
        <v>1306</v>
      </c>
      <c r="B130" s="58" t="s">
        <v>1307</v>
      </c>
      <c r="C130" s="69" t="s">
        <v>112</v>
      </c>
      <c r="D130" s="69" t="s">
        <v>29</v>
      </c>
      <c r="E130" s="58" t="s">
        <v>1308</v>
      </c>
      <c r="F130" s="69" t="s">
        <v>1118</v>
      </c>
      <c r="G130" s="69" t="s">
        <v>124</v>
      </c>
      <c r="H130" s="66">
        <v>41.098731999999998</v>
      </c>
      <c r="I130" s="68">
        <v>113.3</v>
      </c>
      <c r="J130" s="125" t="s">
        <v>2693</v>
      </c>
      <c r="K130" s="66">
        <v>4.6564863000000005E-2</v>
      </c>
      <c r="L130" s="67">
        <v>1.3875188658590788E-6</v>
      </c>
      <c r="M130" s="67">
        <f t="shared" si="1"/>
        <v>2.5005891153416931E-5</v>
      </c>
      <c r="N130" s="67">
        <f>K130/'סכום נכסי הקרן'!$C$41</f>
        <v>4.2338462828075011E-6</v>
      </c>
    </row>
    <row r="131" spans="1:14">
      <c r="A131" s="61" t="s">
        <v>1309</v>
      </c>
      <c r="B131" s="58" t="s">
        <v>1310</v>
      </c>
      <c r="C131" s="69" t="s">
        <v>112</v>
      </c>
      <c r="D131" s="69" t="s">
        <v>29</v>
      </c>
      <c r="E131" s="58" t="s">
        <v>1311</v>
      </c>
      <c r="F131" s="69" t="s">
        <v>635</v>
      </c>
      <c r="G131" s="69" t="s">
        <v>124</v>
      </c>
      <c r="H131" s="66">
        <v>83.335999999999999</v>
      </c>
      <c r="I131" s="68">
        <v>1600</v>
      </c>
      <c r="J131" s="125" t="s">
        <v>2693</v>
      </c>
      <c r="K131" s="66">
        <v>1.3333759999999999</v>
      </c>
      <c r="L131" s="67">
        <v>1.8270985845050525E-6</v>
      </c>
      <c r="M131" s="67">
        <f t="shared" si="1"/>
        <v>7.1603893954500517E-4</v>
      </c>
      <c r="N131" s="67">
        <f>K131/'סכום נכסי הקרן'!$C$41</f>
        <v>1.2123538345178279E-4</v>
      </c>
    </row>
    <row r="132" spans="1:14">
      <c r="A132" s="61" t="s">
        <v>1312</v>
      </c>
      <c r="B132" s="58" t="s">
        <v>1313</v>
      </c>
      <c r="C132" s="69" t="s">
        <v>112</v>
      </c>
      <c r="D132" s="69" t="s">
        <v>29</v>
      </c>
      <c r="E132" s="58" t="s">
        <v>1314</v>
      </c>
      <c r="F132" s="69" t="s">
        <v>1180</v>
      </c>
      <c r="G132" s="69" t="s">
        <v>124</v>
      </c>
      <c r="H132" s="66">
        <v>84.440910000000002</v>
      </c>
      <c r="I132" s="68">
        <v>160.1</v>
      </c>
      <c r="J132" s="125" t="s">
        <v>2693</v>
      </c>
      <c r="K132" s="66">
        <v>0.135189898</v>
      </c>
      <c r="L132" s="67">
        <v>8.579436413913884E-7</v>
      </c>
      <c r="M132" s="67">
        <f t="shared" si="1"/>
        <v>7.2598600245630203E-5</v>
      </c>
      <c r="N132" s="67">
        <f>K132/'סכום נכסי הקרן'!$C$41</f>
        <v>1.229195599953607E-5</v>
      </c>
    </row>
    <row r="133" spans="1:14">
      <c r="A133" s="61" t="s">
        <v>1315</v>
      </c>
      <c r="B133" s="58" t="s">
        <v>1316</v>
      </c>
      <c r="C133" s="69" t="s">
        <v>112</v>
      </c>
      <c r="D133" s="69" t="s">
        <v>29</v>
      </c>
      <c r="E133" s="58" t="s">
        <v>1317</v>
      </c>
      <c r="F133" s="69" t="s">
        <v>571</v>
      </c>
      <c r="G133" s="69" t="s">
        <v>124</v>
      </c>
      <c r="H133" s="66">
        <v>7.4840309999999999</v>
      </c>
      <c r="I133" s="68">
        <v>6898</v>
      </c>
      <c r="J133" s="125" t="s">
        <v>2693</v>
      </c>
      <c r="K133" s="66">
        <v>0.51624846899999999</v>
      </c>
      <c r="L133" s="67">
        <v>4.134473354578678E-7</v>
      </c>
      <c r="M133" s="67">
        <f t="shared" si="1"/>
        <v>2.7723163330110374E-4</v>
      </c>
      <c r="N133" s="67">
        <f>K133/'סכום נכסי הקרן'!$C$41</f>
        <v>4.6939183767827533E-5</v>
      </c>
    </row>
    <row r="134" spans="1:14">
      <c r="A134" s="61" t="s">
        <v>1318</v>
      </c>
      <c r="B134" s="58" t="s">
        <v>1319</v>
      </c>
      <c r="C134" s="69" t="s">
        <v>112</v>
      </c>
      <c r="D134" s="69" t="s">
        <v>29</v>
      </c>
      <c r="E134" s="58" t="s">
        <v>1320</v>
      </c>
      <c r="F134" s="69" t="s">
        <v>726</v>
      </c>
      <c r="G134" s="69" t="s">
        <v>124</v>
      </c>
      <c r="H134" s="66">
        <v>27.797972999999999</v>
      </c>
      <c r="I134" s="68">
        <v>11590</v>
      </c>
      <c r="J134" s="125" t="s">
        <v>2693</v>
      </c>
      <c r="K134" s="66">
        <v>3.221785052</v>
      </c>
      <c r="L134" s="67">
        <v>3.1285400379908986E-6</v>
      </c>
      <c r="M134" s="67">
        <f t="shared" si="1"/>
        <v>1.7301372996634328E-3</v>
      </c>
      <c r="N134" s="67">
        <f>K134/'סכום נכסי הקרן'!$C$41</f>
        <v>2.9293638566949009E-4</v>
      </c>
    </row>
    <row r="135" spans="1:14">
      <c r="A135" s="61" t="s">
        <v>1321</v>
      </c>
      <c r="B135" s="58" t="s">
        <v>1322</v>
      </c>
      <c r="C135" s="69" t="s">
        <v>112</v>
      </c>
      <c r="D135" s="69" t="s">
        <v>29</v>
      </c>
      <c r="E135" s="58" t="s">
        <v>1323</v>
      </c>
      <c r="F135" s="69" t="s">
        <v>119</v>
      </c>
      <c r="G135" s="69" t="s">
        <v>124</v>
      </c>
      <c r="H135" s="66">
        <v>345.01103999999998</v>
      </c>
      <c r="I135" s="68">
        <v>230.2</v>
      </c>
      <c r="J135" s="125" t="s">
        <v>2693</v>
      </c>
      <c r="K135" s="66">
        <v>0.79421541400000006</v>
      </c>
      <c r="L135" s="67">
        <v>2.3040176173573922E-6</v>
      </c>
      <c r="M135" s="67">
        <f t="shared" si="1"/>
        <v>4.2650322400497484E-4</v>
      </c>
      <c r="N135" s="67">
        <f>K135/'סכום נכסי הקרן'!$C$41</f>
        <v>7.2212946880404656E-5</v>
      </c>
    </row>
    <row r="136" spans="1:14">
      <c r="A136" s="61" t="s">
        <v>1324</v>
      </c>
      <c r="B136" s="58" t="s">
        <v>1325</v>
      </c>
      <c r="C136" s="69" t="s">
        <v>112</v>
      </c>
      <c r="D136" s="69" t="s">
        <v>29</v>
      </c>
      <c r="E136" s="58" t="s">
        <v>1326</v>
      </c>
      <c r="F136" s="69" t="s">
        <v>120</v>
      </c>
      <c r="G136" s="69" t="s">
        <v>124</v>
      </c>
      <c r="H136" s="66">
        <v>325.0104</v>
      </c>
      <c r="I136" s="68">
        <v>397.9</v>
      </c>
      <c r="J136" s="125" t="s">
        <v>2693</v>
      </c>
      <c r="K136" s="66">
        <v>1.293216382</v>
      </c>
      <c r="L136" s="67">
        <v>4.0762050365859046E-6</v>
      </c>
      <c r="M136" s="67">
        <f t="shared" si="1"/>
        <v>6.9447274194938888E-4</v>
      </c>
      <c r="N136" s="67">
        <f>K136/'סכום נכסי הקרן'!$C$41</f>
        <v>1.1758392528281387E-4</v>
      </c>
    </row>
    <row r="137" spans="1:14">
      <c r="A137" s="61" t="s">
        <v>1327</v>
      </c>
      <c r="B137" s="58" t="s">
        <v>1328</v>
      </c>
      <c r="C137" s="69" t="s">
        <v>112</v>
      </c>
      <c r="D137" s="69" t="s">
        <v>29</v>
      </c>
      <c r="E137" s="58" t="s">
        <v>1329</v>
      </c>
      <c r="F137" s="69" t="s">
        <v>146</v>
      </c>
      <c r="G137" s="69" t="s">
        <v>124</v>
      </c>
      <c r="H137" s="66">
        <v>336.28655199999992</v>
      </c>
      <c r="I137" s="68">
        <v>130.1</v>
      </c>
      <c r="J137" s="125" t="s">
        <v>2693</v>
      </c>
      <c r="K137" s="66">
        <v>0.437508805</v>
      </c>
      <c r="L137" s="67">
        <v>3.1086543758209297E-6</v>
      </c>
      <c r="M137" s="67">
        <f t="shared" si="1"/>
        <v>2.3494748726075952E-4</v>
      </c>
      <c r="N137" s="67">
        <f>K137/'סכום נכסי הקרן'!$C$41</f>
        <v>3.9779887846868602E-5</v>
      </c>
    </row>
    <row r="138" spans="1:14">
      <c r="A138" s="61" t="s">
        <v>1330</v>
      </c>
      <c r="B138" s="58" t="s">
        <v>1331</v>
      </c>
      <c r="C138" s="69" t="s">
        <v>112</v>
      </c>
      <c r="D138" s="69" t="s">
        <v>29</v>
      </c>
      <c r="E138" s="58" t="s">
        <v>532</v>
      </c>
      <c r="F138" s="69" t="s">
        <v>521</v>
      </c>
      <c r="G138" s="69" t="s">
        <v>124</v>
      </c>
      <c r="H138" s="66">
        <v>6541.8637500000004</v>
      </c>
      <c r="I138" s="68">
        <v>65.599999999999994</v>
      </c>
      <c r="J138" s="125" t="s">
        <v>2693</v>
      </c>
      <c r="K138" s="66">
        <v>4.2914626199999999</v>
      </c>
      <c r="L138" s="67">
        <v>5.1716152711477367E-6</v>
      </c>
      <c r="M138" s="67">
        <f t="shared" ref="M138:M200" si="2">IFERROR(K138/$K$9,0)</f>
        <v>2.3045670114970043E-3</v>
      </c>
      <c r="N138" s="67">
        <f>K138/'סכום נכסי הקרן'!$C$41</f>
        <v>3.9019535097728806E-4</v>
      </c>
    </row>
    <row r="139" spans="1:14">
      <c r="A139" s="61" t="s">
        <v>1332</v>
      </c>
      <c r="B139" s="58" t="s">
        <v>1333</v>
      </c>
      <c r="C139" s="69" t="s">
        <v>112</v>
      </c>
      <c r="D139" s="69" t="s">
        <v>29</v>
      </c>
      <c r="E139" s="58" t="s">
        <v>1334</v>
      </c>
      <c r="F139" s="69" t="s">
        <v>434</v>
      </c>
      <c r="G139" s="69" t="s">
        <v>124</v>
      </c>
      <c r="H139" s="66">
        <v>112.78214</v>
      </c>
      <c r="I139" s="68">
        <v>900</v>
      </c>
      <c r="J139" s="125" t="s">
        <v>2693</v>
      </c>
      <c r="K139" s="66">
        <v>1.0150392589999999</v>
      </c>
      <c r="L139" s="67">
        <v>3.2946562787542989E-6</v>
      </c>
      <c r="M139" s="67">
        <f t="shared" si="2"/>
        <v>5.4508828313312057E-4</v>
      </c>
      <c r="N139" s="67">
        <f>K139/'סכום נכסי הקרן'!$C$41</f>
        <v>9.2291052023944087E-5</v>
      </c>
    </row>
    <row r="140" spans="1:14">
      <c r="A140" s="61" t="s">
        <v>1335</v>
      </c>
      <c r="B140" s="58" t="s">
        <v>1336</v>
      </c>
      <c r="C140" s="69" t="s">
        <v>112</v>
      </c>
      <c r="D140" s="69" t="s">
        <v>29</v>
      </c>
      <c r="E140" s="58" t="s">
        <v>1337</v>
      </c>
      <c r="F140" s="69" t="s">
        <v>148</v>
      </c>
      <c r="G140" s="69" t="s">
        <v>124</v>
      </c>
      <c r="H140" s="66">
        <v>27.979645000000001</v>
      </c>
      <c r="I140" s="68">
        <v>2290</v>
      </c>
      <c r="J140" s="125" t="s">
        <v>2693</v>
      </c>
      <c r="K140" s="66">
        <v>0.64073387800000003</v>
      </c>
      <c r="L140" s="67">
        <v>2.3573828472019079E-6</v>
      </c>
      <c r="M140" s="67">
        <f t="shared" si="2"/>
        <v>3.4408179428284201E-4</v>
      </c>
      <c r="N140" s="67">
        <f>K140/'סכום נכסי הקרן'!$C$41</f>
        <v>5.8257848791247054E-5</v>
      </c>
    </row>
    <row r="141" spans="1:14">
      <c r="A141" s="61" t="s">
        <v>1338</v>
      </c>
      <c r="B141" s="58" t="s">
        <v>1339</v>
      </c>
      <c r="C141" s="69" t="s">
        <v>112</v>
      </c>
      <c r="D141" s="69" t="s">
        <v>29</v>
      </c>
      <c r="E141" s="58" t="s">
        <v>1340</v>
      </c>
      <c r="F141" s="69" t="s">
        <v>434</v>
      </c>
      <c r="G141" s="69" t="s">
        <v>124</v>
      </c>
      <c r="H141" s="66">
        <v>70.412627999999998</v>
      </c>
      <c r="I141" s="68">
        <v>951.2</v>
      </c>
      <c r="J141" s="125" t="s">
        <v>2693</v>
      </c>
      <c r="K141" s="66">
        <v>0.66976491900000001</v>
      </c>
      <c r="L141" s="67">
        <v>4.6385842417739347E-6</v>
      </c>
      <c r="M141" s="67">
        <f t="shared" si="2"/>
        <v>3.5967181226091239E-4</v>
      </c>
      <c r="N141" s="67">
        <f>K141/'סכום נכסי הקרן'!$C$41</f>
        <v>6.0897456364534273E-5</v>
      </c>
    </row>
    <row r="142" spans="1:14">
      <c r="A142" s="61" t="s">
        <v>1341</v>
      </c>
      <c r="B142" s="58" t="s">
        <v>1342</v>
      </c>
      <c r="C142" s="69" t="s">
        <v>112</v>
      </c>
      <c r="D142" s="69" t="s">
        <v>29</v>
      </c>
      <c r="E142" s="58" t="s">
        <v>1343</v>
      </c>
      <c r="F142" s="69" t="s">
        <v>120</v>
      </c>
      <c r="G142" s="69" t="s">
        <v>124</v>
      </c>
      <c r="H142" s="66">
        <v>475.46333900000008</v>
      </c>
      <c r="I142" s="68">
        <v>449.6</v>
      </c>
      <c r="J142" s="125" t="s">
        <v>2693</v>
      </c>
      <c r="K142" s="66">
        <v>2.1376831739999997</v>
      </c>
      <c r="L142" s="67">
        <v>5.1936494061780976E-6</v>
      </c>
      <c r="M142" s="67">
        <f t="shared" si="2"/>
        <v>1.1479615599757013E-3</v>
      </c>
      <c r="N142" s="67">
        <f>K142/'סכום נכסי הקרן'!$C$41</f>
        <v>1.9436590976462312E-4</v>
      </c>
    </row>
    <row r="143" spans="1:14">
      <c r="A143" s="61" t="s">
        <v>1344</v>
      </c>
      <c r="B143" s="58" t="s">
        <v>1345</v>
      </c>
      <c r="C143" s="69" t="s">
        <v>112</v>
      </c>
      <c r="D143" s="69" t="s">
        <v>29</v>
      </c>
      <c r="E143" s="58" t="s">
        <v>1346</v>
      </c>
      <c r="F143" s="69" t="s">
        <v>146</v>
      </c>
      <c r="G143" s="69" t="s">
        <v>124</v>
      </c>
      <c r="H143" s="66">
        <v>84.694377000000003</v>
      </c>
      <c r="I143" s="68">
        <v>392.7</v>
      </c>
      <c r="J143" s="125" t="s">
        <v>2693</v>
      </c>
      <c r="K143" s="66">
        <v>0.3325948179999999</v>
      </c>
      <c r="L143" s="67">
        <v>3.5222705872293535E-6</v>
      </c>
      <c r="M143" s="67">
        <f t="shared" si="2"/>
        <v>1.7860741514687825E-4</v>
      </c>
      <c r="N143" s="67">
        <f>K143/'סכום נכסי הקרן'!$C$41</f>
        <v>3.0240727517448867E-5</v>
      </c>
    </row>
    <row r="144" spans="1:14">
      <c r="A144" s="61" t="s">
        <v>1347</v>
      </c>
      <c r="B144" s="58" t="s">
        <v>1348</v>
      </c>
      <c r="C144" s="69" t="s">
        <v>112</v>
      </c>
      <c r="D144" s="69" t="s">
        <v>29</v>
      </c>
      <c r="E144" s="58" t="s">
        <v>1349</v>
      </c>
      <c r="F144" s="69" t="s">
        <v>1180</v>
      </c>
      <c r="G144" s="69" t="s">
        <v>124</v>
      </c>
      <c r="H144" s="66">
        <v>35.060679999999998</v>
      </c>
      <c r="I144" s="68">
        <v>108.4</v>
      </c>
      <c r="J144" s="125" t="s">
        <v>2693</v>
      </c>
      <c r="K144" s="66">
        <v>3.8005777000000004E-2</v>
      </c>
      <c r="L144" s="67">
        <v>1.9010730280924993E-6</v>
      </c>
      <c r="M144" s="67">
        <f t="shared" si="2"/>
        <v>2.040955908885712E-5</v>
      </c>
      <c r="N144" s="67">
        <f>K144/'סכום נכסי הקרן'!$C$41</f>
        <v>3.4556231310432679E-6</v>
      </c>
    </row>
    <row r="145" spans="1:14">
      <c r="A145" s="61" t="s">
        <v>1350</v>
      </c>
      <c r="B145" s="58" t="s">
        <v>1351</v>
      </c>
      <c r="C145" s="69" t="s">
        <v>112</v>
      </c>
      <c r="D145" s="69" t="s">
        <v>29</v>
      </c>
      <c r="E145" s="58" t="s">
        <v>1352</v>
      </c>
      <c r="F145" s="69" t="s">
        <v>1106</v>
      </c>
      <c r="G145" s="69" t="s">
        <v>124</v>
      </c>
      <c r="H145" s="66">
        <v>210.63978200000003</v>
      </c>
      <c r="I145" s="68">
        <v>101.4</v>
      </c>
      <c r="J145" s="125" t="s">
        <v>2693</v>
      </c>
      <c r="K145" s="66">
        <v>0.21358873899999997</v>
      </c>
      <c r="L145" s="67">
        <v>1.2046882599101371E-6</v>
      </c>
      <c r="M145" s="67">
        <f t="shared" si="2"/>
        <v>1.1469972023818853E-4</v>
      </c>
      <c r="N145" s="67">
        <f>K145/'סכום נכסי הקרן'!$C$41</f>
        <v>1.9420263056817998E-5</v>
      </c>
    </row>
    <row r="146" spans="1:14">
      <c r="A146" s="61" t="s">
        <v>1353</v>
      </c>
      <c r="B146" s="58" t="s">
        <v>1354</v>
      </c>
      <c r="C146" s="69" t="s">
        <v>112</v>
      </c>
      <c r="D146" s="69" t="s">
        <v>29</v>
      </c>
      <c r="E146" s="58" t="s">
        <v>1355</v>
      </c>
      <c r="F146" s="69" t="s">
        <v>1073</v>
      </c>
      <c r="G146" s="69" t="s">
        <v>124</v>
      </c>
      <c r="H146" s="66">
        <v>48.845104999999997</v>
      </c>
      <c r="I146" s="68">
        <v>2373</v>
      </c>
      <c r="J146" s="125" t="s">
        <v>2693</v>
      </c>
      <c r="K146" s="66">
        <v>1.1590943339999999</v>
      </c>
      <c r="L146" s="67">
        <v>3.4315058984962102E-6</v>
      </c>
      <c r="M146" s="67">
        <f t="shared" si="2"/>
        <v>6.2244758998960831E-4</v>
      </c>
      <c r="N146" s="67">
        <f>K146/'סכום נכסי הקרן'!$C$41</f>
        <v>1.0538906207947256E-4</v>
      </c>
    </row>
    <row r="147" spans="1:14">
      <c r="A147" s="61" t="s">
        <v>1356</v>
      </c>
      <c r="B147" s="58" t="s">
        <v>1357</v>
      </c>
      <c r="C147" s="69" t="s">
        <v>112</v>
      </c>
      <c r="D147" s="69" t="s">
        <v>29</v>
      </c>
      <c r="E147" s="58" t="s">
        <v>1358</v>
      </c>
      <c r="F147" s="69" t="s">
        <v>1359</v>
      </c>
      <c r="G147" s="69" t="s">
        <v>124</v>
      </c>
      <c r="H147" s="66">
        <v>410.85902199999998</v>
      </c>
      <c r="I147" s="68">
        <v>592.4</v>
      </c>
      <c r="J147" s="125" t="s">
        <v>2693</v>
      </c>
      <c r="K147" s="66">
        <v>2.4339288470000002</v>
      </c>
      <c r="L147" s="67">
        <v>3.8250892189334672E-6</v>
      </c>
      <c r="M147" s="67">
        <f t="shared" si="2"/>
        <v>1.3070490473308933E-3</v>
      </c>
      <c r="N147" s="67">
        <f>K147/'סכום נכסי הקרן'!$C$41</f>
        <v>2.2130164114278391E-4</v>
      </c>
    </row>
    <row r="148" spans="1:14">
      <c r="A148" s="61" t="s">
        <v>1360</v>
      </c>
      <c r="B148" s="58" t="s">
        <v>1361</v>
      </c>
      <c r="C148" s="69" t="s">
        <v>112</v>
      </c>
      <c r="D148" s="69" t="s">
        <v>29</v>
      </c>
      <c r="E148" s="58" t="s">
        <v>1362</v>
      </c>
      <c r="F148" s="69" t="s">
        <v>726</v>
      </c>
      <c r="G148" s="69" t="s">
        <v>124</v>
      </c>
      <c r="H148" s="66">
        <v>42.224029999999999</v>
      </c>
      <c r="I148" s="68">
        <v>233.7</v>
      </c>
      <c r="J148" s="125" t="s">
        <v>2693</v>
      </c>
      <c r="K148" s="66">
        <v>9.8677558999999998E-2</v>
      </c>
      <c r="L148" s="67">
        <v>5.730472550575551E-7</v>
      </c>
      <c r="M148" s="67">
        <f t="shared" si="2"/>
        <v>5.2991035314307205E-5</v>
      </c>
      <c r="N148" s="67">
        <f>K148/'סכום נכסי הקרן'!$C$41</f>
        <v>8.9721216696947607E-6</v>
      </c>
    </row>
    <row r="149" spans="1:14">
      <c r="A149" s="61" t="s">
        <v>1363</v>
      </c>
      <c r="B149" s="58" t="s">
        <v>1364</v>
      </c>
      <c r="C149" s="69" t="s">
        <v>112</v>
      </c>
      <c r="D149" s="69" t="s">
        <v>29</v>
      </c>
      <c r="E149" s="58" t="s">
        <v>1365</v>
      </c>
      <c r="F149" s="69" t="s">
        <v>635</v>
      </c>
      <c r="G149" s="69" t="s">
        <v>124</v>
      </c>
      <c r="H149" s="66">
        <v>95.387468999999996</v>
      </c>
      <c r="I149" s="68">
        <v>720.6</v>
      </c>
      <c r="J149" s="125" t="s">
        <v>2693</v>
      </c>
      <c r="K149" s="66">
        <v>0.68736210200000003</v>
      </c>
      <c r="L149" s="67">
        <v>1.311022295625903E-6</v>
      </c>
      <c r="M149" s="67">
        <f t="shared" si="2"/>
        <v>3.6912171105487555E-4</v>
      </c>
      <c r="N149" s="67">
        <f>K149/'סכום נכסי הקרן'!$C$41</f>
        <v>6.2497456086050337E-5</v>
      </c>
    </row>
    <row r="150" spans="1:14">
      <c r="A150" s="61" t="s">
        <v>1366</v>
      </c>
      <c r="B150" s="58" t="s">
        <v>1367</v>
      </c>
      <c r="C150" s="69" t="s">
        <v>112</v>
      </c>
      <c r="D150" s="69" t="s">
        <v>29</v>
      </c>
      <c r="E150" s="58" t="s">
        <v>1368</v>
      </c>
      <c r="F150" s="69" t="s">
        <v>1106</v>
      </c>
      <c r="G150" s="69" t="s">
        <v>124</v>
      </c>
      <c r="H150" s="66">
        <v>140.07239899999999</v>
      </c>
      <c r="I150" s="68">
        <v>293.60000000000002</v>
      </c>
      <c r="J150" s="125" t="s">
        <v>2693</v>
      </c>
      <c r="K150" s="66">
        <v>0.41125256300000002</v>
      </c>
      <c r="L150" s="67">
        <v>1.1216930421644135E-6</v>
      </c>
      <c r="M150" s="67">
        <f t="shared" si="2"/>
        <v>2.208475696995337E-4</v>
      </c>
      <c r="N150" s="67">
        <f>K150/'סכום נכסי הקרן'!$C$41</f>
        <v>3.7392575065722997E-5</v>
      </c>
    </row>
    <row r="151" spans="1:14">
      <c r="A151" s="61" t="s">
        <v>1369</v>
      </c>
      <c r="B151" s="58" t="s">
        <v>1370</v>
      </c>
      <c r="C151" s="69" t="s">
        <v>112</v>
      </c>
      <c r="D151" s="69" t="s">
        <v>29</v>
      </c>
      <c r="E151" s="58" t="s">
        <v>1371</v>
      </c>
      <c r="F151" s="69" t="s">
        <v>600</v>
      </c>
      <c r="G151" s="69" t="s">
        <v>124</v>
      </c>
      <c r="H151" s="66">
        <v>33.603242000000002</v>
      </c>
      <c r="I151" s="68">
        <v>7000</v>
      </c>
      <c r="J151" s="125" t="s">
        <v>2693</v>
      </c>
      <c r="K151" s="66">
        <v>2.3522269360000001</v>
      </c>
      <c r="L151" s="67">
        <v>5.6631288559068926E-7</v>
      </c>
      <c r="M151" s="67">
        <f t="shared" si="2"/>
        <v>1.2631741390445282E-3</v>
      </c>
      <c r="N151" s="67">
        <f>K151/'סכום נכסי הקרן'!$C$41</f>
        <v>2.1387300697745586E-4</v>
      </c>
    </row>
    <row r="152" spans="1:14">
      <c r="A152" s="61" t="s">
        <v>1372</v>
      </c>
      <c r="B152" s="58" t="s">
        <v>1373</v>
      </c>
      <c r="C152" s="69" t="s">
        <v>112</v>
      </c>
      <c r="D152" s="69" t="s">
        <v>29</v>
      </c>
      <c r="E152" s="58" t="s">
        <v>1374</v>
      </c>
      <c r="F152" s="69" t="s">
        <v>120</v>
      </c>
      <c r="G152" s="69" t="s">
        <v>124</v>
      </c>
      <c r="H152" s="66">
        <v>48.88560600000001</v>
      </c>
      <c r="I152" s="68">
        <v>1518</v>
      </c>
      <c r="J152" s="66">
        <v>3.6664203999999999E-2</v>
      </c>
      <c r="K152" s="66">
        <v>0.77874770299999996</v>
      </c>
      <c r="L152" s="67">
        <v>4.2418204208083605E-6</v>
      </c>
      <c r="M152" s="67">
        <f t="shared" si="2"/>
        <v>4.1819687727184877E-4</v>
      </c>
      <c r="N152" s="67">
        <f>K152/'סכום נכסי הקרן'!$C$41</f>
        <v>7.0806566478922729E-5</v>
      </c>
    </row>
    <row r="153" spans="1:14">
      <c r="A153" s="61" t="s">
        <v>1375</v>
      </c>
      <c r="B153" s="58" t="s">
        <v>1376</v>
      </c>
      <c r="C153" s="69" t="s">
        <v>112</v>
      </c>
      <c r="D153" s="69" t="s">
        <v>29</v>
      </c>
      <c r="E153" s="58" t="s">
        <v>1377</v>
      </c>
      <c r="F153" s="69" t="s">
        <v>584</v>
      </c>
      <c r="G153" s="69" t="s">
        <v>124</v>
      </c>
      <c r="H153" s="66">
        <v>20.506073000000001</v>
      </c>
      <c r="I153" s="68">
        <v>29590</v>
      </c>
      <c r="J153" s="125" t="s">
        <v>2693</v>
      </c>
      <c r="K153" s="66">
        <v>6.0677469529999994</v>
      </c>
      <c r="L153" s="67">
        <v>5.6178066797582156E-6</v>
      </c>
      <c r="M153" s="67">
        <f t="shared" si="2"/>
        <v>3.2584530497425752E-3</v>
      </c>
      <c r="N153" s="67">
        <f>K153/'סכום נכסי הקרן'!$C$41</f>
        <v>5.5170156695136382E-4</v>
      </c>
    </row>
    <row r="154" spans="1:14">
      <c r="A154" s="61" t="s">
        <v>1378</v>
      </c>
      <c r="B154" s="58" t="s">
        <v>1379</v>
      </c>
      <c r="C154" s="69" t="s">
        <v>112</v>
      </c>
      <c r="D154" s="69" t="s">
        <v>29</v>
      </c>
      <c r="E154" s="58" t="s">
        <v>1380</v>
      </c>
      <c r="F154" s="69" t="s">
        <v>1180</v>
      </c>
      <c r="G154" s="69" t="s">
        <v>124</v>
      </c>
      <c r="H154" s="66">
        <v>56.190880999999997</v>
      </c>
      <c r="I154" s="68">
        <v>565.20000000000005</v>
      </c>
      <c r="J154" s="125" t="s">
        <v>2693</v>
      </c>
      <c r="K154" s="66">
        <v>0.31759086200000003</v>
      </c>
      <c r="L154" s="67">
        <v>2.569014540284593E-6</v>
      </c>
      <c r="M154" s="67">
        <f t="shared" si="2"/>
        <v>1.7055011042321454E-4</v>
      </c>
      <c r="N154" s="67">
        <f>K154/'סכום נכסי הקרן'!$C$41</f>
        <v>2.8876513403085283E-5</v>
      </c>
    </row>
    <row r="155" spans="1:14">
      <c r="A155" s="61" t="s">
        <v>1381</v>
      </c>
      <c r="B155" s="58" t="s">
        <v>1382</v>
      </c>
      <c r="C155" s="69" t="s">
        <v>112</v>
      </c>
      <c r="D155" s="69" t="s">
        <v>29</v>
      </c>
      <c r="E155" s="58" t="s">
        <v>1383</v>
      </c>
      <c r="F155" s="69" t="s">
        <v>1073</v>
      </c>
      <c r="G155" s="69" t="s">
        <v>124</v>
      </c>
      <c r="H155" s="66">
        <v>2.0599059999999998</v>
      </c>
      <c r="I155" s="68">
        <v>14000</v>
      </c>
      <c r="J155" s="125" t="s">
        <v>2693</v>
      </c>
      <c r="K155" s="66">
        <v>0.28838688600000001</v>
      </c>
      <c r="L155" s="67">
        <v>6.1955339590907662E-7</v>
      </c>
      <c r="M155" s="67">
        <f t="shared" si="2"/>
        <v>1.5486722427141805E-4</v>
      </c>
      <c r="N155" s="67">
        <f>K155/'סכום נכסי הקרן'!$C$41</f>
        <v>2.6221181952184211E-5</v>
      </c>
    </row>
    <row r="156" spans="1:14">
      <c r="A156" s="61" t="s">
        <v>1384</v>
      </c>
      <c r="B156" s="58" t="s">
        <v>1385</v>
      </c>
      <c r="C156" s="69" t="s">
        <v>112</v>
      </c>
      <c r="D156" s="69" t="s">
        <v>29</v>
      </c>
      <c r="E156" s="58" t="s">
        <v>1386</v>
      </c>
      <c r="F156" s="69" t="s">
        <v>119</v>
      </c>
      <c r="G156" s="69" t="s">
        <v>124</v>
      </c>
      <c r="H156" s="66">
        <v>132.47353100000001</v>
      </c>
      <c r="I156" s="68">
        <v>776.5</v>
      </c>
      <c r="J156" s="125" t="s">
        <v>2693</v>
      </c>
      <c r="K156" s="66">
        <v>1.028656966</v>
      </c>
      <c r="L156" s="67">
        <v>3.3435934688414651E-6</v>
      </c>
      <c r="M156" s="67">
        <f t="shared" si="2"/>
        <v>5.5240115548069147E-4</v>
      </c>
      <c r="N156" s="67">
        <f>K156/'סכום נכסי הקרן'!$C$41</f>
        <v>9.3529223349870938E-5</v>
      </c>
    </row>
    <row r="157" spans="1:14">
      <c r="A157" s="61" t="s">
        <v>1387</v>
      </c>
      <c r="B157" s="58" t="s">
        <v>1388</v>
      </c>
      <c r="C157" s="69" t="s">
        <v>112</v>
      </c>
      <c r="D157" s="69" t="s">
        <v>29</v>
      </c>
      <c r="E157" s="58" t="s">
        <v>1389</v>
      </c>
      <c r="F157" s="69" t="s">
        <v>1106</v>
      </c>
      <c r="G157" s="69" t="s">
        <v>124</v>
      </c>
      <c r="H157" s="66">
        <v>186.32167000000001</v>
      </c>
      <c r="I157" s="68">
        <v>705</v>
      </c>
      <c r="J157" s="125" t="s">
        <v>2693</v>
      </c>
      <c r="K157" s="66">
        <v>1.313567777</v>
      </c>
      <c r="L157" s="67">
        <v>1.3372935922313011E-6</v>
      </c>
      <c r="M157" s="67">
        <f t="shared" si="2"/>
        <v>7.0540168569373522E-4</v>
      </c>
      <c r="N157" s="67">
        <f>K157/'סכום נכסי הקרן'!$C$41</f>
        <v>1.1943434795174124E-4</v>
      </c>
    </row>
    <row r="158" spans="1:14">
      <c r="A158" s="61" t="s">
        <v>1390</v>
      </c>
      <c r="B158" s="58" t="s">
        <v>1391</v>
      </c>
      <c r="C158" s="69" t="s">
        <v>112</v>
      </c>
      <c r="D158" s="69" t="s">
        <v>29</v>
      </c>
      <c r="E158" s="58" t="s">
        <v>1392</v>
      </c>
      <c r="F158" s="69" t="s">
        <v>120</v>
      </c>
      <c r="G158" s="69" t="s">
        <v>124</v>
      </c>
      <c r="H158" s="66">
        <v>3102.7106170000002</v>
      </c>
      <c r="I158" s="68">
        <v>142.1</v>
      </c>
      <c r="J158" s="125" t="s">
        <v>2693</v>
      </c>
      <c r="K158" s="66">
        <v>4.4089517870000003</v>
      </c>
      <c r="L158" s="67">
        <v>6.0751971236805771E-6</v>
      </c>
      <c r="M158" s="67">
        <f t="shared" si="2"/>
        <v>2.3676601064279964E-3</v>
      </c>
      <c r="N158" s="67">
        <f>K158/'סכום נכסי הקרן'!$C$41</f>
        <v>4.0087789229547259E-4</v>
      </c>
    </row>
    <row r="159" spans="1:14">
      <c r="A159" s="61" t="s">
        <v>1393</v>
      </c>
      <c r="B159" s="58" t="s">
        <v>1394</v>
      </c>
      <c r="C159" s="69" t="s">
        <v>112</v>
      </c>
      <c r="D159" s="69" t="s">
        <v>29</v>
      </c>
      <c r="E159" s="58" t="s">
        <v>1395</v>
      </c>
      <c r="F159" s="69" t="s">
        <v>146</v>
      </c>
      <c r="G159" s="69" t="s">
        <v>124</v>
      </c>
      <c r="H159" s="66">
        <v>27.500879999999999</v>
      </c>
      <c r="I159" s="68">
        <v>243.2</v>
      </c>
      <c r="J159" s="125" t="s">
        <v>2693</v>
      </c>
      <c r="K159" s="66">
        <v>6.6882140000000007E-2</v>
      </c>
      <c r="L159" s="67">
        <v>3.6278709722356706E-6</v>
      </c>
      <c r="M159" s="67">
        <f t="shared" si="2"/>
        <v>3.5916513121655544E-5</v>
      </c>
      <c r="N159" s="67">
        <f>K159/'סכום נכסי הקרן'!$C$41</f>
        <v>6.0811668193936454E-6</v>
      </c>
    </row>
    <row r="160" spans="1:14">
      <c r="A160" s="61" t="s">
        <v>1396</v>
      </c>
      <c r="B160" s="58" t="s">
        <v>1397</v>
      </c>
      <c r="C160" s="69" t="s">
        <v>112</v>
      </c>
      <c r="D160" s="69" t="s">
        <v>29</v>
      </c>
      <c r="E160" s="58" t="s">
        <v>1398</v>
      </c>
      <c r="F160" s="69" t="s">
        <v>635</v>
      </c>
      <c r="G160" s="69" t="s">
        <v>124</v>
      </c>
      <c r="H160" s="66">
        <v>90.078840999999997</v>
      </c>
      <c r="I160" s="68">
        <v>576.70000000000005</v>
      </c>
      <c r="J160" s="125" t="s">
        <v>2693</v>
      </c>
      <c r="K160" s="66">
        <v>0.51948467500000006</v>
      </c>
      <c r="L160" s="67">
        <v>1.5417954493787363E-6</v>
      </c>
      <c r="M160" s="67">
        <f t="shared" si="2"/>
        <v>2.7896951482318696E-4</v>
      </c>
      <c r="N160" s="67">
        <f>K160/'סכום נכסי הקרן'!$C$41</f>
        <v>4.7233431358408865E-5</v>
      </c>
    </row>
    <row r="161" spans="1:14">
      <c r="A161" s="61" t="s">
        <v>1399</v>
      </c>
      <c r="B161" s="58" t="s">
        <v>1400</v>
      </c>
      <c r="C161" s="69" t="s">
        <v>112</v>
      </c>
      <c r="D161" s="69" t="s">
        <v>29</v>
      </c>
      <c r="E161" s="58" t="s">
        <v>1401</v>
      </c>
      <c r="F161" s="69" t="s">
        <v>148</v>
      </c>
      <c r="G161" s="69" t="s">
        <v>124</v>
      </c>
      <c r="H161" s="66">
        <v>549.72621600000002</v>
      </c>
      <c r="I161" s="68">
        <v>61.7</v>
      </c>
      <c r="J161" s="125" t="s">
        <v>2693</v>
      </c>
      <c r="K161" s="66">
        <v>0.33918107500000005</v>
      </c>
      <c r="L161" s="67">
        <v>3.9855904394935968E-6</v>
      </c>
      <c r="M161" s="67">
        <f t="shared" si="2"/>
        <v>1.8214431432449281E-4</v>
      </c>
      <c r="N161" s="67">
        <f>K161/'סכום נכסי הקרן'!$C$41</f>
        <v>3.0839573899044912E-5</v>
      </c>
    </row>
    <row r="162" spans="1:14">
      <c r="A162" s="61" t="s">
        <v>1402</v>
      </c>
      <c r="B162" s="58" t="s">
        <v>1403</v>
      </c>
      <c r="C162" s="69" t="s">
        <v>112</v>
      </c>
      <c r="D162" s="69" t="s">
        <v>29</v>
      </c>
      <c r="E162" s="58" t="s">
        <v>1404</v>
      </c>
      <c r="F162" s="69" t="s">
        <v>434</v>
      </c>
      <c r="G162" s="69" t="s">
        <v>124</v>
      </c>
      <c r="H162" s="66">
        <v>537.11702100000002</v>
      </c>
      <c r="I162" s="68">
        <v>1100</v>
      </c>
      <c r="J162" s="66">
        <v>9.0471453999999993E-2</v>
      </c>
      <c r="K162" s="66">
        <v>5.9987586799999999</v>
      </c>
      <c r="L162" s="67">
        <v>5.0261887483772673E-6</v>
      </c>
      <c r="M162" s="67">
        <f t="shared" si="2"/>
        <v>3.2214055178836241E-3</v>
      </c>
      <c r="N162" s="67">
        <f>K162/'סכום נכסי הקרן'!$C$41</f>
        <v>5.4542890287849076E-4</v>
      </c>
    </row>
    <row r="163" spans="1:14">
      <c r="A163" s="61" t="s">
        <v>1405</v>
      </c>
      <c r="B163" s="58" t="s">
        <v>1406</v>
      </c>
      <c r="C163" s="69" t="s">
        <v>112</v>
      </c>
      <c r="D163" s="69" t="s">
        <v>29</v>
      </c>
      <c r="E163" s="58" t="s">
        <v>1407</v>
      </c>
      <c r="F163" s="69" t="s">
        <v>146</v>
      </c>
      <c r="G163" s="69" t="s">
        <v>124</v>
      </c>
      <c r="H163" s="66">
        <v>224.17804799999999</v>
      </c>
      <c r="I163" s="68">
        <v>460.1</v>
      </c>
      <c r="J163" s="125" t="s">
        <v>2693</v>
      </c>
      <c r="K163" s="66">
        <v>1.0314432010000001</v>
      </c>
      <c r="L163" s="67">
        <v>2.9308693316787072E-6</v>
      </c>
      <c r="M163" s="67">
        <f t="shared" si="2"/>
        <v>5.5389739716699994E-4</v>
      </c>
      <c r="N163" s="67">
        <f>K163/'סכום נכסי הקרן'!$C$41</f>
        <v>9.3782557944622745E-5</v>
      </c>
    </row>
    <row r="164" spans="1:14">
      <c r="A164" s="61" t="s">
        <v>1408</v>
      </c>
      <c r="B164" s="58" t="s">
        <v>1409</v>
      </c>
      <c r="C164" s="69" t="s">
        <v>112</v>
      </c>
      <c r="D164" s="69" t="s">
        <v>29</v>
      </c>
      <c r="E164" s="58" t="s">
        <v>1410</v>
      </c>
      <c r="F164" s="69" t="s">
        <v>584</v>
      </c>
      <c r="G164" s="69" t="s">
        <v>124</v>
      </c>
      <c r="H164" s="66">
        <v>0.63722999999999996</v>
      </c>
      <c r="I164" s="68">
        <v>164.4</v>
      </c>
      <c r="J164" s="125" t="s">
        <v>2693</v>
      </c>
      <c r="K164" s="66">
        <v>1.047606E-3</v>
      </c>
      <c r="L164" s="67">
        <v>9.2950248140097961E-8</v>
      </c>
      <c r="M164" s="67">
        <f t="shared" si="2"/>
        <v>5.6257701451127414E-7</v>
      </c>
      <c r="N164" s="67">
        <f>K164/'סכום נכסי הקרן'!$C$41</f>
        <v>9.5252138268866676E-8</v>
      </c>
    </row>
    <row r="165" spans="1:14">
      <c r="A165" s="61" t="s">
        <v>1411</v>
      </c>
      <c r="B165" s="58" t="s">
        <v>1412</v>
      </c>
      <c r="C165" s="69" t="s">
        <v>112</v>
      </c>
      <c r="D165" s="69" t="s">
        <v>29</v>
      </c>
      <c r="E165" s="58" t="s">
        <v>1413</v>
      </c>
      <c r="F165" s="69" t="s">
        <v>1414</v>
      </c>
      <c r="G165" s="69" t="s">
        <v>124</v>
      </c>
      <c r="H165" s="66">
        <v>67.710499999999996</v>
      </c>
      <c r="I165" s="68">
        <v>710.8</v>
      </c>
      <c r="J165" s="125" t="s">
        <v>2693</v>
      </c>
      <c r="K165" s="66">
        <v>0.48128623399999998</v>
      </c>
      <c r="L165" s="67">
        <v>1.3538578345000897E-6</v>
      </c>
      <c r="M165" s="67">
        <f t="shared" si="2"/>
        <v>2.5845649285045571E-4</v>
      </c>
      <c r="N165" s="67">
        <f>K165/'סכום נכסי הקרן'!$C$41</f>
        <v>4.3760290517494286E-5</v>
      </c>
    </row>
    <row r="166" spans="1:14">
      <c r="A166" s="61" t="s">
        <v>1415</v>
      </c>
      <c r="B166" s="58" t="s">
        <v>1416</v>
      </c>
      <c r="C166" s="69" t="s">
        <v>112</v>
      </c>
      <c r="D166" s="69" t="s">
        <v>29</v>
      </c>
      <c r="E166" s="58" t="s">
        <v>1417</v>
      </c>
      <c r="F166" s="69" t="s">
        <v>434</v>
      </c>
      <c r="G166" s="69" t="s">
        <v>124</v>
      </c>
      <c r="H166" s="66">
        <v>30.763775999999996</v>
      </c>
      <c r="I166" s="68">
        <v>417.2</v>
      </c>
      <c r="J166" s="125" t="s">
        <v>2693</v>
      </c>
      <c r="K166" s="66">
        <v>0.12834647399999999</v>
      </c>
      <c r="L166" s="67">
        <v>2.0497059306185079E-6</v>
      </c>
      <c r="M166" s="67">
        <f t="shared" si="2"/>
        <v>6.8923599297797901E-5</v>
      </c>
      <c r="N166" s="67">
        <f>K166/'סכום נכסי הקרן'!$C$41</f>
        <v>1.1669727061289742E-5</v>
      </c>
    </row>
    <row r="167" spans="1:14">
      <c r="A167" s="61" t="s">
        <v>1418</v>
      </c>
      <c r="B167" s="58" t="s">
        <v>1419</v>
      </c>
      <c r="C167" s="69" t="s">
        <v>112</v>
      </c>
      <c r="D167" s="69" t="s">
        <v>29</v>
      </c>
      <c r="E167" s="58" t="s">
        <v>1420</v>
      </c>
      <c r="F167" s="69" t="s">
        <v>434</v>
      </c>
      <c r="G167" s="69" t="s">
        <v>124</v>
      </c>
      <c r="H167" s="66">
        <v>67.494534999999999</v>
      </c>
      <c r="I167" s="68">
        <v>3813</v>
      </c>
      <c r="J167" s="125" t="s">
        <v>2693</v>
      </c>
      <c r="K167" s="66">
        <v>2.5735666099999999</v>
      </c>
      <c r="L167" s="67">
        <v>2.623644598059504E-6</v>
      </c>
      <c r="M167" s="67">
        <f t="shared" si="2"/>
        <v>1.3820362045460798E-3</v>
      </c>
      <c r="N167" s="67">
        <f>K167/'סכום נכסי הקרן'!$C$41</f>
        <v>2.3399801316511978E-4</v>
      </c>
    </row>
    <row r="168" spans="1:14">
      <c r="A168" s="61" t="s">
        <v>1421</v>
      </c>
      <c r="B168" s="58" t="s">
        <v>1422</v>
      </c>
      <c r="C168" s="69" t="s">
        <v>112</v>
      </c>
      <c r="D168" s="69" t="s">
        <v>29</v>
      </c>
      <c r="E168" s="58" t="s">
        <v>1423</v>
      </c>
      <c r="F168" s="69" t="s">
        <v>546</v>
      </c>
      <c r="G168" s="69" t="s">
        <v>124</v>
      </c>
      <c r="H168" s="66">
        <v>931.81710899999996</v>
      </c>
      <c r="I168" s="68">
        <v>145.80000000000001</v>
      </c>
      <c r="J168" s="125" t="s">
        <v>2693</v>
      </c>
      <c r="K168" s="66">
        <v>1.3585893450000002</v>
      </c>
      <c r="L168" s="67">
        <v>4.1713095052585605E-6</v>
      </c>
      <c r="M168" s="67">
        <f t="shared" si="2"/>
        <v>7.2957880888132329E-4</v>
      </c>
      <c r="N168" s="67">
        <f>K168/'סכום נכסי הקרן'!$C$41</f>
        <v>1.2352787225402396E-4</v>
      </c>
    </row>
    <row r="169" spans="1:14">
      <c r="A169" s="61" t="s">
        <v>1424</v>
      </c>
      <c r="B169" s="58" t="s">
        <v>1425</v>
      </c>
      <c r="C169" s="69" t="s">
        <v>112</v>
      </c>
      <c r="D169" s="69" t="s">
        <v>29</v>
      </c>
      <c r="E169" s="58" t="s">
        <v>1426</v>
      </c>
      <c r="F169" s="69" t="s">
        <v>584</v>
      </c>
      <c r="G169" s="69" t="s">
        <v>124</v>
      </c>
      <c r="H169" s="66">
        <v>13.671436999999999</v>
      </c>
      <c r="I169" s="68">
        <v>2774</v>
      </c>
      <c r="J169" s="125" t="s">
        <v>2693</v>
      </c>
      <c r="K169" s="66">
        <v>0.37924567499999995</v>
      </c>
      <c r="L169" s="67">
        <v>6.828022976704105E-7</v>
      </c>
      <c r="M169" s="67">
        <f t="shared" si="2"/>
        <v>2.0365948611196665E-4</v>
      </c>
      <c r="N169" s="67">
        <f>K169/'סכום נכסי הקרן'!$C$41</f>
        <v>3.4482392686725421E-5</v>
      </c>
    </row>
    <row r="170" spans="1:14">
      <c r="A170" s="61" t="s">
        <v>1427</v>
      </c>
      <c r="B170" s="58" t="s">
        <v>1428</v>
      </c>
      <c r="C170" s="69" t="s">
        <v>112</v>
      </c>
      <c r="D170" s="69" t="s">
        <v>29</v>
      </c>
      <c r="E170" s="58" t="s">
        <v>1429</v>
      </c>
      <c r="F170" s="69" t="s">
        <v>521</v>
      </c>
      <c r="G170" s="69" t="s">
        <v>124</v>
      </c>
      <c r="H170" s="66">
        <v>315.09341599999999</v>
      </c>
      <c r="I170" s="68">
        <v>507.8</v>
      </c>
      <c r="J170" s="125" t="s">
        <v>2693</v>
      </c>
      <c r="K170" s="66">
        <v>1.6000443660000001</v>
      </c>
      <c r="L170" s="67">
        <v>2.066217727386717E-6</v>
      </c>
      <c r="M170" s="67">
        <f t="shared" si="2"/>
        <v>8.5924305751385976E-4</v>
      </c>
      <c r="N170" s="67">
        <f>K170/'סכום נכסי הקרן'!$C$41</f>
        <v>1.4548183877006541E-4</v>
      </c>
    </row>
    <row r="171" spans="1:14">
      <c r="A171" s="61" t="s">
        <v>1430</v>
      </c>
      <c r="B171" s="58" t="s">
        <v>1431</v>
      </c>
      <c r="C171" s="69" t="s">
        <v>112</v>
      </c>
      <c r="D171" s="69" t="s">
        <v>29</v>
      </c>
      <c r="E171" s="58" t="s">
        <v>1432</v>
      </c>
      <c r="F171" s="69" t="s">
        <v>726</v>
      </c>
      <c r="G171" s="69" t="s">
        <v>124</v>
      </c>
      <c r="H171" s="66">
        <v>5.8500620000000003</v>
      </c>
      <c r="I171" s="68">
        <v>19800</v>
      </c>
      <c r="J171" s="125" t="s">
        <v>2693</v>
      </c>
      <c r="K171" s="66">
        <v>1.1583123149999999</v>
      </c>
      <c r="L171" s="67">
        <v>2.6101188550756906E-6</v>
      </c>
      <c r="M171" s="67">
        <f t="shared" si="2"/>
        <v>6.2202763638652555E-4</v>
      </c>
      <c r="N171" s="67">
        <f>K171/'סכום נכסי הקרן'!$C$41</f>
        <v>1.0531795807480202E-4</v>
      </c>
    </row>
    <row r="172" spans="1:14">
      <c r="A172" s="61" t="s">
        <v>1433</v>
      </c>
      <c r="B172" s="58" t="s">
        <v>1434</v>
      </c>
      <c r="C172" s="69" t="s">
        <v>112</v>
      </c>
      <c r="D172" s="69" t="s">
        <v>29</v>
      </c>
      <c r="E172" s="58" t="s">
        <v>1435</v>
      </c>
      <c r="F172" s="69" t="s">
        <v>1436</v>
      </c>
      <c r="G172" s="69" t="s">
        <v>124</v>
      </c>
      <c r="H172" s="66">
        <v>27.65401</v>
      </c>
      <c r="I172" s="68">
        <v>2227</v>
      </c>
      <c r="J172" s="125" t="s">
        <v>2693</v>
      </c>
      <c r="K172" s="66">
        <v>0.61585479999999992</v>
      </c>
      <c r="L172" s="67">
        <v>4.811584029646056E-7</v>
      </c>
      <c r="M172" s="67">
        <f t="shared" si="2"/>
        <v>3.3072143034350494E-4</v>
      </c>
      <c r="N172" s="67">
        <f>K172/'סכום נכסי הקרן'!$C$41</f>
        <v>5.5995752757377517E-5</v>
      </c>
    </row>
    <row r="173" spans="1:14">
      <c r="A173" s="61" t="s">
        <v>1437</v>
      </c>
      <c r="B173" s="58" t="s">
        <v>1438</v>
      </c>
      <c r="C173" s="69" t="s">
        <v>112</v>
      </c>
      <c r="D173" s="69" t="s">
        <v>29</v>
      </c>
      <c r="E173" s="58">
        <v>1154</v>
      </c>
      <c r="F173" s="69" t="s">
        <v>521</v>
      </c>
      <c r="G173" s="69" t="s">
        <v>124</v>
      </c>
      <c r="H173" s="66">
        <v>44.663518999999994</v>
      </c>
      <c r="I173" s="68">
        <v>4.9000000000000004</v>
      </c>
      <c r="J173" s="125" t="s">
        <v>2693</v>
      </c>
      <c r="K173" s="66">
        <v>2.188513E-3</v>
      </c>
      <c r="L173" s="67">
        <v>1.81707703022526E-6</v>
      </c>
      <c r="M173" s="67">
        <f t="shared" si="2"/>
        <v>1.1752577875261426E-6</v>
      </c>
      <c r="N173" s="67">
        <f>K173/'סכום נכסי הקרן'!$C$41</f>
        <v>1.9898754195681605E-7</v>
      </c>
    </row>
    <row r="174" spans="1:14">
      <c r="A174" s="61" t="s">
        <v>1439</v>
      </c>
      <c r="B174" s="58" t="s">
        <v>1440</v>
      </c>
      <c r="C174" s="69" t="s">
        <v>112</v>
      </c>
      <c r="D174" s="69" t="s">
        <v>29</v>
      </c>
      <c r="E174" s="58" t="s">
        <v>766</v>
      </c>
      <c r="F174" s="69" t="s">
        <v>584</v>
      </c>
      <c r="G174" s="69" t="s">
        <v>124</v>
      </c>
      <c r="H174" s="66">
        <v>420.69004500000005</v>
      </c>
      <c r="I174" s="68">
        <v>420</v>
      </c>
      <c r="J174" s="125" t="s">
        <v>2693</v>
      </c>
      <c r="K174" s="66">
        <v>1.7668981890000002</v>
      </c>
      <c r="L174" s="67">
        <v>2.2769871334246771E-6</v>
      </c>
      <c r="M174" s="67">
        <f t="shared" si="2"/>
        <v>9.4884556609354772E-4</v>
      </c>
      <c r="N174" s="67">
        <f>K174/'סכום נכסי הקרן'!$C$41</f>
        <v>1.6065279370835805E-4</v>
      </c>
    </row>
    <row r="175" spans="1:14">
      <c r="A175" s="61" t="s">
        <v>1441</v>
      </c>
      <c r="B175" s="58" t="s">
        <v>1442</v>
      </c>
      <c r="C175" s="69" t="s">
        <v>112</v>
      </c>
      <c r="D175" s="69" t="s">
        <v>29</v>
      </c>
      <c r="E175" s="58" t="s">
        <v>1443</v>
      </c>
      <c r="F175" s="69" t="s">
        <v>1073</v>
      </c>
      <c r="G175" s="69" t="s">
        <v>124</v>
      </c>
      <c r="H175" s="66">
        <v>35.561055000000003</v>
      </c>
      <c r="I175" s="68">
        <v>6480</v>
      </c>
      <c r="J175" s="125" t="s">
        <v>2693</v>
      </c>
      <c r="K175" s="66">
        <v>2.3043563370000002</v>
      </c>
      <c r="L175" s="67">
        <v>2.8273471572408393E-6</v>
      </c>
      <c r="M175" s="67">
        <f t="shared" si="2"/>
        <v>1.2374670519638066E-3</v>
      </c>
      <c r="N175" s="67">
        <f>K175/'סכום נכסי הקרן'!$C$41</f>
        <v>2.0952043844027542E-4</v>
      </c>
    </row>
    <row r="176" spans="1:14">
      <c r="A176" s="61" t="s">
        <v>1444</v>
      </c>
      <c r="B176" s="58" t="s">
        <v>1445</v>
      </c>
      <c r="C176" s="69" t="s">
        <v>112</v>
      </c>
      <c r="D176" s="69" t="s">
        <v>29</v>
      </c>
      <c r="E176" s="58" t="s">
        <v>1446</v>
      </c>
      <c r="F176" s="69" t="s">
        <v>434</v>
      </c>
      <c r="G176" s="69" t="s">
        <v>124</v>
      </c>
      <c r="H176" s="66">
        <v>345.00029000000001</v>
      </c>
      <c r="I176" s="68">
        <v>311.2</v>
      </c>
      <c r="J176" s="125" t="s">
        <v>2693</v>
      </c>
      <c r="K176" s="66">
        <v>1.0736409010000001</v>
      </c>
      <c r="L176" s="67">
        <v>4.1090028939980811E-6</v>
      </c>
      <c r="M176" s="67">
        <f t="shared" si="2"/>
        <v>5.7655806929492051E-4</v>
      </c>
      <c r="N176" s="67">
        <f>K176/'סכום נכסי הקרן'!$C$41</f>
        <v>9.7619325923259899E-5</v>
      </c>
    </row>
    <row r="177" spans="1:14">
      <c r="A177" s="61" t="s">
        <v>1447</v>
      </c>
      <c r="B177" s="58" t="s">
        <v>1448</v>
      </c>
      <c r="C177" s="69" t="s">
        <v>112</v>
      </c>
      <c r="D177" s="69" t="s">
        <v>29</v>
      </c>
      <c r="E177" s="58" t="s">
        <v>779</v>
      </c>
      <c r="F177" s="69" t="s">
        <v>315</v>
      </c>
      <c r="G177" s="69" t="s">
        <v>124</v>
      </c>
      <c r="H177" s="66">
        <v>633.81657299999995</v>
      </c>
      <c r="I177" s="68">
        <v>394</v>
      </c>
      <c r="J177" s="125" t="s">
        <v>2693</v>
      </c>
      <c r="K177" s="66">
        <v>2.4972372979999999</v>
      </c>
      <c r="L177" s="67">
        <v>6.6997374274754937E-6</v>
      </c>
      <c r="M177" s="67">
        <f t="shared" si="2"/>
        <v>1.3410464465028274E-3</v>
      </c>
      <c r="N177" s="67">
        <f>K177/'סכום נכסי הקרן'!$C$41</f>
        <v>2.2705787519283684E-4</v>
      </c>
    </row>
    <row r="178" spans="1:14">
      <c r="A178" s="61" t="s">
        <v>1449</v>
      </c>
      <c r="B178" s="58" t="s">
        <v>1450</v>
      </c>
      <c r="C178" s="69" t="s">
        <v>112</v>
      </c>
      <c r="D178" s="69" t="s">
        <v>29</v>
      </c>
      <c r="E178" s="58" t="s">
        <v>1451</v>
      </c>
      <c r="F178" s="69" t="s">
        <v>148</v>
      </c>
      <c r="G178" s="69" t="s">
        <v>124</v>
      </c>
      <c r="H178" s="66">
        <v>78.377508000000006</v>
      </c>
      <c r="I178" s="68">
        <v>163.5</v>
      </c>
      <c r="J178" s="125" t="s">
        <v>2693</v>
      </c>
      <c r="K178" s="66">
        <v>0.128147226</v>
      </c>
      <c r="L178" s="67">
        <v>1.9962262534358826E-6</v>
      </c>
      <c r="M178" s="67">
        <f t="shared" si="2"/>
        <v>6.8816600726782337E-5</v>
      </c>
      <c r="N178" s="67">
        <f>K178/'סכום נכסי הקרן'!$C$41</f>
        <v>1.1651610710251476E-5</v>
      </c>
    </row>
    <row r="179" spans="1:14">
      <c r="A179" s="61" t="s">
        <v>1452</v>
      </c>
      <c r="B179" s="58" t="s">
        <v>1453</v>
      </c>
      <c r="C179" s="69" t="s">
        <v>112</v>
      </c>
      <c r="D179" s="69" t="s">
        <v>29</v>
      </c>
      <c r="E179" s="58" t="s">
        <v>1454</v>
      </c>
      <c r="F179" s="69" t="s">
        <v>584</v>
      </c>
      <c r="G179" s="69" t="s">
        <v>124</v>
      </c>
      <c r="H179" s="66">
        <v>95.594684000000001</v>
      </c>
      <c r="I179" s="68">
        <v>3575</v>
      </c>
      <c r="J179" s="125" t="s">
        <v>2693</v>
      </c>
      <c r="K179" s="66">
        <v>3.417509951</v>
      </c>
      <c r="L179" s="67">
        <v>2.6784725133090501E-6</v>
      </c>
      <c r="M179" s="67">
        <f t="shared" si="2"/>
        <v>1.8352439230933681E-3</v>
      </c>
      <c r="N179" s="67">
        <f>K179/'סכום נכסי הקרן'!$C$41</f>
        <v>3.107324035829117E-4</v>
      </c>
    </row>
    <row r="180" spans="1:14">
      <c r="A180" s="61" t="s">
        <v>1455</v>
      </c>
      <c r="B180" s="58" t="s">
        <v>1456</v>
      </c>
      <c r="C180" s="69" t="s">
        <v>112</v>
      </c>
      <c r="D180" s="69" t="s">
        <v>29</v>
      </c>
      <c r="E180" s="58" t="s">
        <v>1457</v>
      </c>
      <c r="F180" s="69" t="s">
        <v>434</v>
      </c>
      <c r="G180" s="69" t="s">
        <v>124</v>
      </c>
      <c r="H180" s="66">
        <v>20.834</v>
      </c>
      <c r="I180" s="68">
        <v>5397</v>
      </c>
      <c r="J180" s="125" t="s">
        <v>2693</v>
      </c>
      <c r="K180" s="66">
        <v>1.1244109800000002</v>
      </c>
      <c r="L180" s="67">
        <v>2.4791165901139962E-6</v>
      </c>
      <c r="M180" s="67">
        <f t="shared" si="2"/>
        <v>6.0382221198818651E-4</v>
      </c>
      <c r="N180" s="67">
        <f>K180/'סכום נכסי הקרן'!$C$41</f>
        <v>1.0223552570144873E-4</v>
      </c>
    </row>
    <row r="181" spans="1:14">
      <c r="A181" s="61" t="s">
        <v>1458</v>
      </c>
      <c r="B181" s="58" t="s">
        <v>1459</v>
      </c>
      <c r="C181" s="69" t="s">
        <v>112</v>
      </c>
      <c r="D181" s="69" t="s">
        <v>29</v>
      </c>
      <c r="E181" s="58" t="s">
        <v>1460</v>
      </c>
      <c r="F181" s="69" t="s">
        <v>434</v>
      </c>
      <c r="G181" s="69" t="s">
        <v>124</v>
      </c>
      <c r="H181" s="66">
        <v>81.693946999999994</v>
      </c>
      <c r="I181" s="68">
        <v>1035</v>
      </c>
      <c r="J181" s="125" t="s">
        <v>2693</v>
      </c>
      <c r="K181" s="66">
        <v>0.8455323560000001</v>
      </c>
      <c r="L181" s="67">
        <v>4.8994692947839875E-6</v>
      </c>
      <c r="M181" s="67">
        <f t="shared" si="2"/>
        <v>4.5406103870268392E-4</v>
      </c>
      <c r="N181" s="67">
        <f>K181/'סכום נכסי הקרן'!$C$41</f>
        <v>7.6878869426590351E-5</v>
      </c>
    </row>
    <row r="182" spans="1:14">
      <c r="A182" s="61" t="s">
        <v>1461</v>
      </c>
      <c r="B182" s="58" t="s">
        <v>1462</v>
      </c>
      <c r="C182" s="69" t="s">
        <v>112</v>
      </c>
      <c r="D182" s="69" t="s">
        <v>29</v>
      </c>
      <c r="E182" s="58" t="s">
        <v>1463</v>
      </c>
      <c r="F182" s="69" t="s">
        <v>118</v>
      </c>
      <c r="G182" s="69" t="s">
        <v>124</v>
      </c>
      <c r="H182" s="66">
        <v>66.272953999999999</v>
      </c>
      <c r="I182" s="68">
        <v>1336</v>
      </c>
      <c r="J182" s="125" t="s">
        <v>2693</v>
      </c>
      <c r="K182" s="66">
        <v>0.88540666499999998</v>
      </c>
      <c r="L182" s="67">
        <v>3.313482025898705E-6</v>
      </c>
      <c r="M182" s="67">
        <f t="shared" si="2"/>
        <v>4.7547402193580781E-4</v>
      </c>
      <c r="N182" s="67">
        <f>K182/'סכום נכסי הקרן'!$C$41</f>
        <v>8.0504386266168885E-5</v>
      </c>
    </row>
    <row r="183" spans="1:14">
      <c r="A183" s="61" t="s">
        <v>1464</v>
      </c>
      <c r="B183" s="58" t="s">
        <v>1465</v>
      </c>
      <c r="C183" s="69" t="s">
        <v>112</v>
      </c>
      <c r="D183" s="69" t="s">
        <v>29</v>
      </c>
      <c r="E183" s="58" t="s">
        <v>1466</v>
      </c>
      <c r="F183" s="69" t="s">
        <v>1073</v>
      </c>
      <c r="G183" s="69" t="s">
        <v>124</v>
      </c>
      <c r="H183" s="66">
        <v>225.80480900000003</v>
      </c>
      <c r="I183" s="68">
        <v>1411</v>
      </c>
      <c r="J183" s="125" t="s">
        <v>2693</v>
      </c>
      <c r="K183" s="66">
        <v>3.1861058529999995</v>
      </c>
      <c r="L183" s="67">
        <v>2.2561354286290258E-6</v>
      </c>
      <c r="M183" s="67">
        <f t="shared" si="2"/>
        <v>1.7109771409266807E-3</v>
      </c>
      <c r="N183" s="67">
        <f>K183/'סכום נכסי הקרן'!$C$41</f>
        <v>2.8969230345110791E-4</v>
      </c>
    </row>
    <row r="184" spans="1:14">
      <c r="A184" s="124" t="s">
        <v>2693</v>
      </c>
      <c r="B184" s="125" t="s">
        <v>2693</v>
      </c>
      <c r="C184" s="125" t="s">
        <v>2693</v>
      </c>
      <c r="D184" s="125" t="s">
        <v>2693</v>
      </c>
      <c r="E184" s="125" t="s">
        <v>2693</v>
      </c>
      <c r="F184" s="125" t="s">
        <v>2693</v>
      </c>
      <c r="G184" s="125" t="s">
        <v>2693</v>
      </c>
      <c r="H184" s="125" t="s">
        <v>2693</v>
      </c>
      <c r="I184" s="125" t="s">
        <v>2693</v>
      </c>
      <c r="J184" s="125" t="s">
        <v>2693</v>
      </c>
      <c r="K184" s="125" t="s">
        <v>2693</v>
      </c>
      <c r="L184" s="125" t="s">
        <v>2693</v>
      </c>
      <c r="M184" s="125" t="s">
        <v>2693</v>
      </c>
      <c r="N184" s="125" t="s">
        <v>2693</v>
      </c>
    </row>
    <row r="185" spans="1:14">
      <c r="A185" s="55" t="s">
        <v>174</v>
      </c>
      <c r="B185" s="122" t="s">
        <v>2693</v>
      </c>
      <c r="C185" s="122" t="s">
        <v>2693</v>
      </c>
      <c r="D185" s="122" t="s">
        <v>2693</v>
      </c>
      <c r="E185" s="122" t="s">
        <v>2693</v>
      </c>
      <c r="F185" s="122" t="s">
        <v>2693</v>
      </c>
      <c r="G185" s="122" t="s">
        <v>2693</v>
      </c>
      <c r="H185" s="122" t="s">
        <v>2693</v>
      </c>
      <c r="I185" s="122" t="s">
        <v>2693</v>
      </c>
      <c r="J185" s="64">
        <v>0.187368111</v>
      </c>
      <c r="K185" s="64">
        <v>486.51948454100011</v>
      </c>
      <c r="L185" s="122" t="s">
        <v>2693</v>
      </c>
      <c r="M185" s="65">
        <f t="shared" si="2"/>
        <v>0.2612668112960787</v>
      </c>
      <c r="N185" s="65">
        <f>K185/'סכום נכסי הקרן'!$C$41</f>
        <v>4.4236116643086319E-2</v>
      </c>
    </row>
    <row r="186" spans="1:14">
      <c r="A186" s="72" t="s">
        <v>60</v>
      </c>
      <c r="B186" s="122" t="s">
        <v>2693</v>
      </c>
      <c r="C186" s="122" t="s">
        <v>2693</v>
      </c>
      <c r="D186" s="122" t="s">
        <v>2693</v>
      </c>
      <c r="E186" s="122" t="s">
        <v>2693</v>
      </c>
      <c r="F186" s="122" t="s">
        <v>2693</v>
      </c>
      <c r="G186" s="122" t="s">
        <v>2693</v>
      </c>
      <c r="H186" s="122" t="s">
        <v>2693</v>
      </c>
      <c r="I186" s="122" t="s">
        <v>2693</v>
      </c>
      <c r="J186" s="64">
        <v>5.2895399999999999E-4</v>
      </c>
      <c r="K186" s="64">
        <f>SUM(K187:K214)</f>
        <v>177.98653653500003</v>
      </c>
      <c r="L186" s="122" t="s">
        <v>2693</v>
      </c>
      <c r="M186" s="65">
        <f t="shared" si="2"/>
        <v>9.558090956625119E-2</v>
      </c>
      <c r="N186" s="65">
        <f>K186/'סכום נכסי הקרן'!$C$41</f>
        <v>1.618318164274404E-2</v>
      </c>
    </row>
    <row r="187" spans="1:14">
      <c r="A187" s="61" t="s">
        <v>1467</v>
      </c>
      <c r="B187" s="58" t="s">
        <v>1468</v>
      </c>
      <c r="C187" s="69" t="s">
        <v>1469</v>
      </c>
      <c r="D187" s="69" t="s">
        <v>785</v>
      </c>
      <c r="E187" s="58" t="s">
        <v>1470</v>
      </c>
      <c r="F187" s="69" t="s">
        <v>2689</v>
      </c>
      <c r="G187" s="69" t="s">
        <v>123</v>
      </c>
      <c r="H187" s="66">
        <v>58.335200000000007</v>
      </c>
      <c r="I187" s="68">
        <v>218</v>
      </c>
      <c r="J187" s="125" t="s">
        <v>2693</v>
      </c>
      <c r="K187" s="66">
        <v>0.46124825899999999</v>
      </c>
      <c r="L187" s="67">
        <v>7.5267418731852544E-7</v>
      </c>
      <c r="M187" s="67">
        <f t="shared" si="2"/>
        <v>2.4769585941350367E-4</v>
      </c>
      <c r="N187" s="67">
        <f>K187/'סכום נכסי הקרן'!$C$41</f>
        <v>4.1938365132064948E-5</v>
      </c>
    </row>
    <row r="188" spans="1:14">
      <c r="A188" s="61" t="s">
        <v>1471</v>
      </c>
      <c r="B188" s="58" t="s">
        <v>1472</v>
      </c>
      <c r="C188" s="69" t="s">
        <v>1469</v>
      </c>
      <c r="D188" s="69" t="s">
        <v>785</v>
      </c>
      <c r="E188" s="58" t="s">
        <v>1473</v>
      </c>
      <c r="F188" s="69" t="s">
        <v>2679</v>
      </c>
      <c r="G188" s="69" t="s">
        <v>123</v>
      </c>
      <c r="H188" s="66">
        <v>4.0281510000000003</v>
      </c>
      <c r="I188" s="68">
        <v>585</v>
      </c>
      <c r="J188" s="125" t="s">
        <v>2693</v>
      </c>
      <c r="K188" s="66">
        <v>8.5469093999999995E-2</v>
      </c>
      <c r="L188" s="67">
        <v>1.8726614691566367E-6</v>
      </c>
      <c r="M188" s="67">
        <f t="shared" si="2"/>
        <v>4.5897930839937395E-5</v>
      </c>
      <c r="N188" s="67">
        <f>K188/'סכום נכסי הקרן'!$C$41</f>
        <v>7.7711601111512954E-6</v>
      </c>
    </row>
    <row r="189" spans="1:14">
      <c r="A189" s="61" t="s">
        <v>1474</v>
      </c>
      <c r="B189" s="58" t="s">
        <v>1475</v>
      </c>
      <c r="C189" s="69" t="s">
        <v>1469</v>
      </c>
      <c r="D189" s="69" t="s">
        <v>785</v>
      </c>
      <c r="E189" s="58" t="s">
        <v>1069</v>
      </c>
      <c r="F189" s="69" t="s">
        <v>1042</v>
      </c>
      <c r="G189" s="69" t="s">
        <v>123</v>
      </c>
      <c r="H189" s="66">
        <v>39.541806999999999</v>
      </c>
      <c r="I189" s="68">
        <v>6938</v>
      </c>
      <c r="J189" s="125" t="s">
        <v>2693</v>
      </c>
      <c r="K189" s="66">
        <v>9.9503501270000001</v>
      </c>
      <c r="L189" s="67">
        <v>8.8106347121584207E-7</v>
      </c>
      <c r="M189" s="67">
        <f t="shared" si="2"/>
        <v>5.3434576241349688E-3</v>
      </c>
      <c r="N189" s="67">
        <f>K189/'סכום נכסי הקרן'!$C$41</f>
        <v>9.0472193374287581E-4</v>
      </c>
    </row>
    <row r="190" spans="1:14">
      <c r="A190" s="61" t="s">
        <v>1477</v>
      </c>
      <c r="B190" s="58" t="s">
        <v>1478</v>
      </c>
      <c r="C190" s="69" t="s">
        <v>1469</v>
      </c>
      <c r="D190" s="69" t="s">
        <v>785</v>
      </c>
      <c r="E190" s="58" t="s">
        <v>1479</v>
      </c>
      <c r="F190" s="69" t="s">
        <v>1476</v>
      </c>
      <c r="G190" s="69" t="s">
        <v>123</v>
      </c>
      <c r="H190" s="66">
        <v>7.4923229999999998</v>
      </c>
      <c r="I190" s="68">
        <v>2271</v>
      </c>
      <c r="J190" s="125" t="s">
        <v>2693</v>
      </c>
      <c r="K190" s="66">
        <v>0.61713643399999996</v>
      </c>
      <c r="L190" s="67">
        <v>3.1799530514519011E-7</v>
      </c>
      <c r="M190" s="67">
        <f t="shared" si="2"/>
        <v>3.3140968320709692E-4</v>
      </c>
      <c r="N190" s="67">
        <f>K190/'סכום נכסי הקרן'!$C$41</f>
        <v>5.6112283570467632E-5</v>
      </c>
    </row>
    <row r="191" spans="1:14">
      <c r="A191" s="61" t="s">
        <v>1480</v>
      </c>
      <c r="B191" s="58" t="s">
        <v>1481</v>
      </c>
      <c r="C191" s="69" t="s">
        <v>1469</v>
      </c>
      <c r="D191" s="69" t="s">
        <v>785</v>
      </c>
      <c r="E191" s="58" t="s">
        <v>1482</v>
      </c>
      <c r="F191" s="69" t="s">
        <v>2685</v>
      </c>
      <c r="G191" s="69" t="s">
        <v>123</v>
      </c>
      <c r="H191" s="66">
        <v>3.6667840000000003</v>
      </c>
      <c r="I191" s="68">
        <v>21905</v>
      </c>
      <c r="J191" s="125" t="s">
        <v>2693</v>
      </c>
      <c r="K191" s="66">
        <v>2.9132391710000003</v>
      </c>
      <c r="L191" s="67">
        <v>8.779547960010408E-8</v>
      </c>
      <c r="M191" s="67">
        <f t="shared" si="2"/>
        <v>1.5644444527603695E-3</v>
      </c>
      <c r="N191" s="67">
        <f>K191/'סכום נכסי הקרן'!$C$41</f>
        <v>2.6488227475441201E-4</v>
      </c>
    </row>
    <row r="192" spans="1:14">
      <c r="A192" s="61" t="s">
        <v>1483</v>
      </c>
      <c r="B192" s="58" t="s">
        <v>1484</v>
      </c>
      <c r="C192" s="69" t="s">
        <v>1469</v>
      </c>
      <c r="D192" s="69" t="s">
        <v>785</v>
      </c>
      <c r="E192" s="58" t="s">
        <v>782</v>
      </c>
      <c r="F192" s="69" t="s">
        <v>641</v>
      </c>
      <c r="G192" s="69" t="s">
        <v>123</v>
      </c>
      <c r="H192" s="66">
        <v>0.29167599999999999</v>
      </c>
      <c r="I192" s="68">
        <v>21325</v>
      </c>
      <c r="J192" s="66">
        <v>5.2895399999999999E-4</v>
      </c>
      <c r="K192" s="66">
        <v>0.22612801699999999</v>
      </c>
      <c r="L192" s="67">
        <v>6.561321460345954E-9</v>
      </c>
      <c r="M192" s="67">
        <f t="shared" si="2"/>
        <v>1.2143346324974718E-4</v>
      </c>
      <c r="N192" s="67">
        <f>K192/'סכום נכסי הקרן'!$C$41</f>
        <v>2.056037970548912E-5</v>
      </c>
    </row>
    <row r="193" spans="1:14">
      <c r="A193" s="61" t="s">
        <v>1487</v>
      </c>
      <c r="B193" s="58" t="s">
        <v>1488</v>
      </c>
      <c r="C193" s="69" t="s">
        <v>1469</v>
      </c>
      <c r="D193" s="69" t="s">
        <v>785</v>
      </c>
      <c r="E193" s="58" t="s">
        <v>737</v>
      </c>
      <c r="F193" s="69" t="s">
        <v>635</v>
      </c>
      <c r="G193" s="69" t="s">
        <v>123</v>
      </c>
      <c r="H193" s="66">
        <v>67.948882999999995</v>
      </c>
      <c r="I193" s="68">
        <v>1914</v>
      </c>
      <c r="J193" s="125" t="s">
        <v>2693</v>
      </c>
      <c r="K193" s="66">
        <v>4.7170644319999999</v>
      </c>
      <c r="L193" s="67">
        <v>5.7653428859776818E-7</v>
      </c>
      <c r="M193" s="67">
        <f t="shared" si="2"/>
        <v>2.5331203003914442E-3</v>
      </c>
      <c r="N193" s="67">
        <f>K193/'סכום נכסי הקרן'!$C$41</f>
        <v>4.2889261182163627E-4</v>
      </c>
    </row>
    <row r="194" spans="1:14">
      <c r="A194" s="61" t="s">
        <v>1489</v>
      </c>
      <c r="B194" s="58" t="s">
        <v>1490</v>
      </c>
      <c r="C194" s="69" t="s">
        <v>1491</v>
      </c>
      <c r="D194" s="69" t="s">
        <v>785</v>
      </c>
      <c r="E194" s="58" t="s">
        <v>1492</v>
      </c>
      <c r="F194" s="69" t="s">
        <v>2684</v>
      </c>
      <c r="G194" s="69" t="s">
        <v>123</v>
      </c>
      <c r="H194" s="66">
        <v>35.957608999999998</v>
      </c>
      <c r="I194" s="68">
        <v>2722</v>
      </c>
      <c r="J194" s="125" t="s">
        <v>2693</v>
      </c>
      <c r="K194" s="66">
        <v>3.5499846999999995</v>
      </c>
      <c r="L194" s="67">
        <v>9.4057215910663346E-7</v>
      </c>
      <c r="M194" s="67">
        <f t="shared" si="2"/>
        <v>1.9063844556891627E-3</v>
      </c>
      <c r="N194" s="67">
        <f>K194/'סכום נכסי הקרן'!$C$41</f>
        <v>3.2277748838471825E-4</v>
      </c>
    </row>
    <row r="195" spans="1:14">
      <c r="A195" s="61" t="s">
        <v>1493</v>
      </c>
      <c r="B195" s="58" t="s">
        <v>1494</v>
      </c>
      <c r="C195" s="69" t="s">
        <v>1469</v>
      </c>
      <c r="D195" s="69" t="s">
        <v>785</v>
      </c>
      <c r="E195" s="58" t="s">
        <v>1495</v>
      </c>
      <c r="F195" s="69" t="s">
        <v>2690</v>
      </c>
      <c r="G195" s="69" t="s">
        <v>123</v>
      </c>
      <c r="H195" s="66">
        <v>21.834032000000001</v>
      </c>
      <c r="I195" s="68">
        <v>3963</v>
      </c>
      <c r="J195" s="125" t="s">
        <v>2693</v>
      </c>
      <c r="K195" s="66">
        <v>3.1383803100000001</v>
      </c>
      <c r="L195" s="67">
        <v>1.3292883105897251E-7</v>
      </c>
      <c r="M195" s="67">
        <f t="shared" si="2"/>
        <v>1.6853479506615723E-3</v>
      </c>
      <c r="N195" s="67">
        <f>K195/'סכום נכסי הקרן'!$C$41</f>
        <v>2.8535292393171542E-4</v>
      </c>
    </row>
    <row r="196" spans="1:14">
      <c r="A196" s="61" t="s">
        <v>1496</v>
      </c>
      <c r="B196" s="58" t="s">
        <v>1497</v>
      </c>
      <c r="C196" s="69" t="s">
        <v>1469</v>
      </c>
      <c r="D196" s="69" t="s">
        <v>785</v>
      </c>
      <c r="E196" s="58" t="s">
        <v>1498</v>
      </c>
      <c r="F196" s="69" t="s">
        <v>2687</v>
      </c>
      <c r="G196" s="69" t="s">
        <v>123</v>
      </c>
      <c r="H196" s="66">
        <v>37.466448999999997</v>
      </c>
      <c r="I196" s="68">
        <v>2224</v>
      </c>
      <c r="J196" s="125" t="s">
        <v>2693</v>
      </c>
      <c r="K196" s="66">
        <v>3.022211617</v>
      </c>
      <c r="L196" s="67">
        <v>4.5096246943347389E-7</v>
      </c>
      <c r="M196" s="67">
        <f t="shared" si="2"/>
        <v>1.6229639661410401E-3</v>
      </c>
      <c r="N196" s="67">
        <f>K196/'סכום נכסי הקרן'!$C$41</f>
        <v>2.7479044490033388E-4</v>
      </c>
    </row>
    <row r="197" spans="1:14">
      <c r="A197" s="61" t="s">
        <v>1499</v>
      </c>
      <c r="B197" s="58" t="s">
        <v>1500</v>
      </c>
      <c r="C197" s="69" t="s">
        <v>1469</v>
      </c>
      <c r="D197" s="69" t="s">
        <v>785</v>
      </c>
      <c r="E197" s="58" t="s">
        <v>1501</v>
      </c>
      <c r="F197" s="69" t="s">
        <v>2689</v>
      </c>
      <c r="G197" s="69" t="s">
        <v>123</v>
      </c>
      <c r="H197" s="66">
        <v>241.46606</v>
      </c>
      <c r="I197" s="68">
        <v>253</v>
      </c>
      <c r="J197" s="125" t="s">
        <v>2693</v>
      </c>
      <c r="K197" s="66">
        <v>2.2157674209999998</v>
      </c>
      <c r="L197" s="67">
        <v>1.4644061297776832E-6</v>
      </c>
      <c r="M197" s="67">
        <f t="shared" si="2"/>
        <v>1.1898937392087535E-3</v>
      </c>
      <c r="N197" s="67">
        <f>K197/'סכום נכסי הקרן'!$C$41</f>
        <v>2.0146561279406772E-4</v>
      </c>
    </row>
    <row r="198" spans="1:14">
      <c r="A198" s="61" t="s">
        <v>1502</v>
      </c>
      <c r="B198" s="58" t="s">
        <v>1503</v>
      </c>
      <c r="C198" s="69" t="s">
        <v>1469</v>
      </c>
      <c r="D198" s="69" t="s">
        <v>785</v>
      </c>
      <c r="E198" s="58" t="s">
        <v>1504</v>
      </c>
      <c r="F198" s="69" t="s">
        <v>2685</v>
      </c>
      <c r="G198" s="69" t="s">
        <v>123</v>
      </c>
      <c r="H198" s="66">
        <v>18.919229999999999</v>
      </c>
      <c r="I198" s="68">
        <v>3461</v>
      </c>
      <c r="J198" s="125" t="s">
        <v>2693</v>
      </c>
      <c r="K198" s="66">
        <v>2.3749398839999998</v>
      </c>
      <c r="L198" s="67">
        <v>1.8037721843691134E-7</v>
      </c>
      <c r="M198" s="67">
        <f t="shared" si="2"/>
        <v>1.2753712651363887E-3</v>
      </c>
      <c r="N198" s="67">
        <f>K198/'סכום נכסי הקרן'!$C$41</f>
        <v>2.1593815061293479E-4</v>
      </c>
    </row>
    <row r="199" spans="1:14">
      <c r="A199" s="61" t="s">
        <v>1505</v>
      </c>
      <c r="B199" s="58" t="s">
        <v>1506</v>
      </c>
      <c r="C199" s="69" t="s">
        <v>1469</v>
      </c>
      <c r="D199" s="69" t="s">
        <v>785</v>
      </c>
      <c r="E199" s="58" t="s">
        <v>1507</v>
      </c>
      <c r="F199" s="69" t="s">
        <v>2679</v>
      </c>
      <c r="G199" s="69" t="s">
        <v>123</v>
      </c>
      <c r="H199" s="66">
        <v>39.738022000000001</v>
      </c>
      <c r="I199" s="68">
        <v>1916</v>
      </c>
      <c r="J199" s="125" t="s">
        <v>2693</v>
      </c>
      <c r="K199" s="66">
        <v>2.7615270489999992</v>
      </c>
      <c r="L199" s="67">
        <v>7.9292445514109901E-7</v>
      </c>
      <c r="M199" s="67">
        <f t="shared" si="2"/>
        <v>1.4829732196250773E-3</v>
      </c>
      <c r="N199" s="67">
        <f>K199/'סכום נכסי הקרן'!$C$41</f>
        <v>2.5108805820562625E-4</v>
      </c>
    </row>
    <row r="200" spans="1:14">
      <c r="A200" s="61" t="s">
        <v>1508</v>
      </c>
      <c r="B200" s="58" t="s">
        <v>1509</v>
      </c>
      <c r="C200" s="69" t="s">
        <v>1469</v>
      </c>
      <c r="D200" s="69" t="s">
        <v>785</v>
      </c>
      <c r="E200" s="58" t="s">
        <v>1510</v>
      </c>
      <c r="F200" s="69" t="s">
        <v>2680</v>
      </c>
      <c r="G200" s="69" t="s">
        <v>123</v>
      </c>
      <c r="H200" s="66">
        <v>15.925509999999999</v>
      </c>
      <c r="I200" s="68">
        <v>4332</v>
      </c>
      <c r="J200" s="125" t="s">
        <v>2693</v>
      </c>
      <c r="K200" s="66">
        <v>2.5022421860000001</v>
      </c>
      <c r="L200" s="67">
        <v>1.6826047819269289E-7</v>
      </c>
      <c r="M200" s="67">
        <f t="shared" si="2"/>
        <v>1.3437341315189531E-3</v>
      </c>
      <c r="N200" s="67">
        <f>K200/'סכום נכסי הקרן'!$C$41</f>
        <v>2.2751293776769436E-4</v>
      </c>
    </row>
    <row r="201" spans="1:14">
      <c r="A201" s="61" t="s">
        <v>1511</v>
      </c>
      <c r="B201" s="58" t="s">
        <v>1512</v>
      </c>
      <c r="C201" s="69" t="s">
        <v>1469</v>
      </c>
      <c r="D201" s="69" t="s">
        <v>785</v>
      </c>
      <c r="E201" s="58" t="s">
        <v>1513</v>
      </c>
      <c r="F201" s="69" t="s">
        <v>2685</v>
      </c>
      <c r="G201" s="69" t="s">
        <v>123</v>
      </c>
      <c r="H201" s="66">
        <v>6.5255840000000003</v>
      </c>
      <c r="I201" s="68">
        <v>18781</v>
      </c>
      <c r="J201" s="125" t="s">
        <v>2693</v>
      </c>
      <c r="K201" s="66">
        <v>4.4451420119999998</v>
      </c>
      <c r="L201" s="67">
        <v>1.3669617587446511E-7</v>
      </c>
      <c r="M201" s="67">
        <f t="shared" ref="M201:M216" si="3">IFERROR(K201/$K$9,0)</f>
        <v>2.3870946922694204E-3</v>
      </c>
      <c r="N201" s="67">
        <f>K201/'סכום נכסי הקרן'!$C$41</f>
        <v>4.0416843885179371E-4</v>
      </c>
    </row>
    <row r="202" spans="1:14">
      <c r="A202" s="61" t="s">
        <v>1514</v>
      </c>
      <c r="B202" s="58" t="s">
        <v>1515</v>
      </c>
      <c r="C202" s="69" t="s">
        <v>1469</v>
      </c>
      <c r="D202" s="69" t="s">
        <v>785</v>
      </c>
      <c r="E202" s="58" t="s">
        <v>1062</v>
      </c>
      <c r="F202" s="69" t="s">
        <v>148</v>
      </c>
      <c r="G202" s="69" t="s">
        <v>123</v>
      </c>
      <c r="H202" s="66">
        <v>48.200291999999997</v>
      </c>
      <c r="I202" s="68">
        <v>19951</v>
      </c>
      <c r="J202" s="125" t="s">
        <v>2693</v>
      </c>
      <c r="K202" s="66">
        <v>34.878829072000002</v>
      </c>
      <c r="L202" s="67">
        <v>7.610919999751778E-7</v>
      </c>
      <c r="M202" s="67">
        <f t="shared" si="3"/>
        <v>1.8730350464749912E-2</v>
      </c>
      <c r="N202" s="67">
        <f>K202/'סכום נכסי הקרן'!$C$41</f>
        <v>3.1713096807600484E-3</v>
      </c>
    </row>
    <row r="203" spans="1:14">
      <c r="A203" s="61" t="s">
        <v>1516</v>
      </c>
      <c r="B203" s="58" t="s">
        <v>1517</v>
      </c>
      <c r="C203" s="69" t="s">
        <v>1469</v>
      </c>
      <c r="D203" s="69" t="s">
        <v>785</v>
      </c>
      <c r="E203" s="58" t="s">
        <v>1056</v>
      </c>
      <c r="F203" s="69" t="s">
        <v>1042</v>
      </c>
      <c r="G203" s="69" t="s">
        <v>123</v>
      </c>
      <c r="H203" s="66">
        <v>44.604969000000004</v>
      </c>
      <c r="I203" s="68">
        <v>13739</v>
      </c>
      <c r="J203" s="125" t="s">
        <v>2693</v>
      </c>
      <c r="K203" s="66">
        <v>22.227259548000006</v>
      </c>
      <c r="L203" s="67">
        <v>1.5415231254376307E-6</v>
      </c>
      <c r="M203" s="67">
        <f t="shared" si="3"/>
        <v>1.1936305555028377E-2</v>
      </c>
      <c r="N203" s="67">
        <f>K203/'סכום נכסי הקרן'!$C$41</f>
        <v>2.0209830793295226E-3</v>
      </c>
    </row>
    <row r="204" spans="1:14">
      <c r="A204" s="61" t="s">
        <v>1520</v>
      </c>
      <c r="B204" s="58" t="s">
        <v>1521</v>
      </c>
      <c r="C204" s="69" t="s">
        <v>1469</v>
      </c>
      <c r="D204" s="69" t="s">
        <v>785</v>
      </c>
      <c r="E204" s="58" t="s">
        <v>1230</v>
      </c>
      <c r="F204" s="69" t="s">
        <v>148</v>
      </c>
      <c r="G204" s="69" t="s">
        <v>123</v>
      </c>
      <c r="H204" s="66">
        <v>95.796357</v>
      </c>
      <c r="I204" s="68">
        <v>3087</v>
      </c>
      <c r="J204" s="125" t="s">
        <v>2693</v>
      </c>
      <c r="K204" s="66">
        <v>10.725886057</v>
      </c>
      <c r="L204" s="67">
        <v>2.0365093472105817E-6</v>
      </c>
      <c r="M204" s="67">
        <f t="shared" si="3"/>
        <v>5.7599297406994258E-3</v>
      </c>
      <c r="N204" s="67">
        <f>K204/'סכום נכסי הקרן'!$C$41</f>
        <v>9.7523647416822095E-4</v>
      </c>
    </row>
    <row r="205" spans="1:14">
      <c r="A205" s="61" t="s">
        <v>1522</v>
      </c>
      <c r="B205" s="58" t="s">
        <v>1523</v>
      </c>
      <c r="C205" s="69" t="s">
        <v>1491</v>
      </c>
      <c r="D205" s="69" t="s">
        <v>785</v>
      </c>
      <c r="E205" s="58" t="s">
        <v>1524</v>
      </c>
      <c r="F205" s="69" t="s">
        <v>2685</v>
      </c>
      <c r="G205" s="69" t="s">
        <v>123</v>
      </c>
      <c r="H205" s="66">
        <v>30.773859999999999</v>
      </c>
      <c r="I205" s="68">
        <v>468</v>
      </c>
      <c r="J205" s="125" t="s">
        <v>2693</v>
      </c>
      <c r="K205" s="66">
        <v>0.52236657399999997</v>
      </c>
      <c r="L205" s="67">
        <v>2.5170054039388378E-7</v>
      </c>
      <c r="M205" s="67">
        <f t="shared" si="3"/>
        <v>2.805171292274028E-4</v>
      </c>
      <c r="N205" s="67">
        <f>K205/'סכום נכסי הקרן'!$C$41</f>
        <v>4.7495464071112781E-5</v>
      </c>
    </row>
    <row r="206" spans="1:14">
      <c r="A206" s="61" t="s">
        <v>1525</v>
      </c>
      <c r="B206" s="58" t="s">
        <v>1526</v>
      </c>
      <c r="C206" s="69" t="s">
        <v>1491</v>
      </c>
      <c r="D206" s="69" t="s">
        <v>785</v>
      </c>
      <c r="E206" s="58" t="s">
        <v>1527</v>
      </c>
      <c r="F206" s="69" t="s">
        <v>2685</v>
      </c>
      <c r="G206" s="69" t="s">
        <v>123</v>
      </c>
      <c r="H206" s="66">
        <v>66.125033000000002</v>
      </c>
      <c r="I206" s="68">
        <v>533</v>
      </c>
      <c r="J206" s="125" t="s">
        <v>2693</v>
      </c>
      <c r="K206" s="66">
        <v>1.278323179</v>
      </c>
      <c r="L206" s="67">
        <v>8.4481294183535107E-7</v>
      </c>
      <c r="M206" s="67">
        <f t="shared" si="3"/>
        <v>6.8647491291800656E-4</v>
      </c>
      <c r="N206" s="67">
        <f>K206/'סכום נכסי הקרן'!$C$41</f>
        <v>1.162297812330258E-4</v>
      </c>
    </row>
    <row r="207" spans="1:14">
      <c r="A207" s="61" t="s">
        <v>1528</v>
      </c>
      <c r="B207" s="58" t="s">
        <v>1529</v>
      </c>
      <c r="C207" s="69" t="s">
        <v>1469</v>
      </c>
      <c r="D207" s="69" t="s">
        <v>785</v>
      </c>
      <c r="E207" s="58" t="s">
        <v>1530</v>
      </c>
      <c r="F207" s="69" t="s">
        <v>2688</v>
      </c>
      <c r="G207" s="69" t="s">
        <v>123</v>
      </c>
      <c r="H207" s="66">
        <v>51.149470000000001</v>
      </c>
      <c r="I207" s="68">
        <v>110.5</v>
      </c>
      <c r="J207" s="125" t="s">
        <v>2693</v>
      </c>
      <c r="K207" s="66">
        <v>0.20499863600000001</v>
      </c>
      <c r="L207" s="67">
        <v>1.8395150189775901E-6</v>
      </c>
      <c r="M207" s="67">
        <f t="shared" si="3"/>
        <v>1.1008673167179591E-4</v>
      </c>
      <c r="N207" s="67">
        <f>K207/'סכום נכסי הקרן'!$C$41</f>
        <v>1.8639219726883077E-5</v>
      </c>
    </row>
    <row r="208" spans="1:14">
      <c r="A208" s="61" t="s">
        <v>1531</v>
      </c>
      <c r="B208" s="58" t="s">
        <v>1532</v>
      </c>
      <c r="C208" s="69" t="s">
        <v>1469</v>
      </c>
      <c r="D208" s="69" t="s">
        <v>785</v>
      </c>
      <c r="E208" s="58" t="s">
        <v>1533</v>
      </c>
      <c r="F208" s="69" t="s">
        <v>2689</v>
      </c>
      <c r="G208" s="69" t="s">
        <v>123</v>
      </c>
      <c r="H208" s="66">
        <v>42.858871000000001</v>
      </c>
      <c r="I208" s="68">
        <v>1428</v>
      </c>
      <c r="J208" s="125" t="s">
        <v>2693</v>
      </c>
      <c r="K208" s="66">
        <v>2.2198135290000001</v>
      </c>
      <c r="L208" s="67">
        <v>6.1966125930745321E-7</v>
      </c>
      <c r="M208" s="67">
        <f t="shared" si="3"/>
        <v>1.1920665478400809E-3</v>
      </c>
      <c r="N208" s="67">
        <f>K208/'סכום נכסי הקרן'!$C$41</f>
        <v>2.0183349961284004E-4</v>
      </c>
    </row>
    <row r="209" spans="1:14">
      <c r="A209" s="61" t="s">
        <v>1534</v>
      </c>
      <c r="B209" s="58" t="s">
        <v>1535</v>
      </c>
      <c r="C209" s="69" t="s">
        <v>1469</v>
      </c>
      <c r="D209" s="69" t="s">
        <v>785</v>
      </c>
      <c r="E209" s="58">
        <v>513870683</v>
      </c>
      <c r="F209" s="69" t="s">
        <v>932</v>
      </c>
      <c r="G209" s="69" t="s">
        <v>123</v>
      </c>
      <c r="H209" s="66">
        <v>168.47351599999999</v>
      </c>
      <c r="I209" s="68">
        <v>433</v>
      </c>
      <c r="J209" s="125" t="s">
        <v>2693</v>
      </c>
      <c r="K209" s="66">
        <v>2.6458614059999999</v>
      </c>
      <c r="L209" s="67">
        <v>5.6489336925524614E-7</v>
      </c>
      <c r="M209" s="67">
        <f t="shared" si="3"/>
        <v>1.4208593790013442E-3</v>
      </c>
      <c r="N209" s="67">
        <f>K209/'סכום נכסי הקרן'!$C$41</f>
        <v>2.4057131830532662E-4</v>
      </c>
    </row>
    <row r="210" spans="1:14">
      <c r="A210" s="61" t="s">
        <v>1536</v>
      </c>
      <c r="B210" s="58" t="s">
        <v>1537</v>
      </c>
      <c r="C210" s="69" t="s">
        <v>1491</v>
      </c>
      <c r="D210" s="69" t="s">
        <v>785</v>
      </c>
      <c r="E210" s="58" t="s">
        <v>805</v>
      </c>
      <c r="F210" s="69" t="s">
        <v>1045</v>
      </c>
      <c r="G210" s="69" t="s">
        <v>123</v>
      </c>
      <c r="H210" s="66">
        <v>1203.4885099999999</v>
      </c>
      <c r="I210" s="68">
        <v>1044</v>
      </c>
      <c r="J210" s="125" t="s">
        <v>2693</v>
      </c>
      <c r="K210" s="66">
        <v>45.571151516</v>
      </c>
      <c r="L210" s="67">
        <v>1.0736123353149262E-6</v>
      </c>
      <c r="M210" s="67">
        <f t="shared" si="3"/>
        <v>2.4472256141824508E-2</v>
      </c>
      <c r="N210" s="67">
        <f>K210/'סכום נכסי הקרן'!$C$41</f>
        <v>4.1434944294644225E-3</v>
      </c>
    </row>
    <row r="211" spans="1:14">
      <c r="A211" s="61" t="s">
        <v>1538</v>
      </c>
      <c r="B211" s="58" t="s">
        <v>1539</v>
      </c>
      <c r="C211" s="69" t="s">
        <v>1469</v>
      </c>
      <c r="D211" s="69" t="s">
        <v>785</v>
      </c>
      <c r="E211" s="58" t="s">
        <v>1041</v>
      </c>
      <c r="F211" s="69" t="s">
        <v>1042</v>
      </c>
      <c r="G211" s="69" t="s">
        <v>123</v>
      </c>
      <c r="H211" s="66">
        <v>72.660908000000006</v>
      </c>
      <c r="I211" s="68">
        <v>3052</v>
      </c>
      <c r="J211" s="125" t="s">
        <v>2693</v>
      </c>
      <c r="K211" s="66">
        <v>8.0432748240000009</v>
      </c>
      <c r="L211" s="67">
        <v>6.5773214581426251E-7</v>
      </c>
      <c r="M211" s="67">
        <f t="shared" si="3"/>
        <v>4.3193352628560881E-3</v>
      </c>
      <c r="N211" s="67">
        <f>K211/'סכום נכסי הקרן'!$C$41</f>
        <v>7.3132372826247884E-4</v>
      </c>
    </row>
    <row r="212" spans="1:14">
      <c r="A212" s="61" t="s">
        <v>1540</v>
      </c>
      <c r="B212" s="58" t="s">
        <v>1541</v>
      </c>
      <c r="C212" s="69" t="s">
        <v>1469</v>
      </c>
      <c r="D212" s="69" t="s">
        <v>785</v>
      </c>
      <c r="E212" s="58" t="s">
        <v>1542</v>
      </c>
      <c r="F212" s="69" t="s">
        <v>2688</v>
      </c>
      <c r="G212" s="69" t="s">
        <v>123</v>
      </c>
      <c r="H212" s="66">
        <v>27.013447999999997</v>
      </c>
      <c r="I212" s="68">
        <v>1500</v>
      </c>
      <c r="J212" s="125" t="s">
        <v>2693</v>
      </c>
      <c r="K212" s="66">
        <v>1.469666624</v>
      </c>
      <c r="L212" s="67">
        <v>8.7517553112907519E-7</v>
      </c>
      <c r="M212" s="67">
        <f t="shared" si="3"/>
        <v>7.8922864288366362E-4</v>
      </c>
      <c r="N212" s="67">
        <f>K212/'סכום נכסי הקרן'!$C$41</f>
        <v>1.3362742145270885E-4</v>
      </c>
    </row>
    <row r="213" spans="1:14">
      <c r="A213" s="61" t="s">
        <v>1543</v>
      </c>
      <c r="B213" s="58" t="s">
        <v>1544</v>
      </c>
      <c r="C213" s="69" t="s">
        <v>1469</v>
      </c>
      <c r="D213" s="69" t="s">
        <v>785</v>
      </c>
      <c r="E213" s="58" t="s">
        <v>1545</v>
      </c>
      <c r="F213" s="69" t="s">
        <v>2685</v>
      </c>
      <c r="G213" s="69" t="s">
        <v>123</v>
      </c>
      <c r="H213" s="66">
        <v>11.126773</v>
      </c>
      <c r="I213" s="68">
        <v>12302</v>
      </c>
      <c r="J213" s="125" t="s">
        <v>2693</v>
      </c>
      <c r="K213" s="66">
        <v>4.9646941049999995</v>
      </c>
      <c r="L213" s="67">
        <v>1.9465642431438673E-7</v>
      </c>
      <c r="M213" s="67">
        <f t="shared" si="3"/>
        <v>2.6661004113689899E-3</v>
      </c>
      <c r="N213" s="67">
        <f>K213/'סכום נכסי הקרן'!$C$41</f>
        <v>4.5140800009935725E-4</v>
      </c>
    </row>
    <row r="214" spans="1:14">
      <c r="A214" s="61" t="s">
        <v>1546</v>
      </c>
      <c r="B214" s="58" t="s">
        <v>1547</v>
      </c>
      <c r="C214" s="69" t="s">
        <v>1491</v>
      </c>
      <c r="D214" s="69" t="s">
        <v>785</v>
      </c>
      <c r="E214" s="58" t="s">
        <v>1548</v>
      </c>
      <c r="F214" s="69" t="s">
        <v>2691</v>
      </c>
      <c r="G214" s="69" t="s">
        <v>123</v>
      </c>
      <c r="H214" s="66">
        <v>7.0835600000000003</v>
      </c>
      <c r="I214" s="68">
        <v>987</v>
      </c>
      <c r="J214" s="125" t="s">
        <v>2693</v>
      </c>
      <c r="K214" s="66">
        <v>0.25358075199999996</v>
      </c>
      <c r="L214" s="67">
        <v>5.8922489114071883E-8</v>
      </c>
      <c r="M214" s="67">
        <f t="shared" si="3"/>
        <v>1.3617591193414681E-4</v>
      </c>
      <c r="N214" s="67">
        <f>K214/'סכום נכסי הקרן'!$C$41</f>
        <v>2.3056481971110501E-5</v>
      </c>
    </row>
    <row r="215" spans="1:14">
      <c r="A215" s="124" t="s">
        <v>2693</v>
      </c>
      <c r="B215" s="125" t="s">
        <v>2693</v>
      </c>
      <c r="C215" s="125" t="s">
        <v>2693</v>
      </c>
      <c r="D215" s="125" t="s">
        <v>2693</v>
      </c>
      <c r="E215" s="125" t="s">
        <v>2693</v>
      </c>
      <c r="F215" s="125" t="s">
        <v>2693</v>
      </c>
      <c r="G215" s="125" t="s">
        <v>2693</v>
      </c>
      <c r="H215" s="125" t="s">
        <v>2693</v>
      </c>
      <c r="I215" s="125" t="s">
        <v>2693</v>
      </c>
      <c r="J215" s="125" t="s">
        <v>2693</v>
      </c>
      <c r="K215" s="125" t="s">
        <v>2693</v>
      </c>
      <c r="L215" s="125" t="s">
        <v>2693</v>
      </c>
      <c r="M215" s="125" t="s">
        <v>2693</v>
      </c>
      <c r="N215" s="125" t="s">
        <v>2693</v>
      </c>
    </row>
    <row r="216" spans="1:14">
      <c r="A216" s="72" t="s">
        <v>59</v>
      </c>
      <c r="B216" s="122" t="s">
        <v>2693</v>
      </c>
      <c r="C216" s="122" t="s">
        <v>2693</v>
      </c>
      <c r="D216" s="122" t="s">
        <v>2693</v>
      </c>
      <c r="E216" s="122" t="s">
        <v>2693</v>
      </c>
      <c r="F216" s="122" t="s">
        <v>2693</v>
      </c>
      <c r="G216" s="122" t="s">
        <v>2693</v>
      </c>
      <c r="H216" s="122" t="s">
        <v>2693</v>
      </c>
      <c r="I216" s="122" t="s">
        <v>2693</v>
      </c>
      <c r="J216" s="64">
        <v>0.18683915700000001</v>
      </c>
      <c r="K216" s="64">
        <f>SUM(K217:K257)</f>
        <v>308.53294800600008</v>
      </c>
      <c r="L216" s="122" t="s">
        <v>2693</v>
      </c>
      <c r="M216" s="65">
        <f t="shared" si="3"/>
        <v>0.16568590172982753</v>
      </c>
      <c r="N216" s="65">
        <f>K216/'סכום נכסי הקרן'!$C$41</f>
        <v>2.8052935000342279E-2</v>
      </c>
    </row>
    <row r="217" spans="1:14">
      <c r="A217" s="61" t="s">
        <v>1549</v>
      </c>
      <c r="B217" s="58" t="s">
        <v>1550</v>
      </c>
      <c r="C217" s="69" t="s">
        <v>1469</v>
      </c>
      <c r="D217" s="69" t="s">
        <v>785</v>
      </c>
      <c r="E217" s="125" t="s">
        <v>2693</v>
      </c>
      <c r="F217" s="69" t="s">
        <v>2685</v>
      </c>
      <c r="G217" s="69" t="s">
        <v>123</v>
      </c>
      <c r="H217" s="66">
        <v>3.2260800000000001</v>
      </c>
      <c r="I217" s="68">
        <v>59660</v>
      </c>
      <c r="J217" s="125" t="s">
        <v>2693</v>
      </c>
      <c r="K217" s="66">
        <v>6.9808119230000001</v>
      </c>
      <c r="L217" s="67">
        <v>7.0856138809576107E-9</v>
      </c>
      <c r="M217" s="67">
        <f t="shared" ref="M217:M257" si="4">IFERROR(K217/$K$9,0)</f>
        <v>3.7487799139237906E-3</v>
      </c>
      <c r="N217" s="67">
        <f>K217/'סכום נכסי הקרן'!$C$41</f>
        <v>6.3472074665336887E-4</v>
      </c>
    </row>
    <row r="218" spans="1:14">
      <c r="A218" s="61" t="s">
        <v>1551</v>
      </c>
      <c r="B218" s="58" t="s">
        <v>1552</v>
      </c>
      <c r="C218" s="69" t="s">
        <v>1491</v>
      </c>
      <c r="D218" s="69" t="s">
        <v>785</v>
      </c>
      <c r="E218" s="125" t="s">
        <v>2693</v>
      </c>
      <c r="F218" s="69" t="s">
        <v>2679</v>
      </c>
      <c r="G218" s="69" t="s">
        <v>123</v>
      </c>
      <c r="H218" s="66">
        <v>15.543839999999999</v>
      </c>
      <c r="I218" s="68">
        <v>12141</v>
      </c>
      <c r="J218" s="125" t="s">
        <v>2693</v>
      </c>
      <c r="K218" s="66">
        <v>6.8447932069999986</v>
      </c>
      <c r="L218" s="67">
        <v>2.0758350798291937E-7</v>
      </c>
      <c r="M218" s="67">
        <f t="shared" si="4"/>
        <v>3.6757362284495403E-3</v>
      </c>
      <c r="N218" s="67">
        <f>K218/'סכום נכסי הקרן'!$C$41</f>
        <v>6.2235343151429378E-4</v>
      </c>
    </row>
    <row r="219" spans="1:14">
      <c r="A219" s="61" t="s">
        <v>1553</v>
      </c>
      <c r="B219" s="58" t="s">
        <v>1554</v>
      </c>
      <c r="C219" s="69" t="s">
        <v>1469</v>
      </c>
      <c r="D219" s="69" t="s">
        <v>785</v>
      </c>
      <c r="E219" s="125" t="s">
        <v>2693</v>
      </c>
      <c r="F219" s="69" t="s">
        <v>2676</v>
      </c>
      <c r="G219" s="69" t="s">
        <v>123</v>
      </c>
      <c r="H219" s="66">
        <v>3.8617490000000005</v>
      </c>
      <c r="I219" s="68">
        <v>170</v>
      </c>
      <c r="J219" s="125" t="s">
        <v>2693</v>
      </c>
      <c r="K219" s="66">
        <v>2.3811156E-2</v>
      </c>
      <c r="L219" s="67">
        <v>1.4156436888705617E-7</v>
      </c>
      <c r="M219" s="67">
        <f t="shared" si="4"/>
        <v>1.2786876988621879E-5</v>
      </c>
      <c r="N219" s="67">
        <f>K219/'סכום נכסי הקרן'!$C$41</f>
        <v>2.1649966911735464E-6</v>
      </c>
    </row>
    <row r="220" spans="1:14">
      <c r="A220" s="61" t="s">
        <v>1555</v>
      </c>
      <c r="B220" s="58" t="s">
        <v>1556</v>
      </c>
      <c r="C220" s="69" t="s">
        <v>1491</v>
      </c>
      <c r="D220" s="69" t="s">
        <v>785</v>
      </c>
      <c r="E220" s="125" t="s">
        <v>2693</v>
      </c>
      <c r="F220" s="69" t="s">
        <v>2690</v>
      </c>
      <c r="G220" s="69" t="s">
        <v>123</v>
      </c>
      <c r="H220" s="66">
        <v>20.040800000000001</v>
      </c>
      <c r="I220" s="68">
        <v>7751</v>
      </c>
      <c r="J220" s="66">
        <v>7.2687982000000012E-2</v>
      </c>
      <c r="K220" s="66">
        <v>5.7067334349999994</v>
      </c>
      <c r="L220" s="67">
        <v>7.8794565626470106E-9</v>
      </c>
      <c r="M220" s="67">
        <f t="shared" si="4"/>
        <v>3.0645844510951334E-3</v>
      </c>
      <c r="N220" s="67">
        <f>K220/'סכום נכסי הקרן'!$C$41</f>
        <v>5.1887690812594091E-4</v>
      </c>
    </row>
    <row r="221" spans="1:14">
      <c r="A221" s="61" t="s">
        <v>1557</v>
      </c>
      <c r="B221" s="58" t="s">
        <v>1558</v>
      </c>
      <c r="C221" s="69" t="s">
        <v>1469</v>
      </c>
      <c r="D221" s="69" t="s">
        <v>785</v>
      </c>
      <c r="E221" s="125" t="s">
        <v>2693</v>
      </c>
      <c r="F221" s="69" t="s">
        <v>932</v>
      </c>
      <c r="G221" s="69" t="s">
        <v>123</v>
      </c>
      <c r="H221" s="66">
        <v>44.352402000000005</v>
      </c>
      <c r="I221" s="68">
        <v>14093</v>
      </c>
      <c r="J221" s="125" t="s">
        <v>2693</v>
      </c>
      <c r="K221" s="66">
        <v>22.670868227</v>
      </c>
      <c r="L221" s="67">
        <v>7.7471444541484733E-9</v>
      </c>
      <c r="M221" s="67">
        <f t="shared" si="4"/>
        <v>1.217452874794929E-2</v>
      </c>
      <c r="N221" s="67">
        <f>K221/'סכום נכסי הקרן'!$C$41</f>
        <v>2.0613175898510131E-3</v>
      </c>
    </row>
    <row r="222" spans="1:14">
      <c r="A222" s="61" t="s">
        <v>1559</v>
      </c>
      <c r="B222" s="58" t="s">
        <v>1560</v>
      </c>
      <c r="C222" s="69" t="s">
        <v>1469</v>
      </c>
      <c r="D222" s="69" t="s">
        <v>785</v>
      </c>
      <c r="E222" s="125" t="s">
        <v>2693</v>
      </c>
      <c r="F222" s="69" t="s">
        <v>2690</v>
      </c>
      <c r="G222" s="69" t="s">
        <v>123</v>
      </c>
      <c r="H222" s="66">
        <v>58.264960000000002</v>
      </c>
      <c r="I222" s="68">
        <v>15194</v>
      </c>
      <c r="J222" s="125" t="s">
        <v>2693</v>
      </c>
      <c r="K222" s="66">
        <v>32.109025887000001</v>
      </c>
      <c r="L222" s="67">
        <v>5.6381640750061546E-9</v>
      </c>
      <c r="M222" s="67">
        <f t="shared" si="4"/>
        <v>1.7242932860611411E-2</v>
      </c>
      <c r="N222" s="67">
        <f>K222/'סכום נכסי הקרן'!$C$41</f>
        <v>2.9194691262432095E-3</v>
      </c>
    </row>
    <row r="223" spans="1:14">
      <c r="A223" s="61" t="s">
        <v>1561</v>
      </c>
      <c r="B223" s="58" t="s">
        <v>1562</v>
      </c>
      <c r="C223" s="69" t="s">
        <v>1491</v>
      </c>
      <c r="D223" s="69" t="s">
        <v>785</v>
      </c>
      <c r="E223" s="125" t="s">
        <v>2693</v>
      </c>
      <c r="F223" s="69" t="s">
        <v>2678</v>
      </c>
      <c r="G223" s="69" t="s">
        <v>123</v>
      </c>
      <c r="H223" s="66">
        <v>6.3544000000000009</v>
      </c>
      <c r="I223" s="68">
        <v>21588</v>
      </c>
      <c r="J223" s="66">
        <v>3.9180594999999999E-2</v>
      </c>
      <c r="K223" s="66">
        <v>5.0146552069999997</v>
      </c>
      <c r="L223" s="67">
        <v>1.3631221544980551E-8</v>
      </c>
      <c r="M223" s="67">
        <f t="shared" si="4"/>
        <v>2.6929301236891306E-3</v>
      </c>
      <c r="N223" s="67">
        <f>K223/'סכום נכסי הקרן'!$C$41</f>
        <v>4.5595064475371108E-4</v>
      </c>
    </row>
    <row r="224" spans="1:14">
      <c r="A224" s="61" t="s">
        <v>1563</v>
      </c>
      <c r="B224" s="58" t="s">
        <v>1564</v>
      </c>
      <c r="C224" s="69" t="s">
        <v>1469</v>
      </c>
      <c r="D224" s="69" t="s">
        <v>785</v>
      </c>
      <c r="E224" s="125" t="s">
        <v>2693</v>
      </c>
      <c r="F224" s="69" t="s">
        <v>1476</v>
      </c>
      <c r="G224" s="69" t="s">
        <v>123</v>
      </c>
      <c r="H224" s="66">
        <v>6.0122400000000003</v>
      </c>
      <c r="I224" s="68">
        <v>16207</v>
      </c>
      <c r="J224" s="125" t="s">
        <v>2693</v>
      </c>
      <c r="K224" s="66">
        <v>3.5341623530000001</v>
      </c>
      <c r="L224" s="67">
        <v>7.2343616584367161E-9</v>
      </c>
      <c r="M224" s="67">
        <f t="shared" si="4"/>
        <v>1.8978876651612152E-3</v>
      </c>
      <c r="N224" s="67">
        <f>K224/'סכום נכסי הקרן'!$C$41</f>
        <v>3.2133886319148536E-4</v>
      </c>
    </row>
    <row r="225" spans="1:14">
      <c r="A225" s="61" t="s">
        <v>1565</v>
      </c>
      <c r="B225" s="58" t="s">
        <v>1566</v>
      </c>
      <c r="C225" s="69" t="s">
        <v>29</v>
      </c>
      <c r="D225" s="69" t="s">
        <v>785</v>
      </c>
      <c r="E225" s="125" t="s">
        <v>2693</v>
      </c>
      <c r="F225" s="69" t="s">
        <v>2678</v>
      </c>
      <c r="G225" s="69" t="s">
        <v>125</v>
      </c>
      <c r="H225" s="66">
        <v>948.69281599999999</v>
      </c>
      <c r="I225" s="68">
        <v>247.5</v>
      </c>
      <c r="J225" s="125" t="s">
        <v>2693</v>
      </c>
      <c r="K225" s="66">
        <v>9.4192958450000006</v>
      </c>
      <c r="L225" s="67">
        <v>6.1722642124175561E-7</v>
      </c>
      <c r="M225" s="67">
        <f t="shared" si="4"/>
        <v>5.0582750912829344E-3</v>
      </c>
      <c r="N225" s="67">
        <f>K225/'סכום נכסי הקרן'!$C$41</f>
        <v>8.5643655174111398E-4</v>
      </c>
    </row>
    <row r="226" spans="1:14">
      <c r="A226" s="61" t="s">
        <v>1567</v>
      </c>
      <c r="B226" s="58" t="s">
        <v>1568</v>
      </c>
      <c r="C226" s="69" t="s">
        <v>29</v>
      </c>
      <c r="D226" s="69" t="s">
        <v>785</v>
      </c>
      <c r="E226" s="125" t="s">
        <v>2693</v>
      </c>
      <c r="F226" s="69" t="s">
        <v>1476</v>
      </c>
      <c r="G226" s="69" t="s">
        <v>125</v>
      </c>
      <c r="H226" s="66">
        <v>3.71488</v>
      </c>
      <c r="I226" s="68">
        <v>68170</v>
      </c>
      <c r="J226" s="125" t="s">
        <v>2693</v>
      </c>
      <c r="K226" s="66">
        <v>10.159111015000001</v>
      </c>
      <c r="L226" s="67">
        <v>9.2149000554258802E-9</v>
      </c>
      <c r="M226" s="67">
        <f t="shared" si="4"/>
        <v>5.455564730354065E-3</v>
      </c>
      <c r="N226" s="67">
        <f>K226/'סכום נכסי הקרן'!$C$41</f>
        <v>9.237032310711724E-4</v>
      </c>
    </row>
    <row r="227" spans="1:14">
      <c r="A227" s="61" t="s">
        <v>1569</v>
      </c>
      <c r="B227" s="58" t="s">
        <v>1570</v>
      </c>
      <c r="C227" s="69" t="s">
        <v>1491</v>
      </c>
      <c r="D227" s="69" t="s">
        <v>785</v>
      </c>
      <c r="E227" s="125" t="s">
        <v>2693</v>
      </c>
      <c r="F227" s="69" t="s">
        <v>790</v>
      </c>
      <c r="G227" s="69" t="s">
        <v>123</v>
      </c>
      <c r="H227" s="66">
        <v>48.391199999999998</v>
      </c>
      <c r="I227" s="68">
        <v>3367</v>
      </c>
      <c r="J227" s="125" t="s">
        <v>2693</v>
      </c>
      <c r="K227" s="66">
        <v>5.9095860899999995</v>
      </c>
      <c r="L227" s="67">
        <v>6.1148393595325499E-9</v>
      </c>
      <c r="M227" s="67">
        <f t="shared" si="4"/>
        <v>3.1735187651746495E-3</v>
      </c>
      <c r="N227" s="67">
        <f>K227/'סכום נכסי הקרן'!$C$41</f>
        <v>5.3732100747461468E-4</v>
      </c>
    </row>
    <row r="228" spans="1:14">
      <c r="A228" s="61" t="s">
        <v>1571</v>
      </c>
      <c r="B228" s="58" t="s">
        <v>1572</v>
      </c>
      <c r="C228" s="69" t="s">
        <v>1491</v>
      </c>
      <c r="D228" s="69" t="s">
        <v>785</v>
      </c>
      <c r="E228" s="125" t="s">
        <v>2693</v>
      </c>
      <c r="F228" s="69" t="s">
        <v>2676</v>
      </c>
      <c r="G228" s="69" t="s">
        <v>123</v>
      </c>
      <c r="H228" s="66">
        <v>3.4220000000000001E-3</v>
      </c>
      <c r="I228" s="68">
        <v>54262500</v>
      </c>
      <c r="J228" s="125" t="s">
        <v>2693</v>
      </c>
      <c r="K228" s="66">
        <v>6.7340539540000002</v>
      </c>
      <c r="L228" s="67">
        <v>5.9853846073118941E-9</v>
      </c>
      <c r="M228" s="67">
        <f t="shared" si="4"/>
        <v>3.6162679184723657E-3</v>
      </c>
      <c r="N228" s="67">
        <f>K228/'סכום נכסי הקרן'!$C$41</f>
        <v>6.1228461686589847E-4</v>
      </c>
    </row>
    <row r="229" spans="1:14">
      <c r="A229" s="61" t="s">
        <v>1573</v>
      </c>
      <c r="B229" s="58" t="s">
        <v>1574</v>
      </c>
      <c r="C229" s="69" t="s">
        <v>1469</v>
      </c>
      <c r="D229" s="69" t="s">
        <v>785</v>
      </c>
      <c r="E229" s="125" t="s">
        <v>2693</v>
      </c>
      <c r="F229" s="69" t="s">
        <v>2685</v>
      </c>
      <c r="G229" s="69" t="s">
        <v>123</v>
      </c>
      <c r="H229" s="66">
        <v>9.0916800000000002</v>
      </c>
      <c r="I229" s="68">
        <v>12138</v>
      </c>
      <c r="J229" s="125" t="s">
        <v>2693</v>
      </c>
      <c r="K229" s="66">
        <v>4.0025690249999997</v>
      </c>
      <c r="L229" s="67">
        <v>3.008859871924424E-8</v>
      </c>
      <c r="M229" s="67">
        <f t="shared" si="4"/>
        <v>2.149427678401805E-3</v>
      </c>
      <c r="N229" s="67">
        <f>K229/'סכום נכסי הקרן'!$C$41</f>
        <v>3.6392809720446699E-4</v>
      </c>
    </row>
    <row r="230" spans="1:14">
      <c r="A230" s="61" t="s">
        <v>1575</v>
      </c>
      <c r="B230" s="58" t="s">
        <v>1576</v>
      </c>
      <c r="C230" s="69" t="s">
        <v>1491</v>
      </c>
      <c r="D230" s="69" t="s">
        <v>785</v>
      </c>
      <c r="E230" s="125" t="s">
        <v>2693</v>
      </c>
      <c r="F230" s="69" t="s">
        <v>2678</v>
      </c>
      <c r="G230" s="69" t="s">
        <v>123</v>
      </c>
      <c r="H230" s="66">
        <v>6.11</v>
      </c>
      <c r="I230" s="68">
        <v>13458</v>
      </c>
      <c r="J230" s="66">
        <v>2.7036383000000001E-2</v>
      </c>
      <c r="K230" s="66">
        <v>3.0094597259999998</v>
      </c>
      <c r="L230" s="67">
        <v>2.0175268867487138E-8</v>
      </c>
      <c r="M230" s="67">
        <f t="shared" si="4"/>
        <v>1.6161160473928148E-3</v>
      </c>
      <c r="N230" s="67">
        <f>K230/'סכום נכסי הקרן'!$C$41</f>
        <v>2.7363099670633581E-4</v>
      </c>
    </row>
    <row r="231" spans="1:14">
      <c r="A231" s="61" t="s">
        <v>1577</v>
      </c>
      <c r="B231" s="58" t="s">
        <v>1578</v>
      </c>
      <c r="C231" s="69" t="s">
        <v>1491</v>
      </c>
      <c r="D231" s="69" t="s">
        <v>785</v>
      </c>
      <c r="E231" s="125" t="s">
        <v>2693</v>
      </c>
      <c r="F231" s="69" t="s">
        <v>1579</v>
      </c>
      <c r="G231" s="69" t="s">
        <v>123</v>
      </c>
      <c r="H231" s="66">
        <v>2.1996000000000002</v>
      </c>
      <c r="I231" s="68">
        <v>41223</v>
      </c>
      <c r="J231" s="125" t="s">
        <v>2693</v>
      </c>
      <c r="K231" s="66">
        <v>3.2887499990000002</v>
      </c>
      <c r="L231" s="67">
        <v>6.3060149422967816E-8</v>
      </c>
      <c r="M231" s="67">
        <f t="shared" si="4"/>
        <v>1.7660982811394514E-3</v>
      </c>
      <c r="N231" s="67">
        <f>K231/'סכום נכסי הקרן'!$C$41</f>
        <v>2.9902508160175028E-4</v>
      </c>
    </row>
    <row r="232" spans="1:14">
      <c r="A232" s="61" t="s">
        <v>1580</v>
      </c>
      <c r="B232" s="58" t="s">
        <v>1581</v>
      </c>
      <c r="C232" s="69" t="s">
        <v>1491</v>
      </c>
      <c r="D232" s="69" t="s">
        <v>785</v>
      </c>
      <c r="E232" s="125" t="s">
        <v>2693</v>
      </c>
      <c r="F232" s="69" t="s">
        <v>2685</v>
      </c>
      <c r="G232" s="69" t="s">
        <v>123</v>
      </c>
      <c r="H232" s="66">
        <v>16.3748</v>
      </c>
      <c r="I232" s="68">
        <v>5469</v>
      </c>
      <c r="J232" s="125" t="s">
        <v>2693</v>
      </c>
      <c r="K232" s="66">
        <v>3.2481156439999994</v>
      </c>
      <c r="L232" s="67">
        <v>5.562196644704774E-8</v>
      </c>
      <c r="M232" s="67">
        <f t="shared" si="4"/>
        <v>1.7442771440683658E-3</v>
      </c>
      <c r="N232" s="67">
        <f>K232/'סכום נכסי הקרן'!$C$41</f>
        <v>2.9533045862237988E-4</v>
      </c>
    </row>
    <row r="233" spans="1:14">
      <c r="A233" s="61" t="s">
        <v>1582</v>
      </c>
      <c r="B233" s="58" t="s">
        <v>1583</v>
      </c>
      <c r="C233" s="69" t="s">
        <v>29</v>
      </c>
      <c r="D233" s="69" t="s">
        <v>785</v>
      </c>
      <c r="E233" s="125" t="s">
        <v>2693</v>
      </c>
      <c r="F233" s="69" t="s">
        <v>2679</v>
      </c>
      <c r="G233" s="69" t="s">
        <v>125</v>
      </c>
      <c r="H233" s="66">
        <v>14.908400000000002</v>
      </c>
      <c r="I233" s="68">
        <v>9702</v>
      </c>
      <c r="J233" s="125" t="s">
        <v>2693</v>
      </c>
      <c r="K233" s="66">
        <v>5.8024302619999997</v>
      </c>
      <c r="L233" s="67">
        <v>1.5212653061224493E-7</v>
      </c>
      <c r="M233" s="67">
        <f t="shared" si="4"/>
        <v>3.115974797496225E-3</v>
      </c>
      <c r="N233" s="67">
        <f>K233/'סכום נכסי הקרן'!$C$41</f>
        <v>5.2757801082800235E-4</v>
      </c>
    </row>
    <row r="234" spans="1:14">
      <c r="A234" s="61" t="s">
        <v>1485</v>
      </c>
      <c r="B234" s="58" t="s">
        <v>1486</v>
      </c>
      <c r="C234" s="69" t="s">
        <v>113</v>
      </c>
      <c r="D234" s="69" t="s">
        <v>785</v>
      </c>
      <c r="E234" s="125" t="s">
        <v>2693</v>
      </c>
      <c r="F234" s="69" t="s">
        <v>118</v>
      </c>
      <c r="G234" s="69" t="s">
        <v>126</v>
      </c>
      <c r="H234" s="66">
        <v>229.16662500000001</v>
      </c>
      <c r="I234" s="68">
        <v>1044</v>
      </c>
      <c r="J234" s="125" t="s">
        <v>2693</v>
      </c>
      <c r="K234" s="66">
        <v>11.055501228000001</v>
      </c>
      <c r="L234" s="67">
        <v>1.2489940441176787E-6</v>
      </c>
      <c r="M234" s="67">
        <f t="shared" si="4"/>
        <v>5.9369370495911305E-3</v>
      </c>
      <c r="N234" s="67">
        <f>K234/'סכום נכסי הקרן'!$C$41</f>
        <v>1.0052062813701731E-3</v>
      </c>
    </row>
    <row r="235" spans="1:14">
      <c r="A235" s="61" t="s">
        <v>1584</v>
      </c>
      <c r="B235" s="58" t="s">
        <v>1585</v>
      </c>
      <c r="C235" s="69" t="s">
        <v>1469</v>
      </c>
      <c r="D235" s="69" t="s">
        <v>785</v>
      </c>
      <c r="E235" s="125" t="s">
        <v>2693</v>
      </c>
      <c r="F235" s="69" t="s">
        <v>2678</v>
      </c>
      <c r="G235" s="69" t="s">
        <v>123</v>
      </c>
      <c r="H235" s="66">
        <v>1.0509200000000001</v>
      </c>
      <c r="I235" s="68">
        <v>80539</v>
      </c>
      <c r="J235" s="125" t="s">
        <v>2693</v>
      </c>
      <c r="K235" s="66">
        <v>3.0698944639999999</v>
      </c>
      <c r="L235" s="67">
        <v>1.119388231941775E-8</v>
      </c>
      <c r="M235" s="67">
        <f t="shared" si="4"/>
        <v>1.6485702281409311E-3</v>
      </c>
      <c r="N235" s="67">
        <f>K235/'סכום נכסי הקרן'!$C$41</f>
        <v>2.7912594234450388E-4</v>
      </c>
    </row>
    <row r="236" spans="1:14">
      <c r="A236" s="61" t="s">
        <v>1586</v>
      </c>
      <c r="B236" s="58" t="s">
        <v>1587</v>
      </c>
      <c r="C236" s="69" t="s">
        <v>1491</v>
      </c>
      <c r="D236" s="69" t="s">
        <v>785</v>
      </c>
      <c r="E236" s="125" t="s">
        <v>2693</v>
      </c>
      <c r="F236" s="69" t="s">
        <v>2676</v>
      </c>
      <c r="G236" s="69" t="s">
        <v>123</v>
      </c>
      <c r="H236" s="66">
        <v>8.1385199999999998</v>
      </c>
      <c r="I236" s="68">
        <v>38577</v>
      </c>
      <c r="J236" s="125" t="s">
        <v>2693</v>
      </c>
      <c r="K236" s="66">
        <v>11.387317812999999</v>
      </c>
      <c r="L236" s="67">
        <v>2.4956175854719862E-8</v>
      </c>
      <c r="M236" s="67">
        <f t="shared" si="4"/>
        <v>6.115126544262434E-3</v>
      </c>
      <c r="N236" s="67">
        <f>K236/'סכום נכסי הקרן'!$C$41</f>
        <v>1.035376249119807E-3</v>
      </c>
    </row>
    <row r="237" spans="1:14">
      <c r="A237" s="61" t="s">
        <v>1588</v>
      </c>
      <c r="B237" s="58" t="s">
        <v>1589</v>
      </c>
      <c r="C237" s="69" t="s">
        <v>1491</v>
      </c>
      <c r="D237" s="69" t="s">
        <v>785</v>
      </c>
      <c r="E237" s="125" t="s">
        <v>2693</v>
      </c>
      <c r="F237" s="69" t="s">
        <v>2690</v>
      </c>
      <c r="G237" s="69" t="s">
        <v>123</v>
      </c>
      <c r="H237" s="66">
        <v>3.9837199999999999</v>
      </c>
      <c r="I237" s="68">
        <v>34655</v>
      </c>
      <c r="J237" s="125" t="s">
        <v>2693</v>
      </c>
      <c r="K237" s="66">
        <v>5.0072844679999999</v>
      </c>
      <c r="L237" s="67">
        <v>4.0026853475958228E-9</v>
      </c>
      <c r="M237" s="67">
        <f t="shared" si="4"/>
        <v>2.6889719482478276E-3</v>
      </c>
      <c r="N237" s="67">
        <f>K237/'סכום נכסי הקרן'!$C$41</f>
        <v>4.552804704225487E-4</v>
      </c>
    </row>
    <row r="238" spans="1:14">
      <c r="A238" s="61" t="s">
        <v>1590</v>
      </c>
      <c r="B238" s="58" t="s">
        <v>1591</v>
      </c>
      <c r="C238" s="69" t="s">
        <v>1491</v>
      </c>
      <c r="D238" s="69" t="s">
        <v>785</v>
      </c>
      <c r="E238" s="125" t="s">
        <v>2693</v>
      </c>
      <c r="F238" s="69" t="s">
        <v>790</v>
      </c>
      <c r="G238" s="69" t="s">
        <v>123</v>
      </c>
      <c r="H238" s="66">
        <v>11.682319999999999</v>
      </c>
      <c r="I238" s="68">
        <v>17010</v>
      </c>
      <c r="J238" s="125" t="s">
        <v>2693</v>
      </c>
      <c r="K238" s="66">
        <v>7.2074388660000004</v>
      </c>
      <c r="L238" s="67">
        <v>4.0409153561829864E-9</v>
      </c>
      <c r="M238" s="67">
        <f t="shared" si="4"/>
        <v>3.8704813064327653E-3</v>
      </c>
      <c r="N238" s="67">
        <f>K238/'סכום נכסי הקרן'!$C$41</f>
        <v>6.5532649052089779E-4</v>
      </c>
    </row>
    <row r="239" spans="1:14">
      <c r="A239" s="61" t="s">
        <v>1592</v>
      </c>
      <c r="B239" s="58" t="s">
        <v>1593</v>
      </c>
      <c r="C239" s="69" t="s">
        <v>29</v>
      </c>
      <c r="D239" s="69" t="s">
        <v>785</v>
      </c>
      <c r="E239" s="125" t="s">
        <v>2693</v>
      </c>
      <c r="F239" s="69" t="s">
        <v>2681</v>
      </c>
      <c r="G239" s="69" t="s">
        <v>125</v>
      </c>
      <c r="H239" s="66">
        <v>2.0040800000000001</v>
      </c>
      <c r="I239" s="68">
        <v>73360</v>
      </c>
      <c r="J239" s="125" t="s">
        <v>2693</v>
      </c>
      <c r="K239" s="66">
        <v>5.8978265920000004</v>
      </c>
      <c r="L239" s="67">
        <v>3.9918063676729179E-9</v>
      </c>
      <c r="M239" s="67">
        <f t="shared" si="4"/>
        <v>3.1672037733962606E-3</v>
      </c>
      <c r="N239" s="67">
        <f>K239/'סכום נכסי הקרן'!$C$41</f>
        <v>5.3625179125261103E-4</v>
      </c>
    </row>
    <row r="240" spans="1:14">
      <c r="A240" s="61" t="s">
        <v>1594</v>
      </c>
      <c r="B240" s="58" t="s">
        <v>1595</v>
      </c>
      <c r="C240" s="69" t="s">
        <v>1491</v>
      </c>
      <c r="D240" s="69" t="s">
        <v>785</v>
      </c>
      <c r="E240" s="125" t="s">
        <v>2693</v>
      </c>
      <c r="F240" s="69" t="s">
        <v>2685</v>
      </c>
      <c r="G240" s="69" t="s">
        <v>123</v>
      </c>
      <c r="H240" s="66">
        <v>4.6436000000000002</v>
      </c>
      <c r="I240" s="68">
        <v>42651</v>
      </c>
      <c r="J240" s="125" t="s">
        <v>2693</v>
      </c>
      <c r="K240" s="66">
        <v>7.183425239</v>
      </c>
      <c r="L240" s="67">
        <v>4.9907661422198946E-9</v>
      </c>
      <c r="M240" s="67">
        <f t="shared" si="4"/>
        <v>3.8575857000833864E-3</v>
      </c>
      <c r="N240" s="67">
        <f>K240/'סכום נכסי הקרן'!$C$41</f>
        <v>6.5314308443183285E-4</v>
      </c>
    </row>
    <row r="241" spans="1:14">
      <c r="A241" s="61" t="s">
        <v>1596</v>
      </c>
      <c r="B241" s="58" t="s">
        <v>1597</v>
      </c>
      <c r="C241" s="69" t="s">
        <v>1469</v>
      </c>
      <c r="D241" s="69" t="s">
        <v>785</v>
      </c>
      <c r="E241" s="125" t="s">
        <v>2693</v>
      </c>
      <c r="F241" s="69" t="s">
        <v>932</v>
      </c>
      <c r="G241" s="69" t="s">
        <v>123</v>
      </c>
      <c r="H241" s="66">
        <v>13.691728000000001</v>
      </c>
      <c r="I241" s="68">
        <v>35396</v>
      </c>
      <c r="J241" s="125" t="s">
        <v>2693</v>
      </c>
      <c r="K241" s="66">
        <v>17.577617201000002</v>
      </c>
      <c r="L241" s="67">
        <v>6.1685369705619235E-9</v>
      </c>
      <c r="M241" s="67">
        <f t="shared" si="4"/>
        <v>9.4393917247138723E-3</v>
      </c>
      <c r="N241" s="67">
        <f>K241/'סכום נכסי הקרן'!$C$41</f>
        <v>1.5982207280856176E-3</v>
      </c>
    </row>
    <row r="242" spans="1:14">
      <c r="A242" s="61" t="s">
        <v>1598</v>
      </c>
      <c r="B242" s="58" t="s">
        <v>1599</v>
      </c>
      <c r="C242" s="69" t="s">
        <v>1469</v>
      </c>
      <c r="D242" s="69" t="s">
        <v>785</v>
      </c>
      <c r="E242" s="125" t="s">
        <v>2693</v>
      </c>
      <c r="F242" s="69" t="s">
        <v>2685</v>
      </c>
      <c r="G242" s="69" t="s">
        <v>123</v>
      </c>
      <c r="H242" s="66">
        <v>7.331999999999999</v>
      </c>
      <c r="I242" s="68">
        <v>37604</v>
      </c>
      <c r="J242" s="125" t="s">
        <v>2693</v>
      </c>
      <c r="K242" s="66">
        <v>10.000093391</v>
      </c>
      <c r="L242" s="67">
        <v>9.8650985062666758E-10</v>
      </c>
      <c r="M242" s="67">
        <f t="shared" si="4"/>
        <v>5.3701703548306367E-3</v>
      </c>
      <c r="N242" s="67">
        <f>K242/'סכום נכסי הקרן'!$C$41</f>
        <v>9.0924477177594613E-4</v>
      </c>
    </row>
    <row r="243" spans="1:14">
      <c r="A243" s="61" t="s">
        <v>1600</v>
      </c>
      <c r="B243" s="58" t="s">
        <v>1601</v>
      </c>
      <c r="C243" s="69" t="s">
        <v>1491</v>
      </c>
      <c r="D243" s="69" t="s">
        <v>785</v>
      </c>
      <c r="E243" s="125" t="s">
        <v>2693</v>
      </c>
      <c r="F243" s="69" t="s">
        <v>2676</v>
      </c>
      <c r="G243" s="69" t="s">
        <v>123</v>
      </c>
      <c r="H243" s="66">
        <v>21.56439</v>
      </c>
      <c r="I243" s="68">
        <v>9325</v>
      </c>
      <c r="J243" s="125" t="s">
        <v>2693</v>
      </c>
      <c r="K243" s="66">
        <v>7.2934593310000002</v>
      </c>
      <c r="L243" s="67">
        <v>1.3138510848744513E-8</v>
      </c>
      <c r="M243" s="67">
        <f t="shared" si="4"/>
        <v>3.9166753301273331E-3</v>
      </c>
      <c r="N243" s="67">
        <f>K243/'סכום נכסי הקרן'!$C$41</f>
        <v>6.631477832837612E-4</v>
      </c>
    </row>
    <row r="244" spans="1:14">
      <c r="A244" s="61" t="s">
        <v>1602</v>
      </c>
      <c r="B244" s="58" t="s">
        <v>1603</v>
      </c>
      <c r="C244" s="69" t="s">
        <v>1469</v>
      </c>
      <c r="D244" s="69" t="s">
        <v>785</v>
      </c>
      <c r="E244" s="125" t="s">
        <v>2693</v>
      </c>
      <c r="F244" s="69" t="s">
        <v>932</v>
      </c>
      <c r="G244" s="69" t="s">
        <v>123</v>
      </c>
      <c r="H244" s="66">
        <v>2.8350399999999998</v>
      </c>
      <c r="I244" s="68">
        <v>48688</v>
      </c>
      <c r="J244" s="125" t="s">
        <v>2693</v>
      </c>
      <c r="K244" s="66">
        <v>5.0064361460000004</v>
      </c>
      <c r="L244" s="67">
        <v>6.477431328892729E-9</v>
      </c>
      <c r="M244" s="67">
        <f t="shared" si="4"/>
        <v>2.6885163891367651E-3</v>
      </c>
      <c r="N244" s="67">
        <f>K244/'סכום נכסי הקרן'!$C$41</f>
        <v>4.5520333790856875E-4</v>
      </c>
    </row>
    <row r="245" spans="1:14">
      <c r="A245" s="61" t="s">
        <v>1604</v>
      </c>
      <c r="B245" s="58" t="s">
        <v>1605</v>
      </c>
      <c r="C245" s="69" t="s">
        <v>1469</v>
      </c>
      <c r="D245" s="69" t="s">
        <v>785</v>
      </c>
      <c r="E245" s="125" t="s">
        <v>2693</v>
      </c>
      <c r="F245" s="69" t="s">
        <v>1476</v>
      </c>
      <c r="G245" s="69" t="s">
        <v>123</v>
      </c>
      <c r="H245" s="66">
        <v>2.5906400000000001</v>
      </c>
      <c r="I245" s="68">
        <v>49522</v>
      </c>
      <c r="J245" s="125" t="s">
        <v>2693</v>
      </c>
      <c r="K245" s="66">
        <v>4.6532115590000007</v>
      </c>
      <c r="L245" s="67">
        <v>1.0488421052631578E-9</v>
      </c>
      <c r="M245" s="67">
        <f t="shared" si="4"/>
        <v>2.4988305400614088E-3</v>
      </c>
      <c r="N245" s="67">
        <f>K245/'סכום נכסי הקרן'!$C$41</f>
        <v>4.2308687694816251E-4</v>
      </c>
    </row>
    <row r="246" spans="1:14">
      <c r="A246" s="61" t="s">
        <v>1518</v>
      </c>
      <c r="B246" s="58" t="s">
        <v>1519</v>
      </c>
      <c r="C246" s="69" t="s">
        <v>1491</v>
      </c>
      <c r="D246" s="69" t="s">
        <v>785</v>
      </c>
      <c r="E246" s="125" t="s">
        <v>2693</v>
      </c>
      <c r="F246" s="69" t="s">
        <v>635</v>
      </c>
      <c r="G246" s="69" t="s">
        <v>123</v>
      </c>
      <c r="H246" s="66">
        <v>43.564976999999999</v>
      </c>
      <c r="I246" s="68">
        <v>7579</v>
      </c>
      <c r="J246" s="125" t="s">
        <v>2693</v>
      </c>
      <c r="K246" s="66">
        <v>11.975591005</v>
      </c>
      <c r="L246" s="67">
        <v>7.2182320658940684E-7</v>
      </c>
      <c r="M246" s="67">
        <f t="shared" si="4"/>
        <v>6.4310363195714511E-3</v>
      </c>
      <c r="N246" s="67">
        <f>K246/'סכום נכסי הקרן'!$C$41</f>
        <v>1.0888641820108477E-3</v>
      </c>
    </row>
    <row r="247" spans="1:14">
      <c r="A247" s="61" t="s">
        <v>1606</v>
      </c>
      <c r="B247" s="58" t="s">
        <v>1607</v>
      </c>
      <c r="C247" s="69" t="s">
        <v>1469</v>
      </c>
      <c r="D247" s="69" t="s">
        <v>785</v>
      </c>
      <c r="E247" s="125" t="s">
        <v>2693</v>
      </c>
      <c r="F247" s="69" t="s">
        <v>2685</v>
      </c>
      <c r="G247" s="69" t="s">
        <v>123</v>
      </c>
      <c r="H247" s="66">
        <v>9.0002879999999994</v>
      </c>
      <c r="I247" s="68">
        <v>29488</v>
      </c>
      <c r="J247" s="125" t="s">
        <v>2693</v>
      </c>
      <c r="K247" s="66">
        <v>9.6260758650000007</v>
      </c>
      <c r="L247" s="67">
        <v>2.8545156993339673E-8</v>
      </c>
      <c r="M247" s="67">
        <f t="shared" si="4"/>
        <v>5.1693184475754541E-3</v>
      </c>
      <c r="N247" s="67">
        <f>K247/'סכום נכסי הקרן'!$C$41</f>
        <v>8.7523774136419655E-4</v>
      </c>
    </row>
    <row r="248" spans="1:14">
      <c r="A248" s="61" t="s">
        <v>1608</v>
      </c>
      <c r="B248" s="58" t="s">
        <v>1609</v>
      </c>
      <c r="C248" s="69" t="s">
        <v>1469</v>
      </c>
      <c r="D248" s="69" t="s">
        <v>785</v>
      </c>
      <c r="E248" s="125" t="s">
        <v>2693</v>
      </c>
      <c r="F248" s="69" t="s">
        <v>2676</v>
      </c>
      <c r="G248" s="69" t="s">
        <v>123</v>
      </c>
      <c r="H248" s="66">
        <v>100.00320000000002</v>
      </c>
      <c r="I248" s="68">
        <v>521</v>
      </c>
      <c r="J248" s="125" t="s">
        <v>2693</v>
      </c>
      <c r="K248" s="66">
        <v>1.8897274689999999</v>
      </c>
      <c r="L248" s="67">
        <v>2.7639817353197449E-7</v>
      </c>
      <c r="M248" s="67">
        <f t="shared" si="4"/>
        <v>1.0148063658951612E-3</v>
      </c>
      <c r="N248" s="67">
        <f>K248/'סכום נכסי הקרן'!$C$41</f>
        <v>1.7182087747460732E-4</v>
      </c>
    </row>
    <row r="249" spans="1:14">
      <c r="A249" s="61" t="s">
        <v>1610</v>
      </c>
      <c r="B249" s="58" t="s">
        <v>1611</v>
      </c>
      <c r="C249" s="69" t="s">
        <v>1491</v>
      </c>
      <c r="D249" s="69" t="s">
        <v>785</v>
      </c>
      <c r="E249" s="125" t="s">
        <v>2693</v>
      </c>
      <c r="F249" s="69" t="s">
        <v>2678</v>
      </c>
      <c r="G249" s="69" t="s">
        <v>123</v>
      </c>
      <c r="H249" s="66">
        <v>15.055039999999998</v>
      </c>
      <c r="I249" s="68">
        <v>13330</v>
      </c>
      <c r="J249" s="125" t="s">
        <v>2693</v>
      </c>
      <c r="K249" s="66">
        <v>7.2787971900000006</v>
      </c>
      <c r="L249" s="67">
        <v>1.6295767116733883E-8</v>
      </c>
      <c r="M249" s="67">
        <f t="shared" si="4"/>
        <v>3.9088015841673793E-3</v>
      </c>
      <c r="N249" s="67">
        <f>K249/'סכום נכסי הקרן'!$C$41</f>
        <v>6.6181464822931359E-4</v>
      </c>
    </row>
    <row r="250" spans="1:14">
      <c r="A250" s="61" t="s">
        <v>1612</v>
      </c>
      <c r="B250" s="58" t="s">
        <v>1613</v>
      </c>
      <c r="C250" s="69" t="s">
        <v>29</v>
      </c>
      <c r="D250" s="69" t="s">
        <v>785</v>
      </c>
      <c r="E250" s="125" t="s">
        <v>2693</v>
      </c>
      <c r="F250" s="69" t="s">
        <v>2681</v>
      </c>
      <c r="G250" s="69" t="s">
        <v>125</v>
      </c>
      <c r="H250" s="66">
        <v>16.130400000000002</v>
      </c>
      <c r="I250" s="68">
        <v>5052</v>
      </c>
      <c r="J250" s="125" t="s">
        <v>2693</v>
      </c>
      <c r="K250" s="66">
        <v>3.269084163</v>
      </c>
      <c r="L250" s="67">
        <v>1.0694804244187158E-7</v>
      </c>
      <c r="M250" s="67">
        <f t="shared" si="4"/>
        <v>1.755537490818712E-3</v>
      </c>
      <c r="N250" s="67">
        <f>K250/'סכום נכסי הקרן'!$C$41</f>
        <v>2.9723699244433335E-4</v>
      </c>
    </row>
    <row r="251" spans="1:14">
      <c r="A251" s="61" t="s">
        <v>1614</v>
      </c>
      <c r="B251" s="58" t="s">
        <v>1615</v>
      </c>
      <c r="C251" s="69" t="s">
        <v>1491</v>
      </c>
      <c r="D251" s="69" t="s">
        <v>785</v>
      </c>
      <c r="E251" s="125" t="s">
        <v>2693</v>
      </c>
      <c r="F251" s="69" t="s">
        <v>2689</v>
      </c>
      <c r="G251" s="69" t="s">
        <v>123</v>
      </c>
      <c r="H251" s="66">
        <v>37.881999999999998</v>
      </c>
      <c r="I251" s="68">
        <v>3566</v>
      </c>
      <c r="J251" s="125" t="s">
        <v>2693</v>
      </c>
      <c r="K251" s="66">
        <v>4.8996131790000002</v>
      </c>
      <c r="L251" s="67">
        <v>1.1989005889810395E-7</v>
      </c>
      <c r="M251" s="67">
        <f t="shared" si="4"/>
        <v>2.6311511718164209E-3</v>
      </c>
      <c r="N251" s="67">
        <f>K251/'סכום נכסי הקרן'!$C$41</f>
        <v>4.4549060619170707E-4</v>
      </c>
    </row>
    <row r="252" spans="1:14">
      <c r="A252" s="61" t="s">
        <v>1616</v>
      </c>
      <c r="B252" s="58" t="s">
        <v>1617</v>
      </c>
      <c r="C252" s="69" t="s">
        <v>29</v>
      </c>
      <c r="D252" s="69" t="s">
        <v>785</v>
      </c>
      <c r="E252" s="125" t="s">
        <v>2693</v>
      </c>
      <c r="F252" s="69" t="s">
        <v>2689</v>
      </c>
      <c r="G252" s="69" t="s">
        <v>123</v>
      </c>
      <c r="H252" s="66">
        <v>1.7890079999999999</v>
      </c>
      <c r="I252" s="68">
        <v>149800</v>
      </c>
      <c r="J252" s="125" t="s">
        <v>2693</v>
      </c>
      <c r="K252" s="66">
        <v>9.7201205599999998</v>
      </c>
      <c r="L252" s="67">
        <v>7.4919311759521289E-9</v>
      </c>
      <c r="M252" s="67">
        <f t="shared" si="4"/>
        <v>5.2198215792334662E-3</v>
      </c>
      <c r="N252" s="67">
        <f>K252/'סכום נכסי הקרן'!$C$41</f>
        <v>8.8378862623082895E-4</v>
      </c>
    </row>
    <row r="253" spans="1:14">
      <c r="A253" s="61" t="s">
        <v>1618</v>
      </c>
      <c r="B253" s="58" t="s">
        <v>1619</v>
      </c>
      <c r="C253" s="69" t="s">
        <v>1491</v>
      </c>
      <c r="D253" s="69" t="s">
        <v>785</v>
      </c>
      <c r="E253" s="125" t="s">
        <v>2693</v>
      </c>
      <c r="F253" s="69" t="s">
        <v>2685</v>
      </c>
      <c r="G253" s="69" t="s">
        <v>123</v>
      </c>
      <c r="H253" s="66">
        <v>20.834</v>
      </c>
      <c r="I253" s="68">
        <v>2744</v>
      </c>
      <c r="J253" s="125" t="s">
        <v>2693</v>
      </c>
      <c r="K253" s="66">
        <v>2.0735013499999999</v>
      </c>
      <c r="L253" s="67">
        <v>8.3754846933876517E-8</v>
      </c>
      <c r="M253" s="67">
        <f t="shared" si="4"/>
        <v>1.1134951490045842E-3</v>
      </c>
      <c r="N253" s="67">
        <f>K253/'סכום נכסי הקרן'!$C$41</f>
        <v>1.8853026547278434E-4</v>
      </c>
    </row>
    <row r="254" spans="1:14">
      <c r="A254" s="61" t="s">
        <v>1620</v>
      </c>
      <c r="B254" s="58" t="s">
        <v>1621</v>
      </c>
      <c r="C254" s="69" t="s">
        <v>1469</v>
      </c>
      <c r="D254" s="69" t="s">
        <v>785</v>
      </c>
      <c r="E254" s="125" t="s">
        <v>2693</v>
      </c>
      <c r="F254" s="69" t="s">
        <v>1476</v>
      </c>
      <c r="G254" s="69" t="s">
        <v>123</v>
      </c>
      <c r="H254" s="66">
        <v>21.024339000000001</v>
      </c>
      <c r="I254" s="68">
        <v>9360</v>
      </c>
      <c r="J254" s="125" t="s">
        <v>2693</v>
      </c>
      <c r="K254" s="66">
        <v>7.1374941230000006</v>
      </c>
      <c r="L254" s="67">
        <v>3.7007365216478596E-7</v>
      </c>
      <c r="M254" s="67">
        <f t="shared" si="4"/>
        <v>3.8329201386867826E-3</v>
      </c>
      <c r="N254" s="67">
        <f>K254/'סכום נכסי הקרן'!$C$41</f>
        <v>6.4896686072552022E-4</v>
      </c>
    </row>
    <row r="255" spans="1:14">
      <c r="A255" s="61" t="s">
        <v>1622</v>
      </c>
      <c r="B255" s="58" t="s">
        <v>1623</v>
      </c>
      <c r="C255" s="69" t="s">
        <v>1491</v>
      </c>
      <c r="D255" s="69" t="s">
        <v>785</v>
      </c>
      <c r="E255" s="125" t="s">
        <v>2693</v>
      </c>
      <c r="F255" s="69" t="s">
        <v>1476</v>
      </c>
      <c r="G255" s="69" t="s">
        <v>123</v>
      </c>
      <c r="H255" s="66">
        <v>34.949199999999998</v>
      </c>
      <c r="I255" s="68">
        <v>10400</v>
      </c>
      <c r="J255" s="66">
        <v>4.7934196999999998E-2</v>
      </c>
      <c r="K255" s="66">
        <v>13.231052031000001</v>
      </c>
      <c r="L255" s="67">
        <v>6.7386056465519489E-9</v>
      </c>
      <c r="M255" s="67">
        <f t="shared" si="4"/>
        <v>7.1052339815191124E-3</v>
      </c>
      <c r="N255" s="67">
        <f>K255/'סכום נכסי הקרן'!$C$41</f>
        <v>1.2030152533484739E-3</v>
      </c>
    </row>
    <row r="256" spans="1:14">
      <c r="A256" s="61" t="s">
        <v>1624</v>
      </c>
      <c r="B256" s="58" t="s">
        <v>1625</v>
      </c>
      <c r="C256" s="69" t="s">
        <v>1469</v>
      </c>
      <c r="D256" s="69" t="s">
        <v>785</v>
      </c>
      <c r="E256" s="125" t="s">
        <v>2693</v>
      </c>
      <c r="F256" s="69" t="s">
        <v>2687</v>
      </c>
      <c r="G256" s="69" t="s">
        <v>123</v>
      </c>
      <c r="H256" s="66">
        <v>52.085000000000001</v>
      </c>
      <c r="I256" s="68">
        <v>254</v>
      </c>
      <c r="J256" s="125" t="s">
        <v>2693</v>
      </c>
      <c r="K256" s="66">
        <v>0.47983722899999998</v>
      </c>
      <c r="L256" s="67">
        <v>3.1170887266244606E-7</v>
      </c>
      <c r="M256" s="67">
        <f t="shared" si="4"/>
        <v>2.5767835974801844E-4</v>
      </c>
      <c r="N256" s="67">
        <f>K256/'סכום נכסי הקרן'!$C$41</f>
        <v>4.3628541725856708E-5</v>
      </c>
    </row>
    <row r="257" spans="1:14">
      <c r="A257" s="61" t="s">
        <v>1626</v>
      </c>
      <c r="B257" s="58" t="s">
        <v>1627</v>
      </c>
      <c r="C257" s="69" t="s">
        <v>1491</v>
      </c>
      <c r="D257" s="69" t="s">
        <v>785</v>
      </c>
      <c r="E257" s="125" t="s">
        <v>2693</v>
      </c>
      <c r="F257" s="69" t="s">
        <v>2685</v>
      </c>
      <c r="G257" s="69" t="s">
        <v>123</v>
      </c>
      <c r="H257" s="66">
        <v>7.5763999999999996</v>
      </c>
      <c r="I257" s="68">
        <v>26035</v>
      </c>
      <c r="J257" s="125" t="s">
        <v>2693</v>
      </c>
      <c r="K257" s="66">
        <v>7.1543145889999993</v>
      </c>
      <c r="L257" s="67">
        <v>4.7875413639965691E-9</v>
      </c>
      <c r="M257" s="67">
        <f t="shared" si="4"/>
        <v>3.8419529311153936E-3</v>
      </c>
      <c r="N257" s="67">
        <f>K257/'סכום נכסי הקרן'!$C$41</f>
        <v>6.5049623851944148E-4</v>
      </c>
    </row>
    <row r="258" spans="1:14">
      <c r="A258" s="126" t="s">
        <v>2693</v>
      </c>
      <c r="B258" s="126" t="s">
        <v>2693</v>
      </c>
      <c r="C258" s="126" t="s">
        <v>2693</v>
      </c>
      <c r="D258" s="127" t="s">
        <v>2693</v>
      </c>
      <c r="E258" s="127" t="s">
        <v>2693</v>
      </c>
      <c r="F258" s="127" t="s">
        <v>2693</v>
      </c>
      <c r="G258" s="127" t="s">
        <v>2693</v>
      </c>
      <c r="H258" s="127" t="s">
        <v>2693</v>
      </c>
      <c r="I258" s="127" t="s">
        <v>2693</v>
      </c>
      <c r="J258" s="127" t="s">
        <v>2693</v>
      </c>
      <c r="K258" s="127" t="s">
        <v>2693</v>
      </c>
      <c r="L258" s="127" t="s">
        <v>2693</v>
      </c>
      <c r="M258" s="127" t="s">
        <v>2693</v>
      </c>
      <c r="N258" s="127" t="s">
        <v>2693</v>
      </c>
    </row>
    <row r="259" spans="1:14">
      <c r="A259" s="126" t="s">
        <v>2693</v>
      </c>
      <c r="B259" s="126" t="s">
        <v>2693</v>
      </c>
      <c r="C259" s="126" t="s">
        <v>2693</v>
      </c>
      <c r="D259" s="127" t="s">
        <v>2693</v>
      </c>
      <c r="E259" s="127" t="s">
        <v>2693</v>
      </c>
      <c r="F259" s="127" t="s">
        <v>2693</v>
      </c>
      <c r="G259" s="127" t="s">
        <v>2693</v>
      </c>
      <c r="H259" s="127" t="s">
        <v>2693</v>
      </c>
      <c r="I259" s="127" t="s">
        <v>2693</v>
      </c>
      <c r="J259" s="127" t="s">
        <v>2693</v>
      </c>
      <c r="K259" s="127" t="s">
        <v>2693</v>
      </c>
      <c r="L259" s="127" t="s">
        <v>2693</v>
      </c>
      <c r="M259" s="127" t="s">
        <v>2693</v>
      </c>
      <c r="N259" s="127" t="s">
        <v>2693</v>
      </c>
    </row>
    <row r="260" spans="1:14">
      <c r="A260" s="126" t="s">
        <v>2693</v>
      </c>
      <c r="B260" s="126" t="s">
        <v>2693</v>
      </c>
      <c r="C260" s="126" t="s">
        <v>2693</v>
      </c>
      <c r="D260" s="127" t="s">
        <v>2693</v>
      </c>
      <c r="E260" s="127" t="s">
        <v>2693</v>
      </c>
      <c r="F260" s="127" t="s">
        <v>2693</v>
      </c>
      <c r="G260" s="127" t="s">
        <v>2693</v>
      </c>
      <c r="H260" s="127" t="s">
        <v>2693</v>
      </c>
      <c r="I260" s="127" t="s">
        <v>2693</v>
      </c>
      <c r="J260" s="127" t="s">
        <v>2693</v>
      </c>
      <c r="K260" s="127" t="s">
        <v>2693</v>
      </c>
      <c r="L260" s="127" t="s">
        <v>2693</v>
      </c>
      <c r="M260" s="127" t="s">
        <v>2693</v>
      </c>
      <c r="N260" s="127" t="s">
        <v>2693</v>
      </c>
    </row>
    <row r="261" spans="1:14">
      <c r="A261" s="97" t="s">
        <v>196</v>
      </c>
      <c r="B261" s="126" t="s">
        <v>2693</v>
      </c>
      <c r="C261" s="126" t="s">
        <v>2693</v>
      </c>
      <c r="D261" s="127" t="s">
        <v>2693</v>
      </c>
      <c r="E261" s="127" t="s">
        <v>2693</v>
      </c>
      <c r="F261" s="127" t="s">
        <v>2693</v>
      </c>
      <c r="G261" s="127" t="s">
        <v>2693</v>
      </c>
      <c r="H261" s="127" t="s">
        <v>2693</v>
      </c>
      <c r="I261" s="127" t="s">
        <v>2693</v>
      </c>
      <c r="J261" s="127" t="s">
        <v>2693</v>
      </c>
      <c r="K261" s="127" t="s">
        <v>2693</v>
      </c>
      <c r="L261" s="127" t="s">
        <v>2693</v>
      </c>
      <c r="M261" s="127" t="s">
        <v>2693</v>
      </c>
      <c r="N261" s="127" t="s">
        <v>2693</v>
      </c>
    </row>
    <row r="262" spans="1:14">
      <c r="A262" s="97" t="s">
        <v>104</v>
      </c>
      <c r="B262" s="126" t="s">
        <v>2693</v>
      </c>
      <c r="C262" s="126" t="s">
        <v>2693</v>
      </c>
      <c r="D262" s="127" t="s">
        <v>2693</v>
      </c>
      <c r="E262" s="127" t="s">
        <v>2693</v>
      </c>
      <c r="F262" s="127" t="s">
        <v>2693</v>
      </c>
      <c r="G262" s="127" t="s">
        <v>2693</v>
      </c>
      <c r="H262" s="127" t="s">
        <v>2693</v>
      </c>
      <c r="I262" s="127" t="s">
        <v>2693</v>
      </c>
      <c r="J262" s="127" t="s">
        <v>2693</v>
      </c>
      <c r="K262" s="127" t="s">
        <v>2693</v>
      </c>
      <c r="L262" s="127" t="s">
        <v>2693</v>
      </c>
      <c r="M262" s="127" t="s">
        <v>2693</v>
      </c>
      <c r="N262" s="127" t="s">
        <v>2693</v>
      </c>
    </row>
    <row r="263" spans="1:14">
      <c r="A263" s="97" t="s">
        <v>179</v>
      </c>
      <c r="B263" s="126" t="s">
        <v>2693</v>
      </c>
      <c r="C263" s="126" t="s">
        <v>2693</v>
      </c>
      <c r="D263" s="127" t="s">
        <v>2693</v>
      </c>
      <c r="E263" s="127" t="s">
        <v>2693</v>
      </c>
      <c r="F263" s="127" t="s">
        <v>2693</v>
      </c>
      <c r="G263" s="127" t="s">
        <v>2693</v>
      </c>
      <c r="H263" s="127" t="s">
        <v>2693</v>
      </c>
      <c r="I263" s="127" t="s">
        <v>2693</v>
      </c>
      <c r="J263" s="127" t="s">
        <v>2693</v>
      </c>
      <c r="K263" s="127" t="s">
        <v>2693</v>
      </c>
      <c r="L263" s="127" t="s">
        <v>2693</v>
      </c>
      <c r="M263" s="127" t="s">
        <v>2693</v>
      </c>
      <c r="N263" s="127" t="s">
        <v>2693</v>
      </c>
    </row>
    <row r="264" spans="1:14">
      <c r="A264" s="97" t="s">
        <v>187</v>
      </c>
      <c r="B264" s="126" t="s">
        <v>2693</v>
      </c>
      <c r="C264" s="126" t="s">
        <v>2693</v>
      </c>
      <c r="D264" s="127" t="s">
        <v>2693</v>
      </c>
      <c r="E264" s="127" t="s">
        <v>2693</v>
      </c>
      <c r="F264" s="127" t="s">
        <v>2693</v>
      </c>
      <c r="G264" s="127" t="s">
        <v>2693</v>
      </c>
      <c r="H264" s="127" t="s">
        <v>2693</v>
      </c>
      <c r="I264" s="127" t="s">
        <v>2693</v>
      </c>
      <c r="J264" s="127" t="s">
        <v>2693</v>
      </c>
      <c r="K264" s="127" t="s">
        <v>2693</v>
      </c>
      <c r="L264" s="127" t="s">
        <v>2693</v>
      </c>
      <c r="M264" s="127" t="s">
        <v>2693</v>
      </c>
      <c r="N264" s="127" t="s">
        <v>2693</v>
      </c>
    </row>
    <row r="265" spans="1:14">
      <c r="A265" s="97" t="s">
        <v>193</v>
      </c>
      <c r="B265" s="126" t="s">
        <v>2693</v>
      </c>
      <c r="C265" s="126" t="s">
        <v>2693</v>
      </c>
      <c r="D265" s="127" t="s">
        <v>2693</v>
      </c>
      <c r="E265" s="127" t="s">
        <v>2693</v>
      </c>
      <c r="F265" s="127" t="s">
        <v>2693</v>
      </c>
      <c r="G265" s="127" t="s">
        <v>2693</v>
      </c>
      <c r="H265" s="127" t="s">
        <v>2693</v>
      </c>
      <c r="I265" s="127" t="s">
        <v>2693</v>
      </c>
      <c r="J265" s="127" t="s">
        <v>2693</v>
      </c>
      <c r="K265" s="127" t="s">
        <v>2693</v>
      </c>
      <c r="L265" s="127" t="s">
        <v>2693</v>
      </c>
      <c r="M265" s="127" t="s">
        <v>2693</v>
      </c>
      <c r="N265" s="127" t="s">
        <v>2693</v>
      </c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1"/>
      <c r="D271" s="1"/>
      <c r="E271" s="1"/>
      <c r="F271" s="1"/>
    </row>
    <row r="272" spans="1:14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3" type="noConversion"/>
  <dataValidations count="3">
    <dataValidation allowBlank="1" showInputMessage="1" showErrorMessage="1" sqref="A32 J7 A34:H34 A263 A265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20.8554687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137</v>
      </c>
      <c r="B1" s="36" t="s" vm="1">
        <v>204</v>
      </c>
    </row>
    <row r="2" spans="1:13">
      <c r="A2" s="36" t="s">
        <v>136</v>
      </c>
      <c r="B2" s="36" t="s">
        <v>205</v>
      </c>
    </row>
    <row r="3" spans="1:13">
      <c r="A3" s="36" t="s">
        <v>138</v>
      </c>
      <c r="B3" s="36" t="s">
        <v>2665</v>
      </c>
    </row>
    <row r="4" spans="1:13">
      <c r="A4" s="36" t="s">
        <v>139</v>
      </c>
      <c r="B4" s="36">
        <v>14242</v>
      </c>
    </row>
    <row r="5" spans="1:13" ht="18.75">
      <c r="A5" s="153" t="s">
        <v>202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5"/>
    </row>
    <row r="6" spans="1:13" s="3" customFormat="1">
      <c r="A6" s="37" t="s">
        <v>107</v>
      </c>
      <c r="B6" s="38" t="s">
        <v>41</v>
      </c>
      <c r="C6" s="38" t="s">
        <v>111</v>
      </c>
      <c r="D6" s="38" t="s">
        <v>109</v>
      </c>
      <c r="E6" s="38" t="s">
        <v>61</v>
      </c>
      <c r="F6" s="38" t="s">
        <v>95</v>
      </c>
      <c r="G6" s="38" t="s">
        <v>181</v>
      </c>
      <c r="H6" s="38" t="s">
        <v>180</v>
      </c>
      <c r="I6" s="38" t="s">
        <v>195</v>
      </c>
      <c r="J6" s="38" t="s">
        <v>57</v>
      </c>
      <c r="K6" s="38" t="s">
        <v>55</v>
      </c>
      <c r="L6" s="38" t="s">
        <v>140</v>
      </c>
      <c r="M6" s="41" t="s">
        <v>142</v>
      </c>
    </row>
    <row r="7" spans="1:13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19" t="s">
        <v>2693</v>
      </c>
      <c r="G7" s="26" t="s">
        <v>188</v>
      </c>
      <c r="H7" s="119" t="s">
        <v>2693</v>
      </c>
      <c r="I7" s="12" t="s">
        <v>184</v>
      </c>
      <c r="J7" s="12" t="s">
        <v>184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4" t="s">
        <v>198</v>
      </c>
      <c r="B9" s="121" t="s">
        <v>2693</v>
      </c>
      <c r="C9" s="121" t="s">
        <v>2693</v>
      </c>
      <c r="D9" s="121" t="s">
        <v>2693</v>
      </c>
      <c r="E9" s="121" t="s">
        <v>2693</v>
      </c>
      <c r="F9" s="121" t="s">
        <v>2693</v>
      </c>
      <c r="G9" s="121" t="s">
        <v>2693</v>
      </c>
      <c r="H9" s="121" t="s">
        <v>2693</v>
      </c>
      <c r="I9" s="62">
        <v>2.2804129999999998E-3</v>
      </c>
      <c r="J9" s="62">
        <v>1620.8934366810004</v>
      </c>
      <c r="K9" s="121" t="s">
        <v>2693</v>
      </c>
      <c r="L9" s="63">
        <f>IFERROR(J9/$J$9,0)</f>
        <v>1</v>
      </c>
      <c r="M9" s="63">
        <f>J9/'סכום נכסי הקרן'!$C$41</f>
        <v>0.14737751191749299</v>
      </c>
    </row>
    <row r="10" spans="1:13">
      <c r="A10" s="55" t="s">
        <v>175</v>
      </c>
      <c r="B10" s="122" t="s">
        <v>2693</v>
      </c>
      <c r="C10" s="122" t="s">
        <v>2693</v>
      </c>
      <c r="D10" s="122" t="s">
        <v>2693</v>
      </c>
      <c r="E10" s="122" t="s">
        <v>2693</v>
      </c>
      <c r="F10" s="122" t="s">
        <v>2693</v>
      </c>
      <c r="G10" s="122" t="s">
        <v>2693</v>
      </c>
      <c r="H10" s="122" t="s">
        <v>2693</v>
      </c>
      <c r="I10" s="122" t="s">
        <v>2693</v>
      </c>
      <c r="J10" s="64">
        <v>356.576165866</v>
      </c>
      <c r="K10" s="122" t="s">
        <v>2693</v>
      </c>
      <c r="L10" s="65">
        <f t="shared" ref="L10:L71" si="0">IFERROR(J10/$J$9,0)</f>
        <v>0.21998742039213767</v>
      </c>
      <c r="M10" s="65">
        <f>J10/'סכום נכסי הקרן'!$C$41</f>
        <v>3.2421198670540809E-2</v>
      </c>
    </row>
    <row r="11" spans="1:13">
      <c r="A11" s="72" t="s">
        <v>199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122" t="s">
        <v>2693</v>
      </c>
      <c r="G11" s="122" t="s">
        <v>2693</v>
      </c>
      <c r="H11" s="122" t="s">
        <v>2693</v>
      </c>
      <c r="I11" s="122" t="s">
        <v>2693</v>
      </c>
      <c r="J11" s="64">
        <v>337.53939665200005</v>
      </c>
      <c r="K11" s="122" t="s">
        <v>2693</v>
      </c>
      <c r="L11" s="65">
        <f t="shared" si="0"/>
        <v>0.20824280548828542</v>
      </c>
      <c r="M11" s="65">
        <f>J11/'סכום נכסי הקרן'!$C$41</f>
        <v>3.0690306547581956E-2</v>
      </c>
    </row>
    <row r="12" spans="1:13">
      <c r="A12" s="61" t="s">
        <v>1628</v>
      </c>
      <c r="B12" s="58" t="s">
        <v>1629</v>
      </c>
      <c r="C12" s="69" t="s">
        <v>112</v>
      </c>
      <c r="D12" s="58" t="s">
        <v>1630</v>
      </c>
      <c r="E12" s="69" t="s">
        <v>1631</v>
      </c>
      <c r="F12" s="69" t="s">
        <v>124</v>
      </c>
      <c r="G12" s="66">
        <v>1692.3041519999999</v>
      </c>
      <c r="H12" s="68">
        <v>1855</v>
      </c>
      <c r="I12" s="125" t="s">
        <v>2693</v>
      </c>
      <c r="J12" s="66">
        <v>31.392242020000001</v>
      </c>
      <c r="K12" s="67">
        <v>1.6549377591689199E-5</v>
      </c>
      <c r="L12" s="67">
        <f t="shared" si="0"/>
        <v>1.9367246056767238E-2</v>
      </c>
      <c r="M12" s="67">
        <f>J12/'סכום נכסי הקרן'!$C$41</f>
        <v>2.8542965365402325E-3</v>
      </c>
    </row>
    <row r="13" spans="1:13">
      <c r="A13" s="61" t="s">
        <v>1632</v>
      </c>
      <c r="B13" s="58" t="s">
        <v>1633</v>
      </c>
      <c r="C13" s="69" t="s">
        <v>112</v>
      </c>
      <c r="D13" s="58" t="s">
        <v>1630</v>
      </c>
      <c r="E13" s="69" t="s">
        <v>1631</v>
      </c>
      <c r="F13" s="69" t="s">
        <v>124</v>
      </c>
      <c r="G13" s="66">
        <v>762.26505799999995</v>
      </c>
      <c r="H13" s="68">
        <v>3429</v>
      </c>
      <c r="I13" s="125" t="s">
        <v>2693</v>
      </c>
      <c r="J13" s="66">
        <v>26.138068851</v>
      </c>
      <c r="K13" s="67">
        <v>1.1115868017230953E-5</v>
      </c>
      <c r="L13" s="67">
        <f t="shared" si="0"/>
        <v>1.6125717002421363E-2</v>
      </c>
      <c r="M13" s="67">
        <f>J13/'סכום נכסי הקרן'!$C$41</f>
        <v>2.3765680497024734E-3</v>
      </c>
    </row>
    <row r="14" spans="1:13">
      <c r="A14" s="61" t="s">
        <v>1634</v>
      </c>
      <c r="B14" s="58" t="s">
        <v>1635</v>
      </c>
      <c r="C14" s="69" t="s">
        <v>112</v>
      </c>
      <c r="D14" s="58" t="s">
        <v>1636</v>
      </c>
      <c r="E14" s="69" t="s">
        <v>1631</v>
      </c>
      <c r="F14" s="69" t="s">
        <v>124</v>
      </c>
      <c r="G14" s="66">
        <v>389.17912000000001</v>
      </c>
      <c r="H14" s="68">
        <v>1848</v>
      </c>
      <c r="I14" s="125" t="s">
        <v>2693</v>
      </c>
      <c r="J14" s="66">
        <v>7.1920301379999989</v>
      </c>
      <c r="K14" s="67">
        <v>5.771605552534973E-6</v>
      </c>
      <c r="L14" s="67">
        <f t="shared" si="0"/>
        <v>4.4370777098873678E-3</v>
      </c>
      <c r="M14" s="67">
        <f>J14/'סכום נכסי הקרן'!$C$41</f>
        <v>6.5392547306776809E-4</v>
      </c>
    </row>
    <row r="15" spans="1:13">
      <c r="A15" s="61" t="s">
        <v>1637</v>
      </c>
      <c r="B15" s="58" t="s">
        <v>1638</v>
      </c>
      <c r="C15" s="69" t="s">
        <v>112</v>
      </c>
      <c r="D15" s="58" t="s">
        <v>1636</v>
      </c>
      <c r="E15" s="69" t="s">
        <v>1631</v>
      </c>
      <c r="F15" s="69" t="s">
        <v>124</v>
      </c>
      <c r="G15" s="66">
        <v>743.42553899999996</v>
      </c>
      <c r="H15" s="68">
        <v>3393</v>
      </c>
      <c r="I15" s="125" t="s">
        <v>2693</v>
      </c>
      <c r="J15" s="66">
        <v>25.224428532999994</v>
      </c>
      <c r="K15" s="67">
        <v>5.8222841704298363E-6</v>
      </c>
      <c r="L15" s="67">
        <f t="shared" si="0"/>
        <v>1.5562052360857503E-2</v>
      </c>
      <c r="M15" s="67">
        <f>J15/'סכום נכסי הקרן'!$C$41</f>
        <v>2.2934965572729265E-3</v>
      </c>
    </row>
    <row r="16" spans="1:13">
      <c r="A16" s="61" t="s">
        <v>1639</v>
      </c>
      <c r="B16" s="58" t="s">
        <v>1640</v>
      </c>
      <c r="C16" s="69" t="s">
        <v>112</v>
      </c>
      <c r="D16" s="58" t="s">
        <v>1641</v>
      </c>
      <c r="E16" s="69" t="s">
        <v>1631</v>
      </c>
      <c r="F16" s="69" t="s">
        <v>124</v>
      </c>
      <c r="G16" s="66">
        <v>594</v>
      </c>
      <c r="H16" s="68">
        <v>17740</v>
      </c>
      <c r="I16" s="125" t="s">
        <v>2693</v>
      </c>
      <c r="J16" s="66">
        <v>105.37560000000001</v>
      </c>
      <c r="K16" s="67">
        <v>5.4534978220896406E-5</v>
      </c>
      <c r="L16" s="67">
        <f t="shared" si="0"/>
        <v>6.5010812935223469E-2</v>
      </c>
      <c r="M16" s="67">
        <f>J16/'סכום נכסי הקרן'!$C$41</f>
        <v>9.5811318581268037E-3</v>
      </c>
    </row>
    <row r="17" spans="1:13">
      <c r="A17" s="61" t="s">
        <v>1642</v>
      </c>
      <c r="B17" s="58" t="s">
        <v>1643</v>
      </c>
      <c r="C17" s="69" t="s">
        <v>112</v>
      </c>
      <c r="D17" s="58" t="s">
        <v>1641</v>
      </c>
      <c r="E17" s="69" t="s">
        <v>1631</v>
      </c>
      <c r="F17" s="69" t="s">
        <v>124</v>
      </c>
      <c r="G17" s="66">
        <v>36.972016000000004</v>
      </c>
      <c r="H17" s="68">
        <v>18340</v>
      </c>
      <c r="I17" s="125" t="s">
        <v>2693</v>
      </c>
      <c r="J17" s="66">
        <v>6.7806678080000014</v>
      </c>
      <c r="K17" s="67">
        <v>3.5535029169429128E-6</v>
      </c>
      <c r="L17" s="67">
        <f t="shared" si="0"/>
        <v>4.1832903104872463E-3</v>
      </c>
      <c r="M17" s="67">
        <f>J17/'סכום נכסי הקרן'!$C$41</f>
        <v>6.1652291758816701E-4</v>
      </c>
    </row>
    <row r="18" spans="1:13">
      <c r="A18" s="61" t="s">
        <v>1644</v>
      </c>
      <c r="B18" s="58" t="s">
        <v>1645</v>
      </c>
      <c r="C18" s="69" t="s">
        <v>112</v>
      </c>
      <c r="D18" s="58" t="s">
        <v>1641</v>
      </c>
      <c r="E18" s="69" t="s">
        <v>1631</v>
      </c>
      <c r="F18" s="69" t="s">
        <v>124</v>
      </c>
      <c r="G18" s="66">
        <v>52.952944000000009</v>
      </c>
      <c r="H18" s="68">
        <v>33260</v>
      </c>
      <c r="I18" s="125" t="s">
        <v>2693</v>
      </c>
      <c r="J18" s="66">
        <v>17.612149321</v>
      </c>
      <c r="K18" s="67">
        <v>6.3382730811930143E-6</v>
      </c>
      <c r="L18" s="67">
        <f t="shared" si="0"/>
        <v>1.0865704630813528E-2</v>
      </c>
      <c r="M18" s="67">
        <f>J18/'סכום נכסי הקרן'!$C$41</f>
        <v>1.6013605137196794E-3</v>
      </c>
    </row>
    <row r="19" spans="1:13">
      <c r="A19" s="61" t="s">
        <v>1646</v>
      </c>
      <c r="B19" s="58" t="s">
        <v>1647</v>
      </c>
      <c r="C19" s="69" t="s">
        <v>112</v>
      </c>
      <c r="D19" s="58" t="s">
        <v>1641</v>
      </c>
      <c r="E19" s="69" t="s">
        <v>1631</v>
      </c>
      <c r="F19" s="69" t="s">
        <v>124</v>
      </c>
      <c r="G19" s="66">
        <v>161.85934599999999</v>
      </c>
      <c r="H19" s="68">
        <v>18500</v>
      </c>
      <c r="I19" s="125" t="s">
        <v>2693</v>
      </c>
      <c r="J19" s="66">
        <v>29.94397901</v>
      </c>
      <c r="K19" s="67">
        <v>5.1666657356458693E-6</v>
      </c>
      <c r="L19" s="67">
        <f t="shared" si="0"/>
        <v>1.8473749311561385E-2</v>
      </c>
      <c r="M19" s="67">
        <f>J19/'סכום נכסי הקרן'!$C$41</f>
        <v>2.7226152093254158E-3</v>
      </c>
    </row>
    <row r="20" spans="1:13">
      <c r="A20" s="61" t="s">
        <v>1648</v>
      </c>
      <c r="B20" s="58" t="s">
        <v>1649</v>
      </c>
      <c r="C20" s="69" t="s">
        <v>112</v>
      </c>
      <c r="D20" s="58" t="s">
        <v>1650</v>
      </c>
      <c r="E20" s="69" t="s">
        <v>1631</v>
      </c>
      <c r="F20" s="69" t="s">
        <v>124</v>
      </c>
      <c r="G20" s="66">
        <v>167.31785400000001</v>
      </c>
      <c r="H20" s="68">
        <v>2759</v>
      </c>
      <c r="I20" s="125" t="s">
        <v>2693</v>
      </c>
      <c r="J20" s="66">
        <v>4.6162995920000007</v>
      </c>
      <c r="K20" s="67">
        <v>2.5179988965930732E-5</v>
      </c>
      <c r="L20" s="67">
        <f t="shared" si="0"/>
        <v>2.8479969673098939E-3</v>
      </c>
      <c r="M20" s="67">
        <f>J20/'סכום נכסי הקרן'!$C$41</f>
        <v>4.1973070699069775E-4</v>
      </c>
    </row>
    <row r="21" spans="1:13">
      <c r="A21" s="61" t="s">
        <v>1651</v>
      </c>
      <c r="B21" s="58" t="s">
        <v>1652</v>
      </c>
      <c r="C21" s="69" t="s">
        <v>112</v>
      </c>
      <c r="D21" s="58" t="s">
        <v>1650</v>
      </c>
      <c r="E21" s="69" t="s">
        <v>1631</v>
      </c>
      <c r="F21" s="69" t="s">
        <v>124</v>
      </c>
      <c r="G21" s="66">
        <v>1635.427332</v>
      </c>
      <c r="H21" s="68">
        <v>1860</v>
      </c>
      <c r="I21" s="125" t="s">
        <v>2693</v>
      </c>
      <c r="J21" s="66">
        <v>30.418948374999999</v>
      </c>
      <c r="K21" s="67">
        <v>7.9783831677174074E-6</v>
      </c>
      <c r="L21" s="67">
        <f t="shared" si="0"/>
        <v>1.8766778670710724E-2</v>
      </c>
      <c r="M21" s="67">
        <f>J21/'סכום נכסי הקרן'!$C$41</f>
        <v>2.7658011471956225E-3</v>
      </c>
    </row>
    <row r="22" spans="1:13">
      <c r="A22" s="61" t="s">
        <v>1653</v>
      </c>
      <c r="B22" s="58" t="s">
        <v>1654</v>
      </c>
      <c r="C22" s="69" t="s">
        <v>112</v>
      </c>
      <c r="D22" s="58" t="s">
        <v>1650</v>
      </c>
      <c r="E22" s="69" t="s">
        <v>1631</v>
      </c>
      <c r="F22" s="69" t="s">
        <v>124</v>
      </c>
      <c r="G22" s="66">
        <v>344.49028800000002</v>
      </c>
      <c r="H22" s="68">
        <v>1841</v>
      </c>
      <c r="I22" s="125" t="s">
        <v>2693</v>
      </c>
      <c r="J22" s="66">
        <v>6.3420662080000003</v>
      </c>
      <c r="K22" s="67">
        <v>4.6851751398441803E-6</v>
      </c>
      <c r="L22" s="67">
        <f t="shared" si="0"/>
        <v>3.912697814969405E-3</v>
      </c>
      <c r="M22" s="67">
        <f>J22/'סכום נכסי הקרן'!$C$41</f>
        <v>5.7664366885520229E-4</v>
      </c>
    </row>
    <row r="23" spans="1:13">
      <c r="A23" s="61" t="s">
        <v>1655</v>
      </c>
      <c r="B23" s="58" t="s">
        <v>1656</v>
      </c>
      <c r="C23" s="69" t="s">
        <v>112</v>
      </c>
      <c r="D23" s="58" t="s">
        <v>1650</v>
      </c>
      <c r="E23" s="69" t="s">
        <v>1631</v>
      </c>
      <c r="F23" s="69" t="s">
        <v>124</v>
      </c>
      <c r="G23" s="66">
        <v>1375.4190119999998</v>
      </c>
      <c r="H23" s="68">
        <v>3381</v>
      </c>
      <c r="I23" s="125" t="s">
        <v>2693</v>
      </c>
      <c r="J23" s="66">
        <v>46.502916796000001</v>
      </c>
      <c r="K23" s="67">
        <v>8.6842599402369024E-6</v>
      </c>
      <c r="L23" s="67">
        <f t="shared" si="0"/>
        <v>2.8689681717276271E-2</v>
      </c>
      <c r="M23" s="67">
        <f>J23/'סכום נכסי הקרן'!$C$41</f>
        <v>4.228213909196964E-3</v>
      </c>
    </row>
    <row r="24" spans="1:13">
      <c r="A24" s="124" t="s">
        <v>2693</v>
      </c>
      <c r="B24" s="125" t="s">
        <v>2693</v>
      </c>
      <c r="C24" s="125" t="s">
        <v>2693</v>
      </c>
      <c r="D24" s="125" t="s">
        <v>2693</v>
      </c>
      <c r="E24" s="125" t="s">
        <v>2693</v>
      </c>
      <c r="F24" s="125" t="s">
        <v>2693</v>
      </c>
      <c r="G24" s="125" t="s">
        <v>2693</v>
      </c>
      <c r="H24" s="125" t="s">
        <v>2693</v>
      </c>
      <c r="I24" s="125" t="s">
        <v>2693</v>
      </c>
      <c r="J24" s="125" t="s">
        <v>2693</v>
      </c>
      <c r="K24" s="125" t="s">
        <v>2693</v>
      </c>
      <c r="L24" s="125" t="s">
        <v>2693</v>
      </c>
      <c r="M24" s="125" t="s">
        <v>2693</v>
      </c>
    </row>
    <row r="25" spans="1:13">
      <c r="A25" s="72" t="s">
        <v>200</v>
      </c>
      <c r="B25" s="122" t="s">
        <v>2693</v>
      </c>
      <c r="C25" s="122" t="s">
        <v>2693</v>
      </c>
      <c r="D25" s="122" t="s">
        <v>2693</v>
      </c>
      <c r="E25" s="122" t="s">
        <v>2693</v>
      </c>
      <c r="F25" s="122" t="s">
        <v>2693</v>
      </c>
      <c r="G25" s="122" t="s">
        <v>2693</v>
      </c>
      <c r="H25" s="122" t="s">
        <v>2693</v>
      </c>
      <c r="I25" s="122" t="s">
        <v>2693</v>
      </c>
      <c r="J25" s="64">
        <v>19.036769214</v>
      </c>
      <c r="K25" s="122" t="s">
        <v>2693</v>
      </c>
      <c r="L25" s="65">
        <f t="shared" si="0"/>
        <v>1.1744614903852268E-2</v>
      </c>
      <c r="M25" s="65">
        <f>J25/'סכום נכסי הקרן'!$C$41</f>
        <v>1.7308921229588533E-3</v>
      </c>
    </row>
    <row r="26" spans="1:13">
      <c r="A26" s="61" t="s">
        <v>1657</v>
      </c>
      <c r="B26" s="58" t="s">
        <v>1658</v>
      </c>
      <c r="C26" s="69" t="s">
        <v>112</v>
      </c>
      <c r="D26" s="58" t="s">
        <v>1630</v>
      </c>
      <c r="E26" s="69" t="s">
        <v>1659</v>
      </c>
      <c r="F26" s="69" t="s">
        <v>124</v>
      </c>
      <c r="G26" s="66">
        <v>1422.7639999999999</v>
      </c>
      <c r="H26" s="68">
        <v>381.09</v>
      </c>
      <c r="I26" s="125" t="s">
        <v>2693</v>
      </c>
      <c r="J26" s="66">
        <v>5.4220113279999991</v>
      </c>
      <c r="K26" s="67">
        <v>1.5679673057540433E-5</v>
      </c>
      <c r="L26" s="67">
        <f t="shared" si="0"/>
        <v>3.3450757497681676E-3</v>
      </c>
      <c r="M26" s="67">
        <f>J26/'סכום נכסי הקרן'!$C$41</f>
        <v>4.9298894117637488E-4</v>
      </c>
    </row>
    <row r="27" spans="1:13">
      <c r="A27" s="61" t="s">
        <v>1660</v>
      </c>
      <c r="B27" s="58" t="s">
        <v>1661</v>
      </c>
      <c r="C27" s="69" t="s">
        <v>112</v>
      </c>
      <c r="D27" s="58" t="s">
        <v>1630</v>
      </c>
      <c r="E27" s="69" t="s">
        <v>1659</v>
      </c>
      <c r="F27" s="69" t="s">
        <v>124</v>
      </c>
      <c r="G27" s="66">
        <v>2.469751</v>
      </c>
      <c r="H27" s="68">
        <v>352.49</v>
      </c>
      <c r="I27" s="125" t="s">
        <v>2693</v>
      </c>
      <c r="J27" s="66">
        <v>8.7056249999999998E-3</v>
      </c>
      <c r="K27" s="67">
        <v>1.5751256738996842E-8</v>
      </c>
      <c r="L27" s="67">
        <f t="shared" si="0"/>
        <v>5.3708805298304808E-6</v>
      </c>
      <c r="M27" s="67">
        <f>J27/'סכום נכסי הקרן'!$C$41</f>
        <v>7.9154700929252264E-7</v>
      </c>
    </row>
    <row r="28" spans="1:13">
      <c r="A28" s="61" t="s">
        <v>1662</v>
      </c>
      <c r="B28" s="58" t="s">
        <v>1663</v>
      </c>
      <c r="C28" s="69" t="s">
        <v>112</v>
      </c>
      <c r="D28" s="58" t="s">
        <v>1641</v>
      </c>
      <c r="E28" s="69" t="s">
        <v>1659</v>
      </c>
      <c r="F28" s="69" t="s">
        <v>124</v>
      </c>
      <c r="G28" s="66">
        <v>163.282422</v>
      </c>
      <c r="H28" s="68">
        <v>3822.41</v>
      </c>
      <c r="I28" s="125" t="s">
        <v>2693</v>
      </c>
      <c r="J28" s="66">
        <v>6.2413236450000005</v>
      </c>
      <c r="K28" s="67">
        <v>1.5089205657702825E-5</v>
      </c>
      <c r="L28" s="67">
        <f t="shared" si="0"/>
        <v>3.8505453250399723E-3</v>
      </c>
      <c r="M28" s="67">
        <f>J28/'סכום נכסי הקרן'!$C$41</f>
        <v>5.6748378952992541E-4</v>
      </c>
    </row>
    <row r="29" spans="1:13">
      <c r="A29" s="61" t="s">
        <v>1664</v>
      </c>
      <c r="B29" s="58" t="s">
        <v>1665</v>
      </c>
      <c r="C29" s="69" t="s">
        <v>112</v>
      </c>
      <c r="D29" s="58" t="s">
        <v>1650</v>
      </c>
      <c r="E29" s="69" t="s">
        <v>1659</v>
      </c>
      <c r="F29" s="69" t="s">
        <v>124</v>
      </c>
      <c r="G29" s="66">
        <v>192.49160000000001</v>
      </c>
      <c r="H29" s="68">
        <v>3826</v>
      </c>
      <c r="I29" s="125" t="s">
        <v>2693</v>
      </c>
      <c r="J29" s="66">
        <v>7.3647286160000007</v>
      </c>
      <c r="K29" s="67">
        <v>1.1331158401614146E-5</v>
      </c>
      <c r="L29" s="67">
        <f t="shared" si="0"/>
        <v>4.5436229485142981E-3</v>
      </c>
      <c r="M29" s="67">
        <f>J29/'סכום נכסי הקרן'!$C$41</f>
        <v>6.6962784524326059E-4</v>
      </c>
    </row>
    <row r="30" spans="1:13">
      <c r="A30" s="124" t="s">
        <v>2693</v>
      </c>
      <c r="B30" s="125" t="s">
        <v>2693</v>
      </c>
      <c r="C30" s="125" t="s">
        <v>2693</v>
      </c>
      <c r="D30" s="125" t="s">
        <v>2693</v>
      </c>
      <c r="E30" s="125" t="s">
        <v>2693</v>
      </c>
      <c r="F30" s="125" t="s">
        <v>2693</v>
      </c>
      <c r="G30" s="125" t="s">
        <v>2693</v>
      </c>
      <c r="H30" s="125" t="s">
        <v>2693</v>
      </c>
      <c r="I30" s="125" t="s">
        <v>2693</v>
      </c>
      <c r="J30" s="125" t="s">
        <v>2693</v>
      </c>
      <c r="K30" s="125" t="s">
        <v>2693</v>
      </c>
      <c r="L30" s="125" t="s">
        <v>2693</v>
      </c>
      <c r="M30" s="125" t="s">
        <v>2693</v>
      </c>
    </row>
    <row r="31" spans="1:13">
      <c r="A31" s="55" t="s">
        <v>174</v>
      </c>
      <c r="B31" s="122" t="s">
        <v>2693</v>
      </c>
      <c r="C31" s="122" t="s">
        <v>2693</v>
      </c>
      <c r="D31" s="122" t="s">
        <v>2693</v>
      </c>
      <c r="E31" s="122" t="s">
        <v>2693</v>
      </c>
      <c r="F31" s="122" t="s">
        <v>2693</v>
      </c>
      <c r="G31" s="122" t="s">
        <v>2693</v>
      </c>
      <c r="H31" s="122" t="s">
        <v>2693</v>
      </c>
      <c r="I31" s="64">
        <v>2.2804129999999998E-3</v>
      </c>
      <c r="J31" s="64">
        <v>1264.3172708149998</v>
      </c>
      <c r="K31" s="122" t="s">
        <v>2693</v>
      </c>
      <c r="L31" s="65">
        <f t="shared" si="0"/>
        <v>0.78001257960786197</v>
      </c>
      <c r="M31" s="65">
        <f>J31/'סכום נכסי הקרן'!$C$41</f>
        <v>0.11495631324695212</v>
      </c>
    </row>
    <row r="32" spans="1:13">
      <c r="A32" s="72" t="s">
        <v>201</v>
      </c>
      <c r="B32" s="122" t="s">
        <v>2693</v>
      </c>
      <c r="C32" s="122" t="s">
        <v>2693</v>
      </c>
      <c r="D32" s="122" t="s">
        <v>2693</v>
      </c>
      <c r="E32" s="122" t="s">
        <v>2693</v>
      </c>
      <c r="F32" s="122" t="s">
        <v>2693</v>
      </c>
      <c r="G32" s="122" t="s">
        <v>2693</v>
      </c>
      <c r="H32" s="122" t="s">
        <v>2693</v>
      </c>
      <c r="I32" s="64">
        <v>2.2804129999999998E-3</v>
      </c>
      <c r="J32" s="64">
        <v>1264.3172708149998</v>
      </c>
      <c r="K32" s="122" t="s">
        <v>2693</v>
      </c>
      <c r="L32" s="65">
        <f t="shared" si="0"/>
        <v>0.78001257960786197</v>
      </c>
      <c r="M32" s="65">
        <f>J32/'סכום נכסי הקרן'!$C$41</f>
        <v>0.11495631324695212</v>
      </c>
    </row>
    <row r="33" spans="1:13">
      <c r="A33" s="61" t="s">
        <v>1666</v>
      </c>
      <c r="B33" s="58" t="s">
        <v>1667</v>
      </c>
      <c r="C33" s="69" t="s">
        <v>29</v>
      </c>
      <c r="D33" s="125" t="s">
        <v>2693</v>
      </c>
      <c r="E33" s="69" t="s">
        <v>1631</v>
      </c>
      <c r="F33" s="69" t="s">
        <v>123</v>
      </c>
      <c r="G33" s="66">
        <v>388.513443</v>
      </c>
      <c r="H33" s="68">
        <v>6579.6</v>
      </c>
      <c r="I33" s="125" t="s">
        <v>2693</v>
      </c>
      <c r="J33" s="66">
        <v>92.715660493000001</v>
      </c>
      <c r="K33" s="67">
        <v>8.6893501105421534E-6</v>
      </c>
      <c r="L33" s="67">
        <f t="shared" si="0"/>
        <v>5.7200342968164473E-2</v>
      </c>
      <c r="M33" s="67">
        <f>J33/'סכום נכסי הקרן'!$C$41</f>
        <v>8.4300442274753452E-3</v>
      </c>
    </row>
    <row r="34" spans="1:13">
      <c r="A34" s="61" t="s">
        <v>1668</v>
      </c>
      <c r="B34" s="58" t="s">
        <v>1669</v>
      </c>
      <c r="C34" s="69" t="s">
        <v>29</v>
      </c>
      <c r="D34" s="125" t="s">
        <v>2693</v>
      </c>
      <c r="E34" s="69" t="s">
        <v>1631</v>
      </c>
      <c r="F34" s="69" t="s">
        <v>123</v>
      </c>
      <c r="G34" s="66">
        <v>295.72399999999999</v>
      </c>
      <c r="H34" s="68">
        <v>1866.48</v>
      </c>
      <c r="I34" s="125" t="s">
        <v>2693</v>
      </c>
      <c r="J34" s="66">
        <v>20.019695526</v>
      </c>
      <c r="K34" s="67">
        <v>1.9512072816286674E-5</v>
      </c>
      <c r="L34" s="67">
        <f t="shared" si="0"/>
        <v>1.2351025103163504E-2</v>
      </c>
      <c r="M34" s="67">
        <f>J34/'סכום נכסי הקרן'!$C$41</f>
        <v>1.8202633493347342E-3</v>
      </c>
    </row>
    <row r="35" spans="1:13">
      <c r="A35" s="61" t="s">
        <v>1670</v>
      </c>
      <c r="B35" s="58" t="s">
        <v>1671</v>
      </c>
      <c r="C35" s="69" t="s">
        <v>29</v>
      </c>
      <c r="D35" s="125" t="s">
        <v>2693</v>
      </c>
      <c r="E35" s="69" t="s">
        <v>1631</v>
      </c>
      <c r="F35" s="69" t="s">
        <v>123</v>
      </c>
      <c r="G35" s="66">
        <v>42.036799999999999</v>
      </c>
      <c r="H35" s="68">
        <v>4831.8</v>
      </c>
      <c r="I35" s="125" t="s">
        <v>2693</v>
      </c>
      <c r="J35" s="66">
        <v>7.3669233889999992</v>
      </c>
      <c r="K35" s="67">
        <v>2.2773785139526599E-6</v>
      </c>
      <c r="L35" s="67">
        <f t="shared" si="0"/>
        <v>4.5449769998975233E-3</v>
      </c>
      <c r="M35" s="67">
        <f>J35/'סכום נכסי הקרן'!$C$41</f>
        <v>6.6982740196712875E-4</v>
      </c>
    </row>
    <row r="36" spans="1:13">
      <c r="A36" s="61" t="s">
        <v>1672</v>
      </c>
      <c r="B36" s="58" t="s">
        <v>1673</v>
      </c>
      <c r="C36" s="69" t="s">
        <v>1491</v>
      </c>
      <c r="D36" s="125" t="s">
        <v>2693</v>
      </c>
      <c r="E36" s="69" t="s">
        <v>1631</v>
      </c>
      <c r="F36" s="69" t="s">
        <v>123</v>
      </c>
      <c r="G36" s="66">
        <v>104.460128</v>
      </c>
      <c r="H36" s="68">
        <v>7266</v>
      </c>
      <c r="I36" s="125" t="s">
        <v>2693</v>
      </c>
      <c r="J36" s="66">
        <v>27.529194473</v>
      </c>
      <c r="K36" s="67">
        <v>4.6334055444666219E-7</v>
      </c>
      <c r="L36" s="67">
        <f t="shared" si="0"/>
        <v>1.6983963195859295E-2</v>
      </c>
      <c r="M36" s="67">
        <f>J36/'סכום נכסי הקרן'!$C$41</f>
        <v>2.5030542383040156E-3</v>
      </c>
    </row>
    <row r="37" spans="1:13">
      <c r="A37" s="61" t="s">
        <v>1674</v>
      </c>
      <c r="B37" s="58" t="s">
        <v>1675</v>
      </c>
      <c r="C37" s="69" t="s">
        <v>1491</v>
      </c>
      <c r="D37" s="125" t="s">
        <v>2693</v>
      </c>
      <c r="E37" s="69" t="s">
        <v>1631</v>
      </c>
      <c r="F37" s="69" t="s">
        <v>123</v>
      </c>
      <c r="G37" s="66">
        <v>32.843156</v>
      </c>
      <c r="H37" s="68">
        <v>17881</v>
      </c>
      <c r="I37" s="125" t="s">
        <v>2693</v>
      </c>
      <c r="J37" s="66">
        <v>21.300227703000001</v>
      </c>
      <c r="K37" s="67">
        <v>3.0020273986005463E-7</v>
      </c>
      <c r="L37" s="67">
        <f t="shared" si="0"/>
        <v>1.3141041367047E-2</v>
      </c>
      <c r="M37" s="67">
        <f>J37/'סכום נכסי הקרן'!$C$41</f>
        <v>1.9366939806802373E-3</v>
      </c>
    </row>
    <row r="38" spans="1:13">
      <c r="A38" s="61" t="s">
        <v>1676</v>
      </c>
      <c r="B38" s="58" t="s">
        <v>1677</v>
      </c>
      <c r="C38" s="69" t="s">
        <v>1491</v>
      </c>
      <c r="D38" s="125" t="s">
        <v>2693</v>
      </c>
      <c r="E38" s="69" t="s">
        <v>1631</v>
      </c>
      <c r="F38" s="69" t="s">
        <v>123</v>
      </c>
      <c r="G38" s="66">
        <v>124.03564</v>
      </c>
      <c r="H38" s="68">
        <v>3760</v>
      </c>
      <c r="I38" s="125" t="s">
        <v>2693</v>
      </c>
      <c r="J38" s="66">
        <v>16.915385147000002</v>
      </c>
      <c r="K38" s="67">
        <v>1.3707936880582809E-7</v>
      </c>
      <c r="L38" s="67">
        <f t="shared" si="0"/>
        <v>1.0435840360755949E-2</v>
      </c>
      <c r="M38" s="67">
        <f>J38/'סכום נכסי הקרן'!$C$41</f>
        <v>1.5380081871363641E-3</v>
      </c>
    </row>
    <row r="39" spans="1:13">
      <c r="A39" s="61" t="s">
        <v>1678</v>
      </c>
      <c r="B39" s="58" t="s">
        <v>1679</v>
      </c>
      <c r="C39" s="69" t="s">
        <v>1491</v>
      </c>
      <c r="D39" s="125" t="s">
        <v>2693</v>
      </c>
      <c r="E39" s="69" t="s">
        <v>1631</v>
      </c>
      <c r="F39" s="69" t="s">
        <v>123</v>
      </c>
      <c r="G39" s="66">
        <v>135.1532</v>
      </c>
      <c r="H39" s="68">
        <v>3487.98</v>
      </c>
      <c r="I39" s="66">
        <v>2.2804129999999998E-3</v>
      </c>
      <c r="J39" s="66">
        <v>17.100381268</v>
      </c>
      <c r="K39" s="67">
        <v>6.9846614987080104E-6</v>
      </c>
      <c r="L39" s="67">
        <f t="shared" si="0"/>
        <v>1.05499725528011E-2</v>
      </c>
      <c r="M39" s="67">
        <f>J39/'סכום נכסי הקרן'!$C$41</f>
        <v>1.5548287056296678E-3</v>
      </c>
    </row>
    <row r="40" spans="1:13">
      <c r="A40" s="61" t="s">
        <v>1680</v>
      </c>
      <c r="B40" s="58" t="s">
        <v>1681</v>
      </c>
      <c r="C40" s="69" t="s">
        <v>29</v>
      </c>
      <c r="D40" s="125" t="s">
        <v>2693</v>
      </c>
      <c r="E40" s="69" t="s">
        <v>1631</v>
      </c>
      <c r="F40" s="69" t="s">
        <v>131</v>
      </c>
      <c r="G40" s="66">
        <v>188.84763599999999</v>
      </c>
      <c r="H40" s="68">
        <v>5340</v>
      </c>
      <c r="I40" s="125" t="s">
        <v>2693</v>
      </c>
      <c r="J40" s="66">
        <v>27.622354633</v>
      </c>
      <c r="K40" s="67">
        <v>2.7046978633493055E-6</v>
      </c>
      <c r="L40" s="67">
        <f t="shared" si="0"/>
        <v>1.7041437769999567E-2</v>
      </c>
      <c r="M40" s="67">
        <f>J40/'סכום נכסי הקרן'!$C$41</f>
        <v>2.5115246980393262E-3</v>
      </c>
    </row>
    <row r="41" spans="1:13">
      <c r="A41" s="61" t="s">
        <v>1682</v>
      </c>
      <c r="B41" s="58" t="s">
        <v>1683</v>
      </c>
      <c r="C41" s="69" t="s">
        <v>113</v>
      </c>
      <c r="D41" s="125" t="s">
        <v>2693</v>
      </c>
      <c r="E41" s="69" t="s">
        <v>1631</v>
      </c>
      <c r="F41" s="69" t="s">
        <v>123</v>
      </c>
      <c r="G41" s="66">
        <v>457.02937300000008</v>
      </c>
      <c r="H41" s="68">
        <v>1022.25</v>
      </c>
      <c r="I41" s="125" t="s">
        <v>2693</v>
      </c>
      <c r="J41" s="66">
        <v>16.945281419999997</v>
      </c>
      <c r="K41" s="67">
        <v>2.3590878011326573E-6</v>
      </c>
      <c r="L41" s="67">
        <f t="shared" si="0"/>
        <v>1.0454284678145014E-2</v>
      </c>
      <c r="M41" s="67">
        <f>J41/'סכום נכסי הקרן'!$C$41</f>
        <v>1.540726464742181E-3</v>
      </c>
    </row>
    <row r="42" spans="1:13">
      <c r="A42" s="61" t="s">
        <v>1684</v>
      </c>
      <c r="B42" s="58" t="s">
        <v>1685</v>
      </c>
      <c r="C42" s="69" t="s">
        <v>1491</v>
      </c>
      <c r="D42" s="125" t="s">
        <v>2693</v>
      </c>
      <c r="E42" s="69" t="s">
        <v>1631</v>
      </c>
      <c r="F42" s="69" t="s">
        <v>123</v>
      </c>
      <c r="G42" s="66">
        <v>148.93736000000001</v>
      </c>
      <c r="H42" s="68">
        <v>11399</v>
      </c>
      <c r="I42" s="125" t="s">
        <v>2693</v>
      </c>
      <c r="J42" s="66">
        <v>61.576919780000004</v>
      </c>
      <c r="K42" s="67">
        <v>1.1013958854066526E-6</v>
      </c>
      <c r="L42" s="67">
        <f t="shared" si="0"/>
        <v>3.7989492946610429E-2</v>
      </c>
      <c r="M42" s="67">
        <f>J42/'סכום נכסי הקרן'!$C$41</f>
        <v>5.5987969494785943E-3</v>
      </c>
    </row>
    <row r="43" spans="1:13">
      <c r="A43" s="61" t="s">
        <v>1686</v>
      </c>
      <c r="B43" s="58" t="s">
        <v>1687</v>
      </c>
      <c r="C43" s="69" t="s">
        <v>29</v>
      </c>
      <c r="D43" s="125" t="s">
        <v>2693</v>
      </c>
      <c r="E43" s="69" t="s">
        <v>1631</v>
      </c>
      <c r="F43" s="69" t="s">
        <v>123</v>
      </c>
      <c r="G43" s="66">
        <v>64.765998999999994</v>
      </c>
      <c r="H43" s="68">
        <v>4819</v>
      </c>
      <c r="I43" s="125" t="s">
        <v>2693</v>
      </c>
      <c r="J43" s="66">
        <v>11.320133731</v>
      </c>
      <c r="K43" s="67">
        <v>7.6942184302230747E-6</v>
      </c>
      <c r="L43" s="67">
        <f t="shared" si="0"/>
        <v>6.983885229481534E-3</v>
      </c>
      <c r="M43" s="67">
        <f>J43/'סכום נכסי הקרן'!$C$41</f>
        <v>1.029267628638318E-3</v>
      </c>
    </row>
    <row r="44" spans="1:13">
      <c r="A44" s="61" t="s">
        <v>1688</v>
      </c>
      <c r="B44" s="58" t="s">
        <v>1689</v>
      </c>
      <c r="C44" s="69" t="s">
        <v>29</v>
      </c>
      <c r="D44" s="125" t="s">
        <v>2693</v>
      </c>
      <c r="E44" s="69" t="s">
        <v>1631</v>
      </c>
      <c r="F44" s="69" t="s">
        <v>123</v>
      </c>
      <c r="G44" s="66">
        <v>183.00671999999997</v>
      </c>
      <c r="H44" s="68">
        <v>6526.5</v>
      </c>
      <c r="I44" s="125" t="s">
        <v>2693</v>
      </c>
      <c r="J44" s="66">
        <v>43.320647098000002</v>
      </c>
      <c r="K44" s="67">
        <v>4.7547877135392877E-6</v>
      </c>
      <c r="L44" s="67">
        <f t="shared" si="0"/>
        <v>2.6726400463873132E-2</v>
      </c>
      <c r="M44" s="67">
        <f>J44/'סכום נכסי הקרן'!$C$41</f>
        <v>3.9388704028761523E-3</v>
      </c>
    </row>
    <row r="45" spans="1:13">
      <c r="A45" s="61" t="s">
        <v>1690</v>
      </c>
      <c r="B45" s="58" t="s">
        <v>1691</v>
      </c>
      <c r="C45" s="69" t="s">
        <v>1491</v>
      </c>
      <c r="D45" s="125" t="s">
        <v>2693</v>
      </c>
      <c r="E45" s="69" t="s">
        <v>1631</v>
      </c>
      <c r="F45" s="69" t="s">
        <v>123</v>
      </c>
      <c r="G45" s="66">
        <v>53.939079999999997</v>
      </c>
      <c r="H45" s="68">
        <v>5335</v>
      </c>
      <c r="I45" s="125" t="s">
        <v>2693</v>
      </c>
      <c r="J45" s="66">
        <v>10.437236252999998</v>
      </c>
      <c r="K45" s="67">
        <v>1.640083921187059E-6</v>
      </c>
      <c r="L45" s="67">
        <f t="shared" si="0"/>
        <v>6.4391871894870882E-3</v>
      </c>
      <c r="M45" s="67">
        <f>J45/'סכום נכסי הקרן'!$C$41</f>
        <v>9.4899138675760147E-4</v>
      </c>
    </row>
    <row r="46" spans="1:13">
      <c r="A46" s="61" t="s">
        <v>1692</v>
      </c>
      <c r="B46" s="58" t="s">
        <v>1693</v>
      </c>
      <c r="C46" s="69" t="s">
        <v>113</v>
      </c>
      <c r="D46" s="125" t="s">
        <v>2693</v>
      </c>
      <c r="E46" s="69" t="s">
        <v>1631</v>
      </c>
      <c r="F46" s="69" t="s">
        <v>123</v>
      </c>
      <c r="G46" s="66">
        <v>2504.4083479999999</v>
      </c>
      <c r="H46" s="68">
        <v>855.35</v>
      </c>
      <c r="I46" s="125" t="s">
        <v>2693</v>
      </c>
      <c r="J46" s="66">
        <v>77.695623831000006</v>
      </c>
      <c r="K46" s="67">
        <v>2.5010687734106845E-6</v>
      </c>
      <c r="L46" s="67">
        <f t="shared" si="0"/>
        <v>4.7933825921395772E-2</v>
      </c>
      <c r="M46" s="67">
        <f>J46/'סכום נכסי הקרן'!$C$41</f>
        <v>7.0643680009815383E-3</v>
      </c>
    </row>
    <row r="47" spans="1:13">
      <c r="A47" s="61" t="s">
        <v>1694</v>
      </c>
      <c r="B47" s="58" t="s">
        <v>1695</v>
      </c>
      <c r="C47" s="69" t="s">
        <v>29</v>
      </c>
      <c r="D47" s="125" t="s">
        <v>2693</v>
      </c>
      <c r="E47" s="69" t="s">
        <v>1631</v>
      </c>
      <c r="F47" s="69" t="s">
        <v>125</v>
      </c>
      <c r="G47" s="66">
        <v>836.99369800000011</v>
      </c>
      <c r="H47" s="68">
        <v>2972.5</v>
      </c>
      <c r="I47" s="125" t="s">
        <v>2693</v>
      </c>
      <c r="J47" s="66">
        <v>99.807154529000016</v>
      </c>
      <c r="K47" s="67">
        <v>3.4662853072547341E-6</v>
      </c>
      <c r="L47" s="67">
        <f t="shared" si="0"/>
        <v>6.1575395562936411E-2</v>
      </c>
      <c r="M47" s="67">
        <f>J47/'סכום נכסי הקרן'!$C$41</f>
        <v>9.0748285934010037E-3</v>
      </c>
    </row>
    <row r="48" spans="1:13">
      <c r="A48" s="61" t="s">
        <v>1696</v>
      </c>
      <c r="B48" s="58" t="s">
        <v>1697</v>
      </c>
      <c r="C48" s="69" t="s">
        <v>1491</v>
      </c>
      <c r="D48" s="125" t="s">
        <v>2693</v>
      </c>
      <c r="E48" s="69" t="s">
        <v>1631</v>
      </c>
      <c r="F48" s="69" t="s">
        <v>123</v>
      </c>
      <c r="G48" s="66">
        <v>17.108000000000001</v>
      </c>
      <c r="H48" s="68">
        <v>5397</v>
      </c>
      <c r="I48" s="125" t="s">
        <v>2693</v>
      </c>
      <c r="J48" s="66">
        <v>3.3488771429999997</v>
      </c>
      <c r="K48" s="67">
        <v>1.7159478435305919E-7</v>
      </c>
      <c r="L48" s="67">
        <f t="shared" si="0"/>
        <v>2.0660686675721763E-3</v>
      </c>
      <c r="M48" s="67">
        <f>J48/'סכום נכסי הקרן'!$C$41</f>
        <v>3.0449205967747722E-4</v>
      </c>
    </row>
    <row r="49" spans="1:13">
      <c r="A49" s="61" t="s">
        <v>1698</v>
      </c>
      <c r="B49" s="58" t="s">
        <v>1699</v>
      </c>
      <c r="C49" s="69" t="s">
        <v>29</v>
      </c>
      <c r="D49" s="125" t="s">
        <v>2693</v>
      </c>
      <c r="E49" s="69" t="s">
        <v>1631</v>
      </c>
      <c r="F49" s="69" t="s">
        <v>123</v>
      </c>
      <c r="G49" s="66">
        <v>127.761566</v>
      </c>
      <c r="H49" s="68">
        <v>4281.5</v>
      </c>
      <c r="I49" s="125" t="s">
        <v>2693</v>
      </c>
      <c r="J49" s="66">
        <v>19.840094284999999</v>
      </c>
      <c r="K49" s="67">
        <v>1.6532293737060041E-6</v>
      </c>
      <c r="L49" s="67">
        <f t="shared" si="0"/>
        <v>1.2240221248366141E-2</v>
      </c>
      <c r="M49" s="67">
        <f>J49/'סכום נכסי הקרן'!$C$41</f>
        <v>1.8039333529038318E-3</v>
      </c>
    </row>
    <row r="50" spans="1:13">
      <c r="A50" s="61" t="s">
        <v>1700</v>
      </c>
      <c r="B50" s="58" t="s">
        <v>1701</v>
      </c>
      <c r="C50" s="69" t="s">
        <v>113</v>
      </c>
      <c r="D50" s="125" t="s">
        <v>2693</v>
      </c>
      <c r="E50" s="69" t="s">
        <v>1631</v>
      </c>
      <c r="F50" s="69" t="s">
        <v>123</v>
      </c>
      <c r="G50" s="66">
        <v>797.491131</v>
      </c>
      <c r="H50" s="68">
        <v>491.97</v>
      </c>
      <c r="I50" s="125" t="s">
        <v>2693</v>
      </c>
      <c r="J50" s="66">
        <v>14.230233880000004</v>
      </c>
      <c r="K50" s="67">
        <v>5.5252211413814922E-6</v>
      </c>
      <c r="L50" s="67">
        <f t="shared" si="0"/>
        <v>8.7792531933119193E-3</v>
      </c>
      <c r="M50" s="67">
        <f>J50/'סכום נכסי הקרן'!$C$41</f>
        <v>1.2938644921240156E-3</v>
      </c>
    </row>
    <row r="51" spans="1:13">
      <c r="A51" s="61" t="s">
        <v>1702</v>
      </c>
      <c r="B51" s="58" t="s">
        <v>1703</v>
      </c>
      <c r="C51" s="69" t="s">
        <v>113</v>
      </c>
      <c r="D51" s="125" t="s">
        <v>2693</v>
      </c>
      <c r="E51" s="69" t="s">
        <v>1631</v>
      </c>
      <c r="F51" s="69" t="s">
        <v>123</v>
      </c>
      <c r="G51" s="66">
        <v>93.165279999999996</v>
      </c>
      <c r="H51" s="68">
        <v>3962.75</v>
      </c>
      <c r="I51" s="125" t="s">
        <v>2693</v>
      </c>
      <c r="J51" s="66">
        <v>13.390547173000005</v>
      </c>
      <c r="K51" s="67">
        <v>9.0961165435099242E-7</v>
      </c>
      <c r="L51" s="67">
        <f t="shared" si="0"/>
        <v>8.2612137664145099E-3</v>
      </c>
      <c r="M51" s="67">
        <f>J51/'סכום נכסי הקרן'!$C$41</f>
        <v>1.2175171303127114E-3</v>
      </c>
    </row>
    <row r="52" spans="1:13">
      <c r="A52" s="61" t="s">
        <v>1704</v>
      </c>
      <c r="B52" s="58" t="s">
        <v>1705</v>
      </c>
      <c r="C52" s="69" t="s">
        <v>29</v>
      </c>
      <c r="D52" s="125" t="s">
        <v>2693</v>
      </c>
      <c r="E52" s="69" t="s">
        <v>1631</v>
      </c>
      <c r="F52" s="69" t="s">
        <v>125</v>
      </c>
      <c r="G52" s="66">
        <v>708.75999999999988</v>
      </c>
      <c r="H52" s="68">
        <v>690</v>
      </c>
      <c r="I52" s="125" t="s">
        <v>2693</v>
      </c>
      <c r="J52" s="66">
        <v>19.618505149999997</v>
      </c>
      <c r="K52" s="67">
        <v>3.3594181659887959E-6</v>
      </c>
      <c r="L52" s="67">
        <f t="shared" si="0"/>
        <v>1.2103513226737196E-2</v>
      </c>
      <c r="M52" s="67">
        <f>J52/'סכום נכסי הקרן'!$C$41</f>
        <v>1.7837856648169948E-3</v>
      </c>
    </row>
    <row r="53" spans="1:13">
      <c r="A53" s="61" t="s">
        <v>1706</v>
      </c>
      <c r="B53" s="58" t="s">
        <v>1707</v>
      </c>
      <c r="C53" s="69" t="s">
        <v>113</v>
      </c>
      <c r="D53" s="125" t="s">
        <v>2693</v>
      </c>
      <c r="E53" s="69" t="s">
        <v>1631</v>
      </c>
      <c r="F53" s="69" t="s">
        <v>123</v>
      </c>
      <c r="G53" s="66">
        <v>723.42399999999998</v>
      </c>
      <c r="H53" s="68">
        <v>1064</v>
      </c>
      <c r="I53" s="125" t="s">
        <v>2693</v>
      </c>
      <c r="J53" s="66">
        <v>27.917858143</v>
      </c>
      <c r="K53" s="67">
        <v>3.7064968717722613E-6</v>
      </c>
      <c r="L53" s="67">
        <f t="shared" si="0"/>
        <v>1.72237467998918E-2</v>
      </c>
      <c r="M53" s="67">
        <f>J53/'סכום נכסי הקרן'!$C$41</f>
        <v>2.5383929492649349E-3</v>
      </c>
    </row>
    <row r="54" spans="1:13">
      <c r="A54" s="61" t="s">
        <v>1708</v>
      </c>
      <c r="B54" s="58" t="s">
        <v>1709</v>
      </c>
      <c r="C54" s="69" t="s">
        <v>1491</v>
      </c>
      <c r="D54" s="125" t="s">
        <v>2693</v>
      </c>
      <c r="E54" s="69" t="s">
        <v>1631</v>
      </c>
      <c r="F54" s="69" t="s">
        <v>123</v>
      </c>
      <c r="G54" s="66">
        <v>33.545805999999999</v>
      </c>
      <c r="H54" s="68">
        <v>40564</v>
      </c>
      <c r="I54" s="125" t="s">
        <v>2693</v>
      </c>
      <c r="J54" s="66">
        <v>49.354478216000004</v>
      </c>
      <c r="K54" s="67">
        <v>1.818200867208672E-6</v>
      </c>
      <c r="L54" s="67">
        <f t="shared" si="0"/>
        <v>3.0448934580832164E-2</v>
      </c>
      <c r="M54" s="67">
        <f>J54/'סכום נכסי הקרן'!$C$41</f>
        <v>4.4874882190615566E-3</v>
      </c>
    </row>
    <row r="55" spans="1:13">
      <c r="A55" s="61" t="s">
        <v>1710</v>
      </c>
      <c r="B55" s="58" t="s">
        <v>1711</v>
      </c>
      <c r="C55" s="69" t="s">
        <v>29</v>
      </c>
      <c r="D55" s="125" t="s">
        <v>2693</v>
      </c>
      <c r="E55" s="69" t="s">
        <v>1631</v>
      </c>
      <c r="F55" s="69" t="s">
        <v>123</v>
      </c>
      <c r="G55" s="66">
        <v>459.47199999999998</v>
      </c>
      <c r="H55" s="68">
        <v>772.45</v>
      </c>
      <c r="I55" s="125" t="s">
        <v>2693</v>
      </c>
      <c r="J55" s="66">
        <v>12.872917439999998</v>
      </c>
      <c r="K55" s="67">
        <v>9.7609281301063697E-7</v>
      </c>
      <c r="L55" s="67">
        <f t="shared" si="0"/>
        <v>7.9418653618334376E-3</v>
      </c>
      <c r="M55" s="67">
        <f>J55/'סכום נכסי הקרן'!$C$41</f>
        <v>1.1704523570107322E-3</v>
      </c>
    </row>
    <row r="56" spans="1:13">
      <c r="A56" s="61" t="s">
        <v>1712</v>
      </c>
      <c r="B56" s="58" t="s">
        <v>1713</v>
      </c>
      <c r="C56" s="69" t="s">
        <v>29</v>
      </c>
      <c r="D56" s="125" t="s">
        <v>2693</v>
      </c>
      <c r="E56" s="69" t="s">
        <v>1631</v>
      </c>
      <c r="F56" s="69" t="s">
        <v>123</v>
      </c>
      <c r="G56" s="66">
        <v>474.13600000000008</v>
      </c>
      <c r="H56" s="68">
        <v>567.15</v>
      </c>
      <c r="I56" s="125" t="s">
        <v>2693</v>
      </c>
      <c r="J56" s="66">
        <v>9.7532290489999998</v>
      </c>
      <c r="K56" s="67">
        <v>1.6237534246575344E-5</v>
      </c>
      <c r="L56" s="67">
        <f t="shared" si="0"/>
        <v>6.0171932517482842E-3</v>
      </c>
      <c r="M56" s="67">
        <f>J56/'סכום נכסי הקרן'!$C$41</f>
        <v>8.8679897016939106E-4</v>
      </c>
    </row>
    <row r="57" spans="1:13">
      <c r="A57" s="61" t="s">
        <v>1714</v>
      </c>
      <c r="B57" s="58" t="s">
        <v>1715</v>
      </c>
      <c r="C57" s="69" t="s">
        <v>29</v>
      </c>
      <c r="D57" s="125" t="s">
        <v>2693</v>
      </c>
      <c r="E57" s="69" t="s">
        <v>1631</v>
      </c>
      <c r="F57" s="69" t="s">
        <v>125</v>
      </c>
      <c r="G57" s="66">
        <v>158.392169</v>
      </c>
      <c r="H57" s="68">
        <v>21775</v>
      </c>
      <c r="I57" s="125" t="s">
        <v>2693</v>
      </c>
      <c r="J57" s="66">
        <v>138.359662431</v>
      </c>
      <c r="K57" s="67">
        <v>5.1460636173930862E-6</v>
      </c>
      <c r="L57" s="67">
        <f t="shared" si="0"/>
        <v>8.5360122571851618E-2</v>
      </c>
      <c r="M57" s="67">
        <f>J57/'סכום נכסי הקרן'!$C$41</f>
        <v>1.2580162481611723E-2</v>
      </c>
    </row>
    <row r="58" spans="1:13">
      <c r="A58" s="61" t="s">
        <v>1716</v>
      </c>
      <c r="B58" s="58" t="s">
        <v>1717</v>
      </c>
      <c r="C58" s="69" t="s">
        <v>29</v>
      </c>
      <c r="D58" s="125" t="s">
        <v>2693</v>
      </c>
      <c r="E58" s="69" t="s">
        <v>1631</v>
      </c>
      <c r="F58" s="69" t="s">
        <v>125</v>
      </c>
      <c r="G58" s="66">
        <v>97.515599000000009</v>
      </c>
      <c r="H58" s="68">
        <v>9116.7000000000007</v>
      </c>
      <c r="I58" s="125" t="s">
        <v>2693</v>
      </c>
      <c r="J58" s="66">
        <v>35.663945195000004</v>
      </c>
      <c r="K58" s="67">
        <v>2.1479547472999574E-5</v>
      </c>
      <c r="L58" s="67">
        <f t="shared" si="0"/>
        <v>2.2002646434318828E-2</v>
      </c>
      <c r="M58" s="67">
        <f>J58/'סכום נכסי הקרן'!$C$41</f>
        <v>3.2426952870902074E-3</v>
      </c>
    </row>
    <row r="59" spans="1:13">
      <c r="A59" s="61" t="s">
        <v>1718</v>
      </c>
      <c r="B59" s="58" t="s">
        <v>1719</v>
      </c>
      <c r="C59" s="69" t="s">
        <v>29</v>
      </c>
      <c r="D59" s="125" t="s">
        <v>2693</v>
      </c>
      <c r="E59" s="69" t="s">
        <v>1631</v>
      </c>
      <c r="F59" s="69" t="s">
        <v>125</v>
      </c>
      <c r="G59" s="66">
        <v>152.339358</v>
      </c>
      <c r="H59" s="68">
        <v>2553.8000000000002</v>
      </c>
      <c r="I59" s="125" t="s">
        <v>2693</v>
      </c>
      <c r="J59" s="66">
        <v>15.606899346000001</v>
      </c>
      <c r="K59" s="67">
        <v>7.4573478438119122E-6</v>
      </c>
      <c r="L59" s="67">
        <f t="shared" si="0"/>
        <v>9.6285782845522833E-3</v>
      </c>
      <c r="M59" s="67">
        <f>J59/'סכום נכסי הקרן'!$C$41</f>
        <v>1.4190359108801182E-3</v>
      </c>
    </row>
    <row r="60" spans="1:13">
      <c r="A60" s="61" t="s">
        <v>1720</v>
      </c>
      <c r="B60" s="58" t="s">
        <v>1721</v>
      </c>
      <c r="C60" s="69" t="s">
        <v>114</v>
      </c>
      <c r="D60" s="125" t="s">
        <v>2693</v>
      </c>
      <c r="E60" s="69" t="s">
        <v>1631</v>
      </c>
      <c r="F60" s="69" t="s">
        <v>132</v>
      </c>
      <c r="G60" s="66">
        <v>1088.550708</v>
      </c>
      <c r="H60" s="68">
        <v>247450</v>
      </c>
      <c r="I60" s="125" t="s">
        <v>2693</v>
      </c>
      <c r="J60" s="66">
        <v>69.056303298000003</v>
      </c>
      <c r="K60" s="67">
        <v>1.3511513311262238E-7</v>
      </c>
      <c r="L60" s="67">
        <f t="shared" si="0"/>
        <v>4.2603851515002844E-2</v>
      </c>
      <c r="M60" s="67">
        <f>J60/'סכום נכסי הקרן'!$C$41</f>
        <v>6.2788496343834325E-3</v>
      </c>
    </row>
    <row r="61" spans="1:13">
      <c r="A61" s="61" t="s">
        <v>1722</v>
      </c>
      <c r="B61" s="58" t="s">
        <v>1723</v>
      </c>
      <c r="C61" s="69" t="s">
        <v>1491</v>
      </c>
      <c r="D61" s="125" t="s">
        <v>2693</v>
      </c>
      <c r="E61" s="69" t="s">
        <v>1631</v>
      </c>
      <c r="F61" s="69" t="s">
        <v>123</v>
      </c>
      <c r="G61" s="66">
        <v>268.83999999999997</v>
      </c>
      <c r="H61" s="68">
        <v>4006</v>
      </c>
      <c r="I61" s="125" t="s">
        <v>2693</v>
      </c>
      <c r="J61" s="66">
        <v>39.061812160999999</v>
      </c>
      <c r="K61" s="67">
        <v>1.8793428871024116E-6</v>
      </c>
      <c r="L61" s="67">
        <f t="shared" si="0"/>
        <v>2.409893906473233E-2</v>
      </c>
      <c r="M61" s="67">
        <f>J61/'סכום נכסי הקרן'!$C$41</f>
        <v>3.5516416792115259E-3</v>
      </c>
    </row>
    <row r="62" spans="1:13">
      <c r="A62" s="61" t="s">
        <v>1724</v>
      </c>
      <c r="B62" s="58" t="s">
        <v>1725</v>
      </c>
      <c r="C62" s="69" t="s">
        <v>113</v>
      </c>
      <c r="D62" s="125" t="s">
        <v>2693</v>
      </c>
      <c r="E62" s="69" t="s">
        <v>1631</v>
      </c>
      <c r="F62" s="69" t="s">
        <v>123</v>
      </c>
      <c r="G62" s="66">
        <v>11.017552</v>
      </c>
      <c r="H62" s="68">
        <v>93137</v>
      </c>
      <c r="I62" s="125" t="s">
        <v>2693</v>
      </c>
      <c r="J62" s="66">
        <v>37.218160933</v>
      </c>
      <c r="K62" s="67">
        <v>5.7761447892709279E-7</v>
      </c>
      <c r="L62" s="67">
        <f t="shared" si="0"/>
        <v>2.2961510047945683E-2</v>
      </c>
      <c r="M62" s="67">
        <f>J62/'סכום נכסי הקרן'!$C$41</f>
        <v>3.3840102207347497E-3</v>
      </c>
    </row>
    <row r="63" spans="1:13">
      <c r="A63" s="61" t="s">
        <v>1726</v>
      </c>
      <c r="B63" s="58" t="s">
        <v>1727</v>
      </c>
      <c r="C63" s="69" t="s">
        <v>113</v>
      </c>
      <c r="D63" s="125" t="s">
        <v>2693</v>
      </c>
      <c r="E63" s="69" t="s">
        <v>1631</v>
      </c>
      <c r="F63" s="69" t="s">
        <v>123</v>
      </c>
      <c r="G63" s="66">
        <v>94.949400000000011</v>
      </c>
      <c r="H63" s="68">
        <v>5893.5</v>
      </c>
      <c r="I63" s="125" t="s">
        <v>2693</v>
      </c>
      <c r="J63" s="66">
        <v>20.296122157999999</v>
      </c>
      <c r="K63" s="67">
        <v>1.3468000000000002E-5</v>
      </c>
      <c r="L63" s="67">
        <f t="shared" si="0"/>
        <v>1.2521564773288902E-2</v>
      </c>
      <c r="M63" s="67">
        <f>J63/'סכום נכסי הקרן'!$C$41</f>
        <v>1.8453970616010454E-3</v>
      </c>
    </row>
    <row r="64" spans="1:13">
      <c r="A64" s="61" t="s">
        <v>1728</v>
      </c>
      <c r="B64" s="58" t="s">
        <v>1729</v>
      </c>
      <c r="C64" s="69" t="s">
        <v>29</v>
      </c>
      <c r="D64" s="125" t="s">
        <v>2693</v>
      </c>
      <c r="E64" s="69" t="s">
        <v>1631</v>
      </c>
      <c r="F64" s="69" t="s">
        <v>125</v>
      </c>
      <c r="G64" s="66">
        <v>18.70139</v>
      </c>
      <c r="H64" s="68">
        <v>19498</v>
      </c>
      <c r="I64" s="125" t="s">
        <v>2693</v>
      </c>
      <c r="J64" s="66">
        <v>14.627886481999999</v>
      </c>
      <c r="K64" s="67">
        <v>3.5898627507438333E-6</v>
      </c>
      <c r="L64" s="67">
        <f t="shared" si="0"/>
        <v>9.0245824623440916E-3</v>
      </c>
      <c r="M64" s="67">
        <f>J64/'סכום נכסי הקרן'!$C$41</f>
        <v>1.3300205093945145E-3</v>
      </c>
    </row>
    <row r="65" spans="1:13">
      <c r="A65" s="61" t="s">
        <v>1730</v>
      </c>
      <c r="B65" s="58" t="s">
        <v>1731</v>
      </c>
      <c r="C65" s="69" t="s">
        <v>1491</v>
      </c>
      <c r="D65" s="125" t="s">
        <v>2693</v>
      </c>
      <c r="E65" s="69" t="s">
        <v>1631</v>
      </c>
      <c r="F65" s="69" t="s">
        <v>123</v>
      </c>
      <c r="G65" s="66">
        <v>38.126399999999997</v>
      </c>
      <c r="H65" s="68">
        <v>4602</v>
      </c>
      <c r="I65" s="125" t="s">
        <v>2693</v>
      </c>
      <c r="J65" s="66">
        <v>6.3638505180000005</v>
      </c>
      <c r="K65" s="67">
        <v>8.6450269803368617E-7</v>
      </c>
      <c r="L65" s="67">
        <f t="shared" si="0"/>
        <v>3.9261375078616205E-3</v>
      </c>
      <c r="M65" s="67">
        <f>J65/'סכום נכסי הקרן'!$C$41</f>
        <v>5.7862437735459215E-4</v>
      </c>
    </row>
    <row r="66" spans="1:13">
      <c r="A66" s="61" t="s">
        <v>1732</v>
      </c>
      <c r="B66" s="58" t="s">
        <v>1733</v>
      </c>
      <c r="C66" s="69" t="s">
        <v>29</v>
      </c>
      <c r="D66" s="125" t="s">
        <v>2693</v>
      </c>
      <c r="E66" s="69" t="s">
        <v>1631</v>
      </c>
      <c r="F66" s="69" t="s">
        <v>125</v>
      </c>
      <c r="G66" s="66">
        <v>43.454318000000015</v>
      </c>
      <c r="H66" s="68">
        <v>20075</v>
      </c>
      <c r="I66" s="125" t="s">
        <v>2693</v>
      </c>
      <c r="J66" s="66">
        <v>34.995011034999997</v>
      </c>
      <c r="K66" s="67">
        <v>1.0594738022674634E-5</v>
      </c>
      <c r="L66" s="67">
        <f t="shared" si="0"/>
        <v>2.1589951716170213E-2</v>
      </c>
      <c r="M66" s="67">
        <f>J66/'סכום נכסי הקרן'!$C$41</f>
        <v>3.1818733663479732E-3</v>
      </c>
    </row>
    <row r="67" spans="1:13">
      <c r="A67" s="61" t="s">
        <v>1734</v>
      </c>
      <c r="B67" s="58" t="s">
        <v>1735</v>
      </c>
      <c r="C67" s="69" t="s">
        <v>1491</v>
      </c>
      <c r="D67" s="125" t="s">
        <v>2693</v>
      </c>
      <c r="E67" s="69" t="s">
        <v>1631</v>
      </c>
      <c r="F67" s="69" t="s">
        <v>123</v>
      </c>
      <c r="G67" s="66">
        <v>29.279461999999999</v>
      </c>
      <c r="H67" s="68">
        <v>8929</v>
      </c>
      <c r="I67" s="125" t="s">
        <v>2693</v>
      </c>
      <c r="J67" s="66">
        <v>9.4822952399999991</v>
      </c>
      <c r="K67" s="67">
        <v>3.739394891443167E-7</v>
      </c>
      <c r="L67" s="67">
        <f t="shared" si="0"/>
        <v>5.8500423441878368E-3</v>
      </c>
      <c r="M67" s="67">
        <f>J67/'סכום נכסי הקרן'!$C$41</f>
        <v>8.6216468529838153E-4</v>
      </c>
    </row>
    <row r="68" spans="1:13">
      <c r="A68" s="61" t="s">
        <v>1736</v>
      </c>
      <c r="B68" s="58" t="s">
        <v>1737</v>
      </c>
      <c r="C68" s="69" t="s">
        <v>113</v>
      </c>
      <c r="D68" s="125" t="s">
        <v>2693</v>
      </c>
      <c r="E68" s="69" t="s">
        <v>1631</v>
      </c>
      <c r="F68" s="69" t="s">
        <v>123</v>
      </c>
      <c r="G68" s="66">
        <v>202.36320000000001</v>
      </c>
      <c r="H68" s="68">
        <v>3163.375</v>
      </c>
      <c r="I68" s="125" t="s">
        <v>2693</v>
      </c>
      <c r="J68" s="66">
        <v>23.218265446999997</v>
      </c>
      <c r="K68" s="67">
        <v>8.0945280000000001E-6</v>
      </c>
      <c r="L68" s="67">
        <f t="shared" si="0"/>
        <v>1.4324362676514102E-2</v>
      </c>
      <c r="M68" s="67">
        <f>J68/'סכום נכסי הקרן'!$C$41</f>
        <v>2.1110889310684486E-3</v>
      </c>
    </row>
    <row r="69" spans="1:13">
      <c r="A69" s="61" t="s">
        <v>1738</v>
      </c>
      <c r="B69" s="58" t="s">
        <v>1739</v>
      </c>
      <c r="C69" s="69" t="s">
        <v>1491</v>
      </c>
      <c r="D69" s="125" t="s">
        <v>2693</v>
      </c>
      <c r="E69" s="69" t="s">
        <v>1631</v>
      </c>
      <c r="F69" s="69" t="s">
        <v>123</v>
      </c>
      <c r="G69" s="66">
        <v>45.602694</v>
      </c>
      <c r="H69" s="68">
        <v>19248</v>
      </c>
      <c r="I69" s="125" t="s">
        <v>2693</v>
      </c>
      <c r="J69" s="66">
        <v>31.836378756999999</v>
      </c>
      <c r="K69" s="67">
        <v>1.501294113147703E-7</v>
      </c>
      <c r="L69" s="67">
        <f t="shared" si="0"/>
        <v>1.9641253420205902E-2</v>
      </c>
      <c r="M69" s="67">
        <f>J69/'סכום נכסי הקרן'!$C$41</f>
        <v>2.894679060010895E-3</v>
      </c>
    </row>
    <row r="70" spans="1:13">
      <c r="A70" s="61" t="s">
        <v>1740</v>
      </c>
      <c r="B70" s="58" t="s">
        <v>1741</v>
      </c>
      <c r="C70" s="69" t="s">
        <v>1491</v>
      </c>
      <c r="D70" s="125" t="s">
        <v>2693</v>
      </c>
      <c r="E70" s="69" t="s">
        <v>1631</v>
      </c>
      <c r="F70" s="69" t="s">
        <v>123</v>
      </c>
      <c r="G70" s="66">
        <v>130.50960000000001</v>
      </c>
      <c r="H70" s="68">
        <v>6333</v>
      </c>
      <c r="I70" s="125" t="s">
        <v>2693</v>
      </c>
      <c r="J70" s="66">
        <v>29.977782354999999</v>
      </c>
      <c r="K70" s="67">
        <v>5.8075464605140815E-7</v>
      </c>
      <c r="L70" s="67">
        <f t="shared" si="0"/>
        <v>1.8494604072420442E-2</v>
      </c>
      <c r="M70" s="67">
        <f>J70/'סכום נכסי הקרן'!$C$41</f>
        <v>2.7256887320924583E-3</v>
      </c>
    </row>
    <row r="71" spans="1:13">
      <c r="A71" s="61" t="s">
        <v>1742</v>
      </c>
      <c r="B71" s="58" t="s">
        <v>1743</v>
      </c>
      <c r="C71" s="69" t="s">
        <v>115</v>
      </c>
      <c r="D71" s="125" t="s">
        <v>2693</v>
      </c>
      <c r="E71" s="69" t="s">
        <v>1631</v>
      </c>
      <c r="F71" s="69" t="s">
        <v>127</v>
      </c>
      <c r="G71" s="66">
        <v>156.416</v>
      </c>
      <c r="H71" s="68">
        <v>9441</v>
      </c>
      <c r="I71" s="125" t="s">
        <v>2693</v>
      </c>
      <c r="J71" s="66">
        <v>36.553335705999999</v>
      </c>
      <c r="K71" s="67">
        <v>1.0451659481251003E-6</v>
      </c>
      <c r="L71" s="67">
        <f t="shared" si="0"/>
        <v>2.2551350310140019E-2</v>
      </c>
      <c r="M71" s="67">
        <f>J71/'סכום נכסי הקרן'!$C$41</f>
        <v>3.3235618990882197E-3</v>
      </c>
    </row>
    <row r="72" spans="1:13">
      <c r="A72" s="126" t="s">
        <v>2693</v>
      </c>
      <c r="B72" s="126" t="s">
        <v>2693</v>
      </c>
      <c r="C72" s="127" t="s">
        <v>2693</v>
      </c>
      <c r="D72" s="127" t="s">
        <v>2693</v>
      </c>
      <c r="E72" s="127" t="s">
        <v>2693</v>
      </c>
      <c r="F72" s="127" t="s">
        <v>2693</v>
      </c>
      <c r="G72" s="127" t="s">
        <v>2693</v>
      </c>
      <c r="H72" s="127" t="s">
        <v>2693</v>
      </c>
      <c r="I72" s="127" t="s">
        <v>2693</v>
      </c>
      <c r="J72" s="127" t="s">
        <v>2693</v>
      </c>
      <c r="K72" s="127" t="s">
        <v>2693</v>
      </c>
      <c r="L72" s="127" t="s">
        <v>2693</v>
      </c>
      <c r="M72" s="127" t="s">
        <v>2693</v>
      </c>
    </row>
    <row r="73" spans="1:13">
      <c r="A73" s="126" t="s">
        <v>2693</v>
      </c>
      <c r="B73" s="126" t="s">
        <v>2693</v>
      </c>
      <c r="C73" s="127" t="s">
        <v>2693</v>
      </c>
      <c r="D73" s="127" t="s">
        <v>2693</v>
      </c>
      <c r="E73" s="127" t="s">
        <v>2693</v>
      </c>
      <c r="F73" s="127" t="s">
        <v>2693</v>
      </c>
      <c r="G73" s="127" t="s">
        <v>2693</v>
      </c>
      <c r="H73" s="127" t="s">
        <v>2693</v>
      </c>
      <c r="I73" s="127" t="s">
        <v>2693</v>
      </c>
      <c r="J73" s="127" t="s">
        <v>2693</v>
      </c>
      <c r="K73" s="127" t="s">
        <v>2693</v>
      </c>
      <c r="L73" s="127" t="s">
        <v>2693</v>
      </c>
      <c r="M73" s="127" t="s">
        <v>2693</v>
      </c>
    </row>
    <row r="74" spans="1:13">
      <c r="A74" s="126" t="s">
        <v>2693</v>
      </c>
      <c r="B74" s="126" t="s">
        <v>2693</v>
      </c>
      <c r="C74" s="127" t="s">
        <v>2693</v>
      </c>
      <c r="D74" s="127" t="s">
        <v>2693</v>
      </c>
      <c r="E74" s="127" t="s">
        <v>2693</v>
      </c>
      <c r="F74" s="127" t="s">
        <v>2693</v>
      </c>
      <c r="G74" s="127" t="s">
        <v>2693</v>
      </c>
      <c r="H74" s="127" t="s">
        <v>2693</v>
      </c>
      <c r="I74" s="127" t="s">
        <v>2693</v>
      </c>
      <c r="J74" s="127" t="s">
        <v>2693</v>
      </c>
      <c r="K74" s="127" t="s">
        <v>2693</v>
      </c>
      <c r="L74" s="127" t="s">
        <v>2693</v>
      </c>
      <c r="M74" s="127" t="s">
        <v>2693</v>
      </c>
    </row>
    <row r="75" spans="1:13">
      <c r="A75" s="97" t="s">
        <v>196</v>
      </c>
      <c r="B75" s="126" t="s">
        <v>2693</v>
      </c>
      <c r="C75" s="127" t="s">
        <v>2693</v>
      </c>
      <c r="D75" s="127" t="s">
        <v>2693</v>
      </c>
      <c r="E75" s="127" t="s">
        <v>2693</v>
      </c>
      <c r="F75" s="127" t="s">
        <v>2693</v>
      </c>
      <c r="G75" s="127" t="s">
        <v>2693</v>
      </c>
      <c r="H75" s="127" t="s">
        <v>2693</v>
      </c>
      <c r="I75" s="127" t="s">
        <v>2693</v>
      </c>
      <c r="J75" s="127" t="s">
        <v>2693</v>
      </c>
      <c r="K75" s="127" t="s">
        <v>2693</v>
      </c>
      <c r="L75" s="127" t="s">
        <v>2693</v>
      </c>
      <c r="M75" s="127" t="s">
        <v>2693</v>
      </c>
    </row>
    <row r="76" spans="1:13">
      <c r="A76" s="97" t="s">
        <v>104</v>
      </c>
      <c r="B76" s="126" t="s">
        <v>2693</v>
      </c>
      <c r="C76" s="127" t="s">
        <v>2693</v>
      </c>
      <c r="D76" s="127" t="s">
        <v>2693</v>
      </c>
      <c r="E76" s="127" t="s">
        <v>2693</v>
      </c>
      <c r="F76" s="127" t="s">
        <v>2693</v>
      </c>
      <c r="G76" s="127" t="s">
        <v>2693</v>
      </c>
      <c r="H76" s="127" t="s">
        <v>2693</v>
      </c>
      <c r="I76" s="127" t="s">
        <v>2693</v>
      </c>
      <c r="J76" s="127" t="s">
        <v>2693</v>
      </c>
      <c r="K76" s="127" t="s">
        <v>2693</v>
      </c>
      <c r="L76" s="127" t="s">
        <v>2693</v>
      </c>
      <c r="M76" s="127" t="s">
        <v>2693</v>
      </c>
    </row>
    <row r="77" spans="1:13">
      <c r="A77" s="97" t="s">
        <v>179</v>
      </c>
      <c r="B77" s="126" t="s">
        <v>2693</v>
      </c>
      <c r="C77" s="127" t="s">
        <v>2693</v>
      </c>
      <c r="D77" s="127" t="s">
        <v>2693</v>
      </c>
      <c r="E77" s="127" t="s">
        <v>2693</v>
      </c>
      <c r="F77" s="127" t="s">
        <v>2693</v>
      </c>
      <c r="G77" s="127" t="s">
        <v>2693</v>
      </c>
      <c r="H77" s="127" t="s">
        <v>2693</v>
      </c>
      <c r="I77" s="127" t="s">
        <v>2693</v>
      </c>
      <c r="J77" s="127" t="s">
        <v>2693</v>
      </c>
      <c r="K77" s="127" t="s">
        <v>2693</v>
      </c>
      <c r="L77" s="127" t="s">
        <v>2693</v>
      </c>
      <c r="M77" s="127" t="s">
        <v>2693</v>
      </c>
    </row>
    <row r="78" spans="1:13">
      <c r="A78" s="97" t="s">
        <v>187</v>
      </c>
      <c r="B78" s="126" t="s">
        <v>2693</v>
      </c>
      <c r="C78" s="127" t="s">
        <v>2693</v>
      </c>
      <c r="D78" s="127" t="s">
        <v>2693</v>
      </c>
      <c r="E78" s="127" t="s">
        <v>2693</v>
      </c>
      <c r="F78" s="127" t="s">
        <v>2693</v>
      </c>
      <c r="G78" s="127" t="s">
        <v>2693</v>
      </c>
      <c r="H78" s="127" t="s">
        <v>2693</v>
      </c>
      <c r="I78" s="127" t="s">
        <v>2693</v>
      </c>
      <c r="J78" s="127" t="s">
        <v>2693</v>
      </c>
      <c r="K78" s="127" t="s">
        <v>2693</v>
      </c>
      <c r="L78" s="127" t="s">
        <v>2693</v>
      </c>
      <c r="M78" s="127" t="s">
        <v>2693</v>
      </c>
    </row>
    <row r="79" spans="1:13">
      <c r="A79" s="97" t="s">
        <v>194</v>
      </c>
      <c r="B79" s="126" t="s">
        <v>2693</v>
      </c>
      <c r="C79" s="127" t="s">
        <v>2693</v>
      </c>
      <c r="D79" s="127" t="s">
        <v>2693</v>
      </c>
      <c r="E79" s="127" t="s">
        <v>2693</v>
      </c>
      <c r="F79" s="127" t="s">
        <v>2693</v>
      </c>
      <c r="G79" s="127" t="s">
        <v>2693</v>
      </c>
      <c r="H79" s="127" t="s">
        <v>2693</v>
      </c>
      <c r="I79" s="127" t="s">
        <v>2693</v>
      </c>
      <c r="J79" s="127" t="s">
        <v>2693</v>
      </c>
      <c r="K79" s="127" t="s">
        <v>2693</v>
      </c>
      <c r="L79" s="127" t="s">
        <v>2693</v>
      </c>
      <c r="M79" s="127" t="s">
        <v>2693</v>
      </c>
    </row>
    <row r="80" spans="1:13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4 I1:I5 A1:A41 I7:I1048576 C1:H1048576 B5:B1048576 A76:A1048576 J1:AY1048576 BA1:XFD1048576 AZ1:AZ9999 AZ10001:AZ1048576" xr:uid="{00000000-0002-0000-0600-000000000000}"/>
  </dataValidations>
  <pageMargins left="0" right="0" top="0.5" bottom="0.5" header="0" footer="0.25"/>
  <pageSetup paperSize="9" scale="3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64.425781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137</v>
      </c>
      <c r="B1" s="36" t="s" vm="1">
        <v>204</v>
      </c>
    </row>
    <row r="2" spans="1:14">
      <c r="A2" s="36" t="s">
        <v>136</v>
      </c>
      <c r="B2" s="36" t="s">
        <v>205</v>
      </c>
    </row>
    <row r="3" spans="1:14">
      <c r="A3" s="36" t="s">
        <v>138</v>
      </c>
      <c r="B3" s="36" t="s">
        <v>2665</v>
      </c>
    </row>
    <row r="4" spans="1:14">
      <c r="A4" s="36" t="s">
        <v>139</v>
      </c>
      <c r="B4" s="36">
        <v>14242</v>
      </c>
    </row>
    <row r="5" spans="1:14" ht="18.75">
      <c r="A5" s="153" t="s">
        <v>85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5"/>
    </row>
    <row r="6" spans="1:14" s="3" customFormat="1">
      <c r="A6" s="37" t="s">
        <v>107</v>
      </c>
      <c r="B6" s="38" t="s">
        <v>41</v>
      </c>
      <c r="C6" s="38" t="s">
        <v>111</v>
      </c>
      <c r="D6" s="38" t="s">
        <v>109</v>
      </c>
      <c r="E6" s="38" t="s">
        <v>61</v>
      </c>
      <c r="F6" s="38" t="s">
        <v>14</v>
      </c>
      <c r="G6" s="38" t="s">
        <v>62</v>
      </c>
      <c r="H6" s="38" t="s">
        <v>95</v>
      </c>
      <c r="I6" s="38" t="s">
        <v>181</v>
      </c>
      <c r="J6" s="38" t="s">
        <v>180</v>
      </c>
      <c r="K6" s="38" t="s">
        <v>57</v>
      </c>
      <c r="L6" s="38" t="s">
        <v>55</v>
      </c>
      <c r="M6" s="38" t="s">
        <v>140</v>
      </c>
      <c r="N6" s="136" t="s">
        <v>142</v>
      </c>
    </row>
    <row r="7" spans="1:14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19" t="s">
        <v>2693</v>
      </c>
      <c r="G7" s="119" t="s">
        <v>2693</v>
      </c>
      <c r="H7" s="119" t="s">
        <v>2693</v>
      </c>
      <c r="I7" s="26" t="s">
        <v>188</v>
      </c>
      <c r="J7" s="119" t="s">
        <v>2693</v>
      </c>
      <c r="K7" s="26" t="s">
        <v>184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8" t="s">
        <v>32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66">
        <v>146.14502014000001</v>
      </c>
      <c r="L9" s="125" t="s">
        <v>2693</v>
      </c>
      <c r="M9" s="67">
        <f>IFERROR(K9/$K$9,0)</f>
        <v>1</v>
      </c>
      <c r="N9" s="67">
        <f>K9/'סכום נכסי הקרן'!$C$41</f>
        <v>1.3288035450046665E-2</v>
      </c>
    </row>
    <row r="10" spans="1:14" s="4" customFormat="1" ht="20.25">
      <c r="A10" s="75" t="s">
        <v>174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66">
        <v>146.14502013999999</v>
      </c>
      <c r="L10" s="125" t="s">
        <v>2693</v>
      </c>
      <c r="M10" s="67">
        <f t="shared" ref="M10:M23" si="0">IFERROR(K10/$K$9,0)</f>
        <v>0.99999999999999978</v>
      </c>
      <c r="N10" s="67">
        <f>K10/'סכום נכסי הקרן'!$C$41</f>
        <v>1.3288035450046663E-2</v>
      </c>
    </row>
    <row r="11" spans="1:14">
      <c r="A11" s="72" t="s">
        <v>48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122" t="s">
        <v>2693</v>
      </c>
      <c r="G11" s="122" t="s">
        <v>2693</v>
      </c>
      <c r="H11" s="122" t="s">
        <v>2693</v>
      </c>
      <c r="I11" s="122" t="s">
        <v>2693</v>
      </c>
      <c r="J11" s="122" t="s">
        <v>2693</v>
      </c>
      <c r="K11" s="64">
        <v>80.970390621999996</v>
      </c>
      <c r="L11" s="122" t="s">
        <v>2693</v>
      </c>
      <c r="M11" s="65">
        <f t="shared" si="0"/>
        <v>0.55404139357218052</v>
      </c>
      <c r="N11" s="65">
        <f>K11/'סכום נכסי הקרן'!$C$41</f>
        <v>7.3621216785803916E-3</v>
      </c>
    </row>
    <row r="12" spans="1:14">
      <c r="A12" s="61" t="s">
        <v>1744</v>
      </c>
      <c r="B12" s="58" t="s">
        <v>1745</v>
      </c>
      <c r="C12" s="69" t="s">
        <v>29</v>
      </c>
      <c r="D12" s="125" t="s">
        <v>2693</v>
      </c>
      <c r="E12" s="69" t="s">
        <v>1659</v>
      </c>
      <c r="F12" s="58" t="s">
        <v>786</v>
      </c>
      <c r="G12" s="58" t="s">
        <v>787</v>
      </c>
      <c r="H12" s="69" t="s">
        <v>125</v>
      </c>
      <c r="I12" s="66">
        <v>1.97858</v>
      </c>
      <c r="J12" s="68">
        <v>109226.59639999999</v>
      </c>
      <c r="K12" s="66">
        <v>8.6696110050000001</v>
      </c>
      <c r="L12" s="67">
        <v>6.3827572825882432E-6</v>
      </c>
      <c r="M12" s="67">
        <f t="shared" si="0"/>
        <v>5.9321973452772618E-2</v>
      </c>
      <c r="N12" s="67">
        <f>K12/'סכום נכסי הקרן'!$C$41</f>
        <v>7.882724862071697E-4</v>
      </c>
    </row>
    <row r="13" spans="1:14">
      <c r="A13" s="61" t="s">
        <v>1746</v>
      </c>
      <c r="B13" s="58" t="s">
        <v>1747</v>
      </c>
      <c r="C13" s="69" t="s">
        <v>29</v>
      </c>
      <c r="D13" s="125" t="s">
        <v>2693</v>
      </c>
      <c r="E13" s="69" t="s">
        <v>1659</v>
      </c>
      <c r="F13" s="58" t="s">
        <v>799</v>
      </c>
      <c r="G13" s="58" t="s">
        <v>787</v>
      </c>
      <c r="H13" s="69" t="s">
        <v>123</v>
      </c>
      <c r="I13" s="66">
        <v>0.34583199999999997</v>
      </c>
      <c r="J13" s="68">
        <v>1016194</v>
      </c>
      <c r="K13" s="66">
        <v>12.746433345</v>
      </c>
      <c r="L13" s="67">
        <v>2.4048927125119644E-6</v>
      </c>
      <c r="M13" s="67">
        <f t="shared" si="0"/>
        <v>8.7217705624108979E-2</v>
      </c>
      <c r="N13" s="67">
        <f>K13/'סכום נכסי הקרן'!$C$41</f>
        <v>1.1589519642048946E-3</v>
      </c>
    </row>
    <row r="14" spans="1:14">
      <c r="A14" s="61" t="s">
        <v>1748</v>
      </c>
      <c r="B14" s="58" t="s">
        <v>1749</v>
      </c>
      <c r="C14" s="69" t="s">
        <v>29</v>
      </c>
      <c r="D14" s="125" t="s">
        <v>2693</v>
      </c>
      <c r="E14" s="69" t="s">
        <v>1659</v>
      </c>
      <c r="F14" s="58" t="s">
        <v>1750</v>
      </c>
      <c r="G14" s="58" t="s">
        <v>787</v>
      </c>
      <c r="H14" s="69" t="s">
        <v>125</v>
      </c>
      <c r="I14" s="66">
        <v>1.196075</v>
      </c>
      <c r="J14" s="68">
        <v>244579</v>
      </c>
      <c r="K14" s="66">
        <v>11.735329151999998</v>
      </c>
      <c r="L14" s="67">
        <v>4.7107292231551344E-6</v>
      </c>
      <c r="M14" s="67">
        <f t="shared" si="0"/>
        <v>8.0299206505689405E-2</v>
      </c>
      <c r="N14" s="67">
        <f>K14/'סכום נכסי הקרן'!$C$41</f>
        <v>1.0670187026582186E-3</v>
      </c>
    </row>
    <row r="15" spans="1:14">
      <c r="A15" s="61" t="s">
        <v>1751</v>
      </c>
      <c r="B15" s="58" t="s">
        <v>1752</v>
      </c>
      <c r="C15" s="69" t="s">
        <v>29</v>
      </c>
      <c r="D15" s="125" t="s">
        <v>2693</v>
      </c>
      <c r="E15" s="69" t="s">
        <v>1659</v>
      </c>
      <c r="F15" s="58" t="s">
        <v>1753</v>
      </c>
      <c r="G15" s="58" t="s">
        <v>787</v>
      </c>
      <c r="H15" s="69" t="s">
        <v>123</v>
      </c>
      <c r="I15" s="66">
        <v>4.664231</v>
      </c>
      <c r="J15" s="68">
        <v>129297.8</v>
      </c>
      <c r="K15" s="66">
        <v>21.873521831000001</v>
      </c>
      <c r="L15" s="67">
        <v>8.394023804612891E-6</v>
      </c>
      <c r="M15" s="67">
        <f t="shared" si="0"/>
        <v>0.14966997719146505</v>
      </c>
      <c r="N15" s="67">
        <f>K15/'סכום נכסי הקרן'!$C$41</f>
        <v>1.9888199627278633E-3</v>
      </c>
    </row>
    <row r="16" spans="1:14">
      <c r="A16" s="61" t="s">
        <v>1754</v>
      </c>
      <c r="B16" s="58" t="s">
        <v>1755</v>
      </c>
      <c r="C16" s="69" t="s">
        <v>29</v>
      </c>
      <c r="D16" s="125" t="s">
        <v>2693</v>
      </c>
      <c r="E16" s="69" t="s">
        <v>1659</v>
      </c>
      <c r="F16" s="58" t="s">
        <v>1753</v>
      </c>
      <c r="G16" s="58" t="s">
        <v>787</v>
      </c>
      <c r="H16" s="69" t="s">
        <v>126</v>
      </c>
      <c r="I16" s="66">
        <v>767.62013100000001</v>
      </c>
      <c r="J16" s="68">
        <v>129.5</v>
      </c>
      <c r="K16" s="66">
        <v>4.6999020209999998</v>
      </c>
      <c r="L16" s="67">
        <v>3.3844835140243535E-6</v>
      </c>
      <c r="M16" s="67">
        <f t="shared" si="0"/>
        <v>3.2159166398538358E-2</v>
      </c>
      <c r="N16" s="67">
        <f>K16/'סכום נכסי הקרן'!$C$41</f>
        <v>4.2733214314772723E-4</v>
      </c>
    </row>
    <row r="17" spans="1:14">
      <c r="A17" s="61" t="s">
        <v>1756</v>
      </c>
      <c r="B17" s="58" t="s">
        <v>1757</v>
      </c>
      <c r="C17" s="69" t="s">
        <v>29</v>
      </c>
      <c r="D17" s="125" t="s">
        <v>2693</v>
      </c>
      <c r="E17" s="69" t="s">
        <v>1659</v>
      </c>
      <c r="F17" s="58" t="s">
        <v>628</v>
      </c>
      <c r="G17" s="125" t="s">
        <v>2693</v>
      </c>
      <c r="H17" s="69" t="s">
        <v>126</v>
      </c>
      <c r="I17" s="66">
        <v>27.573445000000003</v>
      </c>
      <c r="J17" s="68">
        <v>16674.439999999999</v>
      </c>
      <c r="K17" s="66">
        <v>21.245593268</v>
      </c>
      <c r="L17" s="67">
        <v>3.6631050684027188E-5</v>
      </c>
      <c r="M17" s="67">
        <f t="shared" si="0"/>
        <v>0.14537336439960613</v>
      </c>
      <c r="N17" s="67">
        <f>K17/'סכום נכסי הקרן'!$C$41</f>
        <v>1.9317264196345183E-3</v>
      </c>
    </row>
    <row r="18" spans="1:14">
      <c r="A18" s="124" t="s">
        <v>2693</v>
      </c>
      <c r="B18" s="125" t="s">
        <v>2693</v>
      </c>
      <c r="C18" s="125" t="s">
        <v>2693</v>
      </c>
      <c r="D18" s="125" t="s">
        <v>2693</v>
      </c>
      <c r="E18" s="125" t="s">
        <v>2693</v>
      </c>
      <c r="F18" s="125" t="s">
        <v>2693</v>
      </c>
      <c r="G18" s="125" t="s">
        <v>2693</v>
      </c>
      <c r="H18" s="125" t="s">
        <v>2693</v>
      </c>
      <c r="I18" s="125" t="s">
        <v>2693</v>
      </c>
      <c r="J18" s="125" t="s">
        <v>2693</v>
      </c>
      <c r="K18" s="125" t="s">
        <v>2693</v>
      </c>
      <c r="L18" s="125" t="s">
        <v>2693</v>
      </c>
      <c r="M18" s="125" t="s">
        <v>2693</v>
      </c>
      <c r="N18" s="125" t="s">
        <v>2693</v>
      </c>
    </row>
    <row r="19" spans="1:14">
      <c r="A19" s="72" t="s">
        <v>31</v>
      </c>
      <c r="B19" s="122" t="s">
        <v>2693</v>
      </c>
      <c r="C19" s="122" t="s">
        <v>2693</v>
      </c>
      <c r="D19" s="122" t="s">
        <v>2693</v>
      </c>
      <c r="E19" s="122" t="s">
        <v>2693</v>
      </c>
      <c r="F19" s="122" t="s">
        <v>2693</v>
      </c>
      <c r="G19" s="122" t="s">
        <v>2693</v>
      </c>
      <c r="H19" s="122" t="s">
        <v>2693</v>
      </c>
      <c r="I19" s="122" t="s">
        <v>2693</v>
      </c>
      <c r="J19" s="122" t="s">
        <v>2693</v>
      </c>
      <c r="K19" s="64">
        <v>65.174629517999989</v>
      </c>
      <c r="L19" s="122" t="s">
        <v>2693</v>
      </c>
      <c r="M19" s="65">
        <f t="shared" si="0"/>
        <v>0.44595860642781926</v>
      </c>
      <c r="N19" s="65">
        <f>K19/'סכום נכסי הקרן'!$C$41</f>
        <v>5.9259137714662716E-3</v>
      </c>
    </row>
    <row r="20" spans="1:14">
      <c r="A20" s="61" t="s">
        <v>1758</v>
      </c>
      <c r="B20" s="58" t="s">
        <v>1759</v>
      </c>
      <c r="C20" s="69" t="s">
        <v>29</v>
      </c>
      <c r="D20" s="125" t="s">
        <v>2693</v>
      </c>
      <c r="E20" s="69" t="s">
        <v>1631</v>
      </c>
      <c r="F20" s="58" t="s">
        <v>628</v>
      </c>
      <c r="G20" s="125" t="s">
        <v>2693</v>
      </c>
      <c r="H20" s="69" t="s">
        <v>123</v>
      </c>
      <c r="I20" s="66">
        <v>11.105536000000003</v>
      </c>
      <c r="J20" s="68">
        <v>22796</v>
      </c>
      <c r="K20" s="66">
        <v>9.182178437000001</v>
      </c>
      <c r="L20" s="67">
        <v>1.3026961370621583E-6</v>
      </c>
      <c r="M20" s="67">
        <f t="shared" si="0"/>
        <v>6.2829225574733291E-2</v>
      </c>
      <c r="N20" s="67">
        <f>K20/'סכום נכסי הקרן'!$C$41</f>
        <v>8.3487697673603452E-4</v>
      </c>
    </row>
    <row r="21" spans="1:14">
      <c r="A21" s="61" t="s">
        <v>1760</v>
      </c>
      <c r="B21" s="58" t="s">
        <v>1761</v>
      </c>
      <c r="C21" s="69" t="s">
        <v>29</v>
      </c>
      <c r="D21" s="125" t="s">
        <v>2693</v>
      </c>
      <c r="E21" s="69" t="s">
        <v>1631</v>
      </c>
      <c r="F21" s="58" t="s">
        <v>628</v>
      </c>
      <c r="G21" s="125" t="s">
        <v>2693</v>
      </c>
      <c r="H21" s="69" t="s">
        <v>123</v>
      </c>
      <c r="I21" s="66">
        <v>62.431491000000008</v>
      </c>
      <c r="J21" s="68">
        <v>4107</v>
      </c>
      <c r="K21" s="66">
        <v>9.2998504929999992</v>
      </c>
      <c r="L21" s="67">
        <v>8.6431559018620817E-7</v>
      </c>
      <c r="M21" s="67">
        <f t="shared" si="0"/>
        <v>6.3634398791633018E-2</v>
      </c>
      <c r="N21" s="67">
        <f>K21/'סכום נכסי הקרן'!$C$41</f>
        <v>8.4557614698562615E-4</v>
      </c>
    </row>
    <row r="22" spans="1:14">
      <c r="A22" s="61" t="s">
        <v>1762</v>
      </c>
      <c r="B22" s="58" t="s">
        <v>1763</v>
      </c>
      <c r="C22" s="69" t="s">
        <v>29</v>
      </c>
      <c r="D22" s="125" t="s">
        <v>2693</v>
      </c>
      <c r="E22" s="69" t="s">
        <v>1631</v>
      </c>
      <c r="F22" s="58" t="s">
        <v>628</v>
      </c>
      <c r="G22" s="125" t="s">
        <v>2693</v>
      </c>
      <c r="H22" s="69" t="s">
        <v>123</v>
      </c>
      <c r="I22" s="66">
        <v>164.23680000000002</v>
      </c>
      <c r="J22" s="68">
        <v>1264.03</v>
      </c>
      <c r="K22" s="66">
        <v>7.5296607889999994</v>
      </c>
      <c r="L22" s="67">
        <v>5.3690282515422435E-7</v>
      </c>
      <c r="M22" s="67">
        <f t="shared" si="0"/>
        <v>5.1521843041842555E-2</v>
      </c>
      <c r="N22" s="67">
        <f>K22/'סכום נכסי הקרן'!$C$41</f>
        <v>6.8462407679174397E-4</v>
      </c>
    </row>
    <row r="23" spans="1:14">
      <c r="A23" s="61" t="s">
        <v>1764</v>
      </c>
      <c r="B23" s="58" t="s">
        <v>1765</v>
      </c>
      <c r="C23" s="69" t="s">
        <v>116</v>
      </c>
      <c r="D23" s="125" t="s">
        <v>2693</v>
      </c>
      <c r="E23" s="69" t="s">
        <v>1631</v>
      </c>
      <c r="F23" s="58" t="s">
        <v>628</v>
      </c>
      <c r="G23" s="125" t="s">
        <v>2693</v>
      </c>
      <c r="H23" s="69" t="s">
        <v>123</v>
      </c>
      <c r="I23" s="66">
        <v>84.714396999999991</v>
      </c>
      <c r="J23" s="68">
        <v>12745.9</v>
      </c>
      <c r="K23" s="66">
        <v>39.162939798999993</v>
      </c>
      <c r="L23" s="67">
        <v>9.2581805507676538E-7</v>
      </c>
      <c r="M23" s="67">
        <f t="shared" si="0"/>
        <v>0.26797313901961045</v>
      </c>
      <c r="N23" s="67">
        <f>K23/'סכום נכסי הקרן'!$C$41</f>
        <v>3.560836570952867E-3</v>
      </c>
    </row>
    <row r="24" spans="1:14">
      <c r="A24" s="124" t="s">
        <v>2693</v>
      </c>
      <c r="B24" s="125" t="s">
        <v>2693</v>
      </c>
      <c r="C24" s="125" t="s">
        <v>2693</v>
      </c>
      <c r="D24" s="125" t="s">
        <v>2693</v>
      </c>
      <c r="E24" s="125" t="s">
        <v>2693</v>
      </c>
      <c r="F24" s="125" t="s">
        <v>2693</v>
      </c>
      <c r="G24" s="125" t="s">
        <v>2693</v>
      </c>
      <c r="H24" s="125" t="s">
        <v>2693</v>
      </c>
      <c r="I24" s="125" t="s">
        <v>2693</v>
      </c>
      <c r="J24" s="125" t="s">
        <v>2693</v>
      </c>
      <c r="K24" s="125" t="s">
        <v>2693</v>
      </c>
      <c r="L24" s="125" t="s">
        <v>2693</v>
      </c>
      <c r="M24" s="125" t="s">
        <v>2693</v>
      </c>
      <c r="N24" s="125" t="s">
        <v>2693</v>
      </c>
    </row>
    <row r="25" spans="1:14">
      <c r="A25" s="125" t="s">
        <v>2693</v>
      </c>
      <c r="B25" s="125" t="s">
        <v>2693</v>
      </c>
      <c r="C25" s="125" t="s">
        <v>2693</v>
      </c>
      <c r="D25" s="125" t="s">
        <v>2693</v>
      </c>
      <c r="E25" s="125" t="s">
        <v>2693</v>
      </c>
      <c r="F25" s="125" t="s">
        <v>2693</v>
      </c>
      <c r="G25" s="125" t="s">
        <v>2693</v>
      </c>
      <c r="H25" s="125" t="s">
        <v>2693</v>
      </c>
      <c r="I25" s="125" t="s">
        <v>2693</v>
      </c>
      <c r="J25" s="125" t="s">
        <v>2693</v>
      </c>
      <c r="K25" s="125" t="s">
        <v>2693</v>
      </c>
      <c r="L25" s="125" t="s">
        <v>2693</v>
      </c>
      <c r="M25" s="125" t="s">
        <v>2693</v>
      </c>
      <c r="N25" s="125" t="s">
        <v>2693</v>
      </c>
    </row>
    <row r="26" spans="1:14">
      <c r="A26" s="125" t="s">
        <v>2693</v>
      </c>
      <c r="B26" s="125" t="s">
        <v>2693</v>
      </c>
      <c r="C26" s="125" t="s">
        <v>2693</v>
      </c>
      <c r="D26" s="125" t="s">
        <v>2693</v>
      </c>
      <c r="E26" s="125" t="s">
        <v>2693</v>
      </c>
      <c r="F26" s="125" t="s">
        <v>2693</v>
      </c>
      <c r="G26" s="125" t="s">
        <v>2693</v>
      </c>
      <c r="H26" s="125" t="s">
        <v>2693</v>
      </c>
      <c r="I26" s="125" t="s">
        <v>2693</v>
      </c>
      <c r="J26" s="125" t="s">
        <v>2693</v>
      </c>
      <c r="K26" s="125" t="s">
        <v>2693</v>
      </c>
      <c r="L26" s="125" t="s">
        <v>2693</v>
      </c>
      <c r="M26" s="125" t="s">
        <v>2693</v>
      </c>
      <c r="N26" s="125" t="s">
        <v>2693</v>
      </c>
    </row>
    <row r="27" spans="1:14">
      <c r="A27" s="97" t="s">
        <v>196</v>
      </c>
      <c r="B27" s="125" t="s">
        <v>2693</v>
      </c>
      <c r="C27" s="125" t="s">
        <v>2693</v>
      </c>
      <c r="D27" s="125" t="s">
        <v>2693</v>
      </c>
      <c r="E27" s="125" t="s">
        <v>2693</v>
      </c>
      <c r="F27" s="125" t="s">
        <v>2693</v>
      </c>
      <c r="G27" s="125" t="s">
        <v>2693</v>
      </c>
      <c r="H27" s="125" t="s">
        <v>2693</v>
      </c>
      <c r="I27" s="125" t="s">
        <v>2693</v>
      </c>
      <c r="J27" s="125" t="s">
        <v>2693</v>
      </c>
      <c r="K27" s="125" t="s">
        <v>2693</v>
      </c>
      <c r="L27" s="125" t="s">
        <v>2693</v>
      </c>
      <c r="M27" s="125" t="s">
        <v>2693</v>
      </c>
      <c r="N27" s="125" t="s">
        <v>2693</v>
      </c>
    </row>
    <row r="28" spans="1:14">
      <c r="A28" s="97" t="s">
        <v>104</v>
      </c>
      <c r="B28" s="125" t="s">
        <v>2693</v>
      </c>
      <c r="C28" s="125" t="s">
        <v>2693</v>
      </c>
      <c r="D28" s="125" t="s">
        <v>2693</v>
      </c>
      <c r="E28" s="125" t="s">
        <v>2693</v>
      </c>
      <c r="F28" s="125" t="s">
        <v>2693</v>
      </c>
      <c r="G28" s="125" t="s">
        <v>2693</v>
      </c>
      <c r="H28" s="125" t="s">
        <v>2693</v>
      </c>
      <c r="I28" s="125" t="s">
        <v>2693</v>
      </c>
      <c r="J28" s="125" t="s">
        <v>2693</v>
      </c>
      <c r="K28" s="125" t="s">
        <v>2693</v>
      </c>
      <c r="L28" s="125" t="s">
        <v>2693</v>
      </c>
      <c r="M28" s="125" t="s">
        <v>2693</v>
      </c>
      <c r="N28" s="125" t="s">
        <v>2693</v>
      </c>
    </row>
    <row r="29" spans="1:14">
      <c r="A29" s="97" t="s">
        <v>179</v>
      </c>
      <c r="B29" s="125" t="s">
        <v>2693</v>
      </c>
      <c r="C29" s="125" t="s">
        <v>2693</v>
      </c>
      <c r="D29" s="125" t="s">
        <v>2693</v>
      </c>
      <c r="E29" s="125" t="s">
        <v>2693</v>
      </c>
      <c r="F29" s="125" t="s">
        <v>2693</v>
      </c>
      <c r="G29" s="125" t="s">
        <v>2693</v>
      </c>
      <c r="H29" s="125" t="s">
        <v>2693</v>
      </c>
      <c r="I29" s="125" t="s">
        <v>2693</v>
      </c>
      <c r="J29" s="125" t="s">
        <v>2693</v>
      </c>
      <c r="K29" s="125" t="s">
        <v>2693</v>
      </c>
      <c r="L29" s="125" t="s">
        <v>2693</v>
      </c>
      <c r="M29" s="125" t="s">
        <v>2693</v>
      </c>
      <c r="N29" s="125" t="s">
        <v>2693</v>
      </c>
    </row>
    <row r="30" spans="1:14">
      <c r="A30" s="97" t="s">
        <v>187</v>
      </c>
      <c r="B30" s="125" t="s">
        <v>2693</v>
      </c>
      <c r="C30" s="125" t="s">
        <v>2693</v>
      </c>
      <c r="D30" s="125" t="s">
        <v>2693</v>
      </c>
      <c r="E30" s="125" t="s">
        <v>2693</v>
      </c>
      <c r="F30" s="125" t="s">
        <v>2693</v>
      </c>
      <c r="G30" s="125" t="s">
        <v>2693</v>
      </c>
      <c r="H30" s="125" t="s">
        <v>2693</v>
      </c>
      <c r="I30" s="125" t="s">
        <v>2693</v>
      </c>
      <c r="J30" s="125" t="s">
        <v>2693</v>
      </c>
      <c r="K30" s="125" t="s">
        <v>2693</v>
      </c>
      <c r="L30" s="125" t="s">
        <v>2693</v>
      </c>
      <c r="M30" s="125" t="s">
        <v>2693</v>
      </c>
      <c r="N30" s="125" t="s">
        <v>2693</v>
      </c>
    </row>
    <row r="31" spans="1:14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8" spans="1:14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</row>
    <row r="109" spans="1:14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</row>
    <row r="110" spans="1:14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</row>
    <row r="111" spans="1:14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</row>
    <row r="112" spans="1:14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</row>
    <row r="113" spans="1:14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</row>
    <row r="114" spans="1:14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</row>
    <row r="115" spans="1:14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</row>
    <row r="116" spans="1:14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</row>
    <row r="117" spans="1:14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</row>
    <row r="118" spans="1:14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</row>
    <row r="119" spans="1:14" hidden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</row>
    <row r="120" spans="1:14" hidden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</row>
    <row r="121" spans="1:14" hidden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hidden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</row>
    <row r="123" spans="1:14" hidden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8:A35 A1:A26 A37:A1048576 B5:B1048576 C1:AY1048576 BA1:XFD1048576 AZ1:AZ9999 AZ10001:AZ1048576" xr:uid="{00000000-0002-0000-07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64.42578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137</v>
      </c>
      <c r="B1" s="36" t="s" vm="1">
        <v>204</v>
      </c>
    </row>
    <row r="2" spans="1:11">
      <c r="A2" s="36" t="s">
        <v>136</v>
      </c>
      <c r="B2" s="36" t="s">
        <v>205</v>
      </c>
    </row>
    <row r="3" spans="1:11">
      <c r="A3" s="36" t="s">
        <v>138</v>
      </c>
      <c r="B3" s="36" t="s">
        <v>2665</v>
      </c>
    </row>
    <row r="4" spans="1:11">
      <c r="A4" s="36" t="s">
        <v>139</v>
      </c>
      <c r="B4" s="36">
        <v>14242</v>
      </c>
    </row>
    <row r="5" spans="1:11" ht="18.75">
      <c r="A5" s="156" t="s">
        <v>86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1" s="3" customFormat="1">
      <c r="A6" s="17" t="s">
        <v>108</v>
      </c>
      <c r="B6" s="25" t="s">
        <v>41</v>
      </c>
      <c r="C6" s="25" t="s">
        <v>111</v>
      </c>
      <c r="D6" s="25" t="s">
        <v>61</v>
      </c>
      <c r="E6" s="25" t="s">
        <v>95</v>
      </c>
      <c r="F6" s="25" t="s">
        <v>181</v>
      </c>
      <c r="G6" s="25" t="s">
        <v>180</v>
      </c>
      <c r="H6" s="25" t="s">
        <v>57</v>
      </c>
      <c r="I6" s="25" t="s">
        <v>55</v>
      </c>
      <c r="J6" s="25" t="s">
        <v>140</v>
      </c>
      <c r="K6" s="52" t="s">
        <v>142</v>
      </c>
    </row>
    <row r="7" spans="1:11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2" t="s">
        <v>188</v>
      </c>
      <c r="G7" s="119" t="s">
        <v>2693</v>
      </c>
      <c r="H7" s="12" t="s">
        <v>184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8" t="s">
        <v>44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66">
        <v>0.19817180799999998</v>
      </c>
      <c r="I9" s="125" t="s">
        <v>2693</v>
      </c>
      <c r="J9" s="67">
        <f>IFERROR(H9/$H$9,0)</f>
        <v>1</v>
      </c>
      <c r="K9" s="67">
        <f>H9/'סכום נכסי הקרן'!$C$41</f>
        <v>1.8018499757167577E-5</v>
      </c>
    </row>
    <row r="10" spans="1:11" s="4" customFormat="1" ht="20.25">
      <c r="A10" s="75" t="s">
        <v>27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66">
        <v>0.19372615099999999</v>
      </c>
      <c r="I10" s="125" t="s">
        <v>2693</v>
      </c>
      <c r="J10" s="67">
        <f t="shared" ref="J10:J20" si="0">IFERROR(H10/$H$9,0)</f>
        <v>0.97756665266938481</v>
      </c>
      <c r="K10" s="67">
        <f>H10/'סכום נכסי הקרן'!$C$41</f>
        <v>1.761428449373843E-5</v>
      </c>
    </row>
    <row r="11" spans="1:11">
      <c r="A11" s="72" t="s">
        <v>1766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122" t="s">
        <v>2693</v>
      </c>
      <c r="G11" s="122" t="s">
        <v>2693</v>
      </c>
      <c r="H11" s="64">
        <v>0.19372615099999999</v>
      </c>
      <c r="I11" s="122" t="s">
        <v>2693</v>
      </c>
      <c r="J11" s="65">
        <f t="shared" si="0"/>
        <v>0.97756665266938481</v>
      </c>
      <c r="K11" s="65">
        <f>H11/'סכום נכסי הקרן'!$C$41</f>
        <v>1.761428449373843E-5</v>
      </c>
    </row>
    <row r="12" spans="1:11">
      <c r="A12" s="61" t="s">
        <v>1767</v>
      </c>
      <c r="B12" s="58" t="s">
        <v>1768</v>
      </c>
      <c r="C12" s="69" t="s">
        <v>112</v>
      </c>
      <c r="D12" s="69" t="s">
        <v>1359</v>
      </c>
      <c r="E12" s="69" t="s">
        <v>124</v>
      </c>
      <c r="F12" s="66">
        <v>27.917560000000002</v>
      </c>
      <c r="G12" s="68">
        <v>90</v>
      </c>
      <c r="H12" s="66">
        <v>2.5125803999999998E-2</v>
      </c>
      <c r="I12" s="67">
        <v>8.4598666666666667E-6</v>
      </c>
      <c r="J12" s="67">
        <f t="shared" si="0"/>
        <v>0.12678798388921195</v>
      </c>
      <c r="K12" s="67">
        <f>H12/'סכום נכסי הקרן'!$C$41</f>
        <v>2.2845292569195319E-6</v>
      </c>
    </row>
    <row r="13" spans="1:11">
      <c r="A13" s="61" t="s">
        <v>1769</v>
      </c>
      <c r="B13" s="58" t="s">
        <v>1770</v>
      </c>
      <c r="C13" s="69" t="s">
        <v>112</v>
      </c>
      <c r="D13" s="69" t="s">
        <v>315</v>
      </c>
      <c r="E13" s="69" t="s">
        <v>124</v>
      </c>
      <c r="F13" s="66">
        <v>616.78640299999995</v>
      </c>
      <c r="G13" s="68">
        <v>17.3</v>
      </c>
      <c r="H13" s="66">
        <v>0.106704048</v>
      </c>
      <c r="I13" s="67">
        <v>7.0634291482814575E-6</v>
      </c>
      <c r="J13" s="67">
        <f t="shared" si="0"/>
        <v>0.53844211786168905</v>
      </c>
      <c r="K13" s="67">
        <f>H13/'סכום נכסי הקרן'!$C$41</f>
        <v>9.7019191699396405E-6</v>
      </c>
    </row>
    <row r="14" spans="1:11">
      <c r="A14" s="61" t="s">
        <v>1771</v>
      </c>
      <c r="B14" s="58" t="s">
        <v>1772</v>
      </c>
      <c r="C14" s="69" t="s">
        <v>112</v>
      </c>
      <c r="D14" s="69" t="s">
        <v>148</v>
      </c>
      <c r="E14" s="69" t="s">
        <v>124</v>
      </c>
      <c r="F14" s="66">
        <v>165.63029999999998</v>
      </c>
      <c r="G14" s="68">
        <v>12.9</v>
      </c>
      <c r="H14" s="66">
        <v>2.1366309E-2</v>
      </c>
      <c r="I14" s="67">
        <v>1.1045445560849936E-5</v>
      </c>
      <c r="J14" s="67">
        <f t="shared" si="0"/>
        <v>0.10781709676888047</v>
      </c>
      <c r="K14" s="67">
        <f>H14/'סכום נכסי הקרן'!$C$41</f>
        <v>1.942702331948586E-6</v>
      </c>
    </row>
    <row r="15" spans="1:11">
      <c r="A15" s="61" t="s">
        <v>1773</v>
      </c>
      <c r="B15" s="58" t="s">
        <v>1774</v>
      </c>
      <c r="C15" s="69" t="s">
        <v>112</v>
      </c>
      <c r="D15" s="69" t="s">
        <v>315</v>
      </c>
      <c r="E15" s="69" t="s">
        <v>124</v>
      </c>
      <c r="F15" s="66">
        <v>119.91121200000002</v>
      </c>
      <c r="G15" s="68">
        <v>33.799999999999997</v>
      </c>
      <c r="H15" s="66">
        <v>4.0529989999999995E-2</v>
      </c>
      <c r="I15" s="67">
        <v>7.2885124637409147E-6</v>
      </c>
      <c r="J15" s="67">
        <f t="shared" si="0"/>
        <v>0.20451945414960335</v>
      </c>
      <c r="K15" s="67">
        <f>H15/'סכום נכסי הקרן'!$C$41</f>
        <v>3.6851337349306739E-6</v>
      </c>
    </row>
    <row r="16" spans="1:11">
      <c r="A16" s="124" t="s">
        <v>2693</v>
      </c>
      <c r="B16" s="125" t="s">
        <v>2693</v>
      </c>
      <c r="C16" s="125" t="s">
        <v>2693</v>
      </c>
      <c r="D16" s="125" t="s">
        <v>2693</v>
      </c>
      <c r="E16" s="125" t="s">
        <v>2693</v>
      </c>
      <c r="F16" s="125" t="s">
        <v>2693</v>
      </c>
      <c r="G16" s="125" t="s">
        <v>2693</v>
      </c>
      <c r="H16" s="125" t="s">
        <v>2693</v>
      </c>
      <c r="I16" s="125" t="s">
        <v>2693</v>
      </c>
      <c r="J16" s="125" t="s">
        <v>2693</v>
      </c>
      <c r="K16" s="125" t="s">
        <v>2693</v>
      </c>
    </row>
    <row r="17" spans="1:11">
      <c r="A17" s="75" t="s">
        <v>37</v>
      </c>
      <c r="B17" s="125" t="s">
        <v>2693</v>
      </c>
      <c r="C17" s="125" t="s">
        <v>2693</v>
      </c>
      <c r="D17" s="125" t="s">
        <v>2693</v>
      </c>
      <c r="E17" s="125" t="s">
        <v>2693</v>
      </c>
      <c r="F17" s="125" t="s">
        <v>2693</v>
      </c>
      <c r="G17" s="125" t="s">
        <v>2693</v>
      </c>
      <c r="H17" s="66">
        <v>4.4456569999999996E-3</v>
      </c>
      <c r="I17" s="125" t="s">
        <v>2693</v>
      </c>
      <c r="J17" s="67">
        <f t="shared" si="0"/>
        <v>2.243334733061526E-2</v>
      </c>
      <c r="K17" s="67">
        <f>H17/'סכום נכסי הקרן'!$C$41</f>
        <v>4.0421526342914704E-7</v>
      </c>
    </row>
    <row r="18" spans="1:11">
      <c r="A18" s="72" t="s">
        <v>1775</v>
      </c>
      <c r="B18" s="122" t="s">
        <v>2693</v>
      </c>
      <c r="C18" s="122" t="s">
        <v>2693</v>
      </c>
      <c r="D18" s="122" t="s">
        <v>2693</v>
      </c>
      <c r="E18" s="122" t="s">
        <v>2693</v>
      </c>
      <c r="F18" s="122" t="s">
        <v>2693</v>
      </c>
      <c r="G18" s="122" t="s">
        <v>2693</v>
      </c>
      <c r="H18" s="64">
        <v>4.4456569999999996E-3</v>
      </c>
      <c r="I18" s="122" t="s">
        <v>2693</v>
      </c>
      <c r="J18" s="65">
        <f t="shared" si="0"/>
        <v>2.243334733061526E-2</v>
      </c>
      <c r="K18" s="65">
        <f>H18/'סכום נכסי הקרן'!$C$41</f>
        <v>4.0421526342914704E-7</v>
      </c>
    </row>
    <row r="19" spans="1:11">
      <c r="A19" s="61" t="s">
        <v>1776</v>
      </c>
      <c r="B19" s="58" t="s">
        <v>1777</v>
      </c>
      <c r="C19" s="69" t="s">
        <v>1469</v>
      </c>
      <c r="D19" s="69" t="s">
        <v>2676</v>
      </c>
      <c r="E19" s="69" t="s">
        <v>123</v>
      </c>
      <c r="F19" s="66">
        <v>25.000800000000005</v>
      </c>
      <c r="G19" s="68">
        <v>4.1100000000000003</v>
      </c>
      <c r="H19" s="66">
        <v>3.7268619999999996E-3</v>
      </c>
      <c r="I19" s="67">
        <v>7.4852694610778455E-7</v>
      </c>
      <c r="J19" s="67">
        <f t="shared" si="0"/>
        <v>1.8806216876216822E-2</v>
      </c>
      <c r="K19" s="67">
        <f>H19/'סכום נכסי הקרן'!$C$41</f>
        <v>3.3885981421735365E-7</v>
      </c>
    </row>
    <row r="20" spans="1:11">
      <c r="A20" s="61" t="s">
        <v>1778</v>
      </c>
      <c r="B20" s="58" t="s">
        <v>1779</v>
      </c>
      <c r="C20" s="69" t="s">
        <v>1491</v>
      </c>
      <c r="D20" s="69" t="s">
        <v>932</v>
      </c>
      <c r="E20" s="69" t="s">
        <v>123</v>
      </c>
      <c r="F20" s="66">
        <v>6.6059609999999997</v>
      </c>
      <c r="G20" s="68">
        <v>3</v>
      </c>
      <c r="H20" s="66">
        <v>7.1879499999999994E-4</v>
      </c>
      <c r="I20" s="67">
        <v>2.6110517786561263E-7</v>
      </c>
      <c r="J20" s="67">
        <f t="shared" si="0"/>
        <v>3.6271304543984383E-3</v>
      </c>
      <c r="K20" s="67">
        <f>H20/'סכום נכסי הקרן'!$C$41</f>
        <v>6.5355449211793381E-8</v>
      </c>
    </row>
    <row r="21" spans="1:11">
      <c r="A21" s="124" t="s">
        <v>2693</v>
      </c>
      <c r="B21" s="125" t="s">
        <v>2693</v>
      </c>
      <c r="C21" s="125" t="s">
        <v>2693</v>
      </c>
      <c r="D21" s="125" t="s">
        <v>2693</v>
      </c>
      <c r="E21" s="125" t="s">
        <v>2693</v>
      </c>
      <c r="F21" s="125" t="s">
        <v>2693</v>
      </c>
      <c r="G21" s="125" t="s">
        <v>2693</v>
      </c>
      <c r="H21" s="125" t="s">
        <v>2693</v>
      </c>
      <c r="I21" s="125" t="s">
        <v>2693</v>
      </c>
      <c r="J21" s="125" t="s">
        <v>2693</v>
      </c>
      <c r="K21" s="125" t="s">
        <v>2693</v>
      </c>
    </row>
    <row r="22" spans="1:11">
      <c r="A22" s="125" t="s">
        <v>2693</v>
      </c>
      <c r="B22" s="125" t="s">
        <v>2693</v>
      </c>
      <c r="C22" s="125" t="s">
        <v>2693</v>
      </c>
      <c r="D22" s="125" t="s">
        <v>2693</v>
      </c>
      <c r="E22" s="125" t="s">
        <v>2693</v>
      </c>
      <c r="F22" s="125" t="s">
        <v>2693</v>
      </c>
      <c r="G22" s="125" t="s">
        <v>2693</v>
      </c>
      <c r="H22" s="125" t="s">
        <v>2693</v>
      </c>
      <c r="I22" s="125" t="s">
        <v>2693</v>
      </c>
      <c r="J22" s="125" t="s">
        <v>2693</v>
      </c>
      <c r="K22" s="125" t="s">
        <v>2693</v>
      </c>
    </row>
    <row r="23" spans="1:11">
      <c r="A23" s="125" t="s">
        <v>2693</v>
      </c>
      <c r="B23" s="125" t="s">
        <v>2693</v>
      </c>
      <c r="C23" s="125" t="s">
        <v>2693</v>
      </c>
      <c r="D23" s="125" t="s">
        <v>2693</v>
      </c>
      <c r="E23" s="125" t="s">
        <v>2693</v>
      </c>
      <c r="F23" s="125" t="s">
        <v>2693</v>
      </c>
      <c r="G23" s="125" t="s">
        <v>2693</v>
      </c>
      <c r="H23" s="125" t="s">
        <v>2693</v>
      </c>
      <c r="I23" s="125" t="s">
        <v>2693</v>
      </c>
      <c r="J23" s="125" t="s">
        <v>2693</v>
      </c>
      <c r="K23" s="125" t="s">
        <v>2693</v>
      </c>
    </row>
    <row r="24" spans="1:11">
      <c r="A24" s="97" t="s">
        <v>196</v>
      </c>
      <c r="B24" s="125" t="s">
        <v>2693</v>
      </c>
      <c r="C24" s="125" t="s">
        <v>2693</v>
      </c>
      <c r="D24" s="125" t="s">
        <v>2693</v>
      </c>
      <c r="E24" s="125" t="s">
        <v>2693</v>
      </c>
      <c r="F24" s="125" t="s">
        <v>2693</v>
      </c>
      <c r="G24" s="125" t="s">
        <v>2693</v>
      </c>
      <c r="H24" s="125" t="s">
        <v>2693</v>
      </c>
      <c r="I24" s="125" t="s">
        <v>2693</v>
      </c>
      <c r="J24" s="125" t="s">
        <v>2693</v>
      </c>
      <c r="K24" s="125" t="s">
        <v>2693</v>
      </c>
    </row>
    <row r="25" spans="1:11">
      <c r="A25" s="97" t="s">
        <v>104</v>
      </c>
      <c r="B25" s="125" t="s">
        <v>2693</v>
      </c>
      <c r="C25" s="125" t="s">
        <v>2693</v>
      </c>
      <c r="D25" s="125" t="s">
        <v>2693</v>
      </c>
      <c r="E25" s="125" t="s">
        <v>2693</v>
      </c>
      <c r="F25" s="125" t="s">
        <v>2693</v>
      </c>
      <c r="G25" s="125" t="s">
        <v>2693</v>
      </c>
      <c r="H25" s="125" t="s">
        <v>2693</v>
      </c>
      <c r="I25" s="125" t="s">
        <v>2693</v>
      </c>
      <c r="J25" s="125" t="s">
        <v>2693</v>
      </c>
      <c r="K25" s="125" t="s">
        <v>2693</v>
      </c>
    </row>
    <row r="26" spans="1:11">
      <c r="A26" s="97" t="s">
        <v>179</v>
      </c>
      <c r="B26" s="125" t="s">
        <v>2693</v>
      </c>
      <c r="C26" s="125" t="s">
        <v>2693</v>
      </c>
      <c r="D26" s="125" t="s">
        <v>2693</v>
      </c>
      <c r="E26" s="125" t="s">
        <v>2693</v>
      </c>
      <c r="F26" s="125" t="s">
        <v>2693</v>
      </c>
      <c r="G26" s="125" t="s">
        <v>2693</v>
      </c>
      <c r="H26" s="125" t="s">
        <v>2693</v>
      </c>
      <c r="I26" s="125" t="s">
        <v>2693</v>
      </c>
      <c r="J26" s="125" t="s">
        <v>2693</v>
      </c>
      <c r="K26" s="125" t="s">
        <v>2693</v>
      </c>
    </row>
    <row r="27" spans="1:11">
      <c r="A27" s="97" t="s">
        <v>187</v>
      </c>
      <c r="B27" s="125" t="s">
        <v>2693</v>
      </c>
      <c r="C27" s="125" t="s">
        <v>2693</v>
      </c>
      <c r="D27" s="125" t="s">
        <v>2693</v>
      </c>
      <c r="E27" s="125" t="s">
        <v>2693</v>
      </c>
      <c r="F27" s="125" t="s">
        <v>2693</v>
      </c>
      <c r="G27" s="125" t="s">
        <v>2693</v>
      </c>
      <c r="H27" s="125" t="s">
        <v>2693</v>
      </c>
      <c r="I27" s="125" t="s">
        <v>2693</v>
      </c>
      <c r="J27" s="125" t="s">
        <v>2693</v>
      </c>
      <c r="K27" s="125" t="s">
        <v>2693</v>
      </c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1:11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1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1:11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</row>
    <row r="115" spans="1:11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</row>
    <row r="116" spans="1:11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</row>
    <row r="117" spans="1:11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</row>
    <row r="118" spans="1:11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</row>
    <row r="119" spans="1:11" hidden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</row>
    <row r="120" spans="1:11" hidden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64.42578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137</v>
      </c>
      <c r="B1" s="36" t="s" vm="1">
        <v>204</v>
      </c>
    </row>
    <row r="2" spans="1:12">
      <c r="A2" s="36" t="s">
        <v>136</v>
      </c>
      <c r="B2" s="36" t="s">
        <v>205</v>
      </c>
    </row>
    <row r="3" spans="1:12">
      <c r="A3" s="36" t="s">
        <v>138</v>
      </c>
      <c r="B3" s="36" t="s">
        <v>2665</v>
      </c>
    </row>
    <row r="4" spans="1:12">
      <c r="A4" s="36" t="s">
        <v>139</v>
      </c>
      <c r="B4" s="36">
        <v>14242</v>
      </c>
    </row>
    <row r="5" spans="1:12" ht="18.75">
      <c r="A5" s="153" t="s">
        <v>87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  <c r="L5" s="3"/>
    </row>
    <row r="6" spans="1:12" s="3" customFormat="1">
      <c r="A6" s="37" t="s">
        <v>108</v>
      </c>
      <c r="B6" s="38" t="s">
        <v>41</v>
      </c>
      <c r="C6" s="38" t="s">
        <v>111</v>
      </c>
      <c r="D6" s="38" t="s">
        <v>61</v>
      </c>
      <c r="E6" s="38" t="s">
        <v>95</v>
      </c>
      <c r="F6" s="38" t="s">
        <v>181</v>
      </c>
      <c r="G6" s="38" t="s">
        <v>180</v>
      </c>
      <c r="H6" s="38" t="s">
        <v>57</v>
      </c>
      <c r="I6" s="38" t="s">
        <v>55</v>
      </c>
      <c r="J6" s="38" t="s">
        <v>140</v>
      </c>
      <c r="K6" s="40" t="s">
        <v>142</v>
      </c>
    </row>
    <row r="7" spans="1:12" s="3" customFormat="1">
      <c r="A7" s="118" t="s">
        <v>2693</v>
      </c>
      <c r="B7" s="137" t="s">
        <v>2693</v>
      </c>
      <c r="C7" s="137" t="s">
        <v>2693</v>
      </c>
      <c r="D7" s="137" t="s">
        <v>2693</v>
      </c>
      <c r="E7" s="137" t="s">
        <v>2693</v>
      </c>
      <c r="F7" s="12" t="s">
        <v>188</v>
      </c>
      <c r="G7" s="119" t="s">
        <v>2693</v>
      </c>
      <c r="H7" s="12" t="s">
        <v>184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56" t="s">
        <v>46</v>
      </c>
      <c r="B9" s="122" t="s">
        <v>2693</v>
      </c>
      <c r="C9" s="122" t="s">
        <v>2693</v>
      </c>
      <c r="D9" s="122" t="s">
        <v>2693</v>
      </c>
      <c r="E9" s="122" t="s">
        <v>2693</v>
      </c>
      <c r="F9" s="122" t="s">
        <v>2693</v>
      </c>
      <c r="G9" s="122" t="s">
        <v>2693</v>
      </c>
      <c r="H9" s="64">
        <v>5.0691078550000004</v>
      </c>
      <c r="I9" s="122" t="s">
        <v>2693</v>
      </c>
      <c r="J9" s="65">
        <f>IFERROR(H9/$H$9,0)</f>
        <v>1</v>
      </c>
      <c r="K9" s="65">
        <f>H9/'סכום נכסי הקרן'!$C$41</f>
        <v>4.6090167706586084E-4</v>
      </c>
    </row>
    <row r="10" spans="1:12">
      <c r="A10" s="75" t="s">
        <v>175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66">
        <v>2.4824794369999998</v>
      </c>
      <c r="I10" s="125" t="s">
        <v>2693</v>
      </c>
      <c r="J10" s="67">
        <f t="shared" ref="J10:J18" si="0">IFERROR(H10/$H$9,0)</f>
        <v>0.48972708965964579</v>
      </c>
      <c r="K10" s="67">
        <f>H10/'סכום נכסי הקרן'!$C$41</f>
        <v>2.2571603692871393E-4</v>
      </c>
    </row>
    <row r="11" spans="1:12">
      <c r="A11" s="72" t="s">
        <v>170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122" t="s">
        <v>2693</v>
      </c>
      <c r="G11" s="122" t="s">
        <v>2693</v>
      </c>
      <c r="H11" s="64">
        <v>2.4824794369999998</v>
      </c>
      <c r="I11" s="122" t="s">
        <v>2693</v>
      </c>
      <c r="J11" s="65">
        <f t="shared" si="0"/>
        <v>0.48972708965964579</v>
      </c>
      <c r="K11" s="65">
        <f>H11/'סכום נכסי הקרן'!$C$41</f>
        <v>2.2571603692871393E-4</v>
      </c>
    </row>
    <row r="12" spans="1:12">
      <c r="A12" s="61" t="s">
        <v>1780</v>
      </c>
      <c r="B12" s="58" t="s">
        <v>1781</v>
      </c>
      <c r="C12" s="69" t="s">
        <v>112</v>
      </c>
      <c r="D12" s="69" t="s">
        <v>1788</v>
      </c>
      <c r="E12" s="69" t="s">
        <v>124</v>
      </c>
      <c r="F12" s="66">
        <v>9.0627999999999986E-2</v>
      </c>
      <c r="G12" s="68">
        <v>2988900</v>
      </c>
      <c r="H12" s="66">
        <v>2.7087773029999997</v>
      </c>
      <c r="I12" s="125" t="s">
        <v>2693</v>
      </c>
      <c r="J12" s="67">
        <f t="shared" si="0"/>
        <v>0.53436963278028327</v>
      </c>
      <c r="K12" s="67">
        <f>H12/'סכום נכסי הקרן'!$C$41</f>
        <v>2.462918599215008E-4</v>
      </c>
    </row>
    <row r="13" spans="1:12">
      <c r="A13" s="61" t="s">
        <v>1782</v>
      </c>
      <c r="B13" s="58" t="s">
        <v>1783</v>
      </c>
      <c r="C13" s="69" t="s">
        <v>112</v>
      </c>
      <c r="D13" s="69" t="s">
        <v>1788</v>
      </c>
      <c r="E13" s="69" t="s">
        <v>124</v>
      </c>
      <c r="F13" s="66">
        <v>-9.0627999999999986E-2</v>
      </c>
      <c r="G13" s="68">
        <v>249700</v>
      </c>
      <c r="H13" s="66">
        <v>-0.22629786599999999</v>
      </c>
      <c r="I13" s="125" t="s">
        <v>2693</v>
      </c>
      <c r="J13" s="67">
        <f t="shared" si="0"/>
        <v>-4.4642543120637541E-2</v>
      </c>
      <c r="K13" s="67">
        <f>H13/'סכום נכסי הקרן'!$C$41</f>
        <v>-2.057582299278685E-5</v>
      </c>
    </row>
    <row r="14" spans="1:12">
      <c r="A14" s="124" t="s">
        <v>2693</v>
      </c>
      <c r="B14" s="125" t="s">
        <v>2693</v>
      </c>
      <c r="C14" s="125" t="s">
        <v>2693</v>
      </c>
      <c r="D14" s="125" t="s">
        <v>2693</v>
      </c>
      <c r="E14" s="125" t="s">
        <v>2693</v>
      </c>
      <c r="F14" s="125" t="s">
        <v>2693</v>
      </c>
      <c r="G14" s="125" t="s">
        <v>2693</v>
      </c>
      <c r="H14" s="125" t="s">
        <v>2693</v>
      </c>
      <c r="I14" s="125" t="s">
        <v>2693</v>
      </c>
      <c r="J14" s="125" t="s">
        <v>2693</v>
      </c>
      <c r="K14" s="125" t="s">
        <v>2693</v>
      </c>
    </row>
    <row r="15" spans="1:12">
      <c r="A15" s="75" t="s">
        <v>174</v>
      </c>
      <c r="B15" s="125" t="s">
        <v>2693</v>
      </c>
      <c r="C15" s="125" t="s">
        <v>2693</v>
      </c>
      <c r="D15" s="125" t="s">
        <v>2693</v>
      </c>
      <c r="E15" s="125" t="s">
        <v>2693</v>
      </c>
      <c r="F15" s="125" t="s">
        <v>2693</v>
      </c>
      <c r="G15" s="125" t="s">
        <v>2693</v>
      </c>
      <c r="H15" s="66">
        <v>2.5866284179999997</v>
      </c>
      <c r="I15" s="125" t="s">
        <v>2693</v>
      </c>
      <c r="J15" s="67">
        <f t="shared" si="0"/>
        <v>0.51027291034035405</v>
      </c>
      <c r="K15" s="67">
        <f>H15/'סכום נכסי הקרן'!$C$41</f>
        <v>2.3518564013714683E-4</v>
      </c>
    </row>
    <row r="16" spans="1:12">
      <c r="A16" s="72" t="s">
        <v>170</v>
      </c>
      <c r="B16" s="122" t="s">
        <v>2693</v>
      </c>
      <c r="C16" s="122" t="s">
        <v>2693</v>
      </c>
      <c r="D16" s="122" t="s">
        <v>2693</v>
      </c>
      <c r="E16" s="122" t="s">
        <v>2693</v>
      </c>
      <c r="F16" s="122" t="s">
        <v>2693</v>
      </c>
      <c r="G16" s="122" t="s">
        <v>2693</v>
      </c>
      <c r="H16" s="64">
        <v>2.5866284179999997</v>
      </c>
      <c r="I16" s="122" t="s">
        <v>2693</v>
      </c>
      <c r="J16" s="65">
        <f t="shared" si="0"/>
        <v>0.51027291034035405</v>
      </c>
      <c r="K16" s="65">
        <f>H16/'סכום נכסי הקרן'!$C$41</f>
        <v>2.3518564013714683E-4</v>
      </c>
    </row>
    <row r="17" spans="1:11">
      <c r="A17" s="61" t="s">
        <v>1784</v>
      </c>
      <c r="B17" s="58" t="s">
        <v>1784</v>
      </c>
      <c r="C17" s="69" t="s">
        <v>1469</v>
      </c>
      <c r="D17" s="69" t="s">
        <v>1788</v>
      </c>
      <c r="E17" s="69" t="s">
        <v>123</v>
      </c>
      <c r="F17" s="66">
        <v>2.8106</v>
      </c>
      <c r="G17" s="68">
        <v>160</v>
      </c>
      <c r="H17" s="66">
        <v>1.6310473919999997</v>
      </c>
      <c r="I17" s="125" t="s">
        <v>2693</v>
      </c>
      <c r="J17" s="67">
        <f t="shared" si="0"/>
        <v>0.32176221904436075</v>
      </c>
      <c r="K17" s="67">
        <f>H17/'סכום נכסי הקרן'!$C$41</f>
        <v>1.4830074637397873E-4</v>
      </c>
    </row>
    <row r="18" spans="1:11">
      <c r="A18" s="61" t="s">
        <v>1785</v>
      </c>
      <c r="B18" s="58" t="s">
        <v>1785</v>
      </c>
      <c r="C18" s="69" t="s">
        <v>1469</v>
      </c>
      <c r="D18" s="69" t="s">
        <v>1788</v>
      </c>
      <c r="E18" s="69" t="s">
        <v>123</v>
      </c>
      <c r="F18" s="66">
        <v>1.8818799999999998</v>
      </c>
      <c r="G18" s="68">
        <v>140</v>
      </c>
      <c r="H18" s="66">
        <v>0.95558102599999994</v>
      </c>
      <c r="I18" s="125" t="s">
        <v>2693</v>
      </c>
      <c r="J18" s="67">
        <f t="shared" si="0"/>
        <v>0.18851069129599332</v>
      </c>
      <c r="K18" s="67">
        <f>H18/'סכום נכסי הקרן'!$C$41</f>
        <v>8.6884893763168106E-5</v>
      </c>
    </row>
    <row r="19" spans="1:11">
      <c r="A19" s="124" t="s">
        <v>2693</v>
      </c>
      <c r="B19" s="125" t="s">
        <v>2693</v>
      </c>
      <c r="C19" s="125" t="s">
        <v>2693</v>
      </c>
      <c r="D19" s="125" t="s">
        <v>2693</v>
      </c>
      <c r="E19" s="125" t="s">
        <v>2693</v>
      </c>
      <c r="F19" s="125" t="s">
        <v>2693</v>
      </c>
      <c r="G19" s="125" t="s">
        <v>2693</v>
      </c>
      <c r="H19" s="125" t="s">
        <v>2693</v>
      </c>
      <c r="I19" s="125" t="s">
        <v>2693</v>
      </c>
      <c r="J19" s="125" t="s">
        <v>2693</v>
      </c>
      <c r="K19" s="125" t="s">
        <v>2693</v>
      </c>
    </row>
    <row r="20" spans="1:11">
      <c r="A20" s="125" t="s">
        <v>2693</v>
      </c>
      <c r="B20" s="125" t="s">
        <v>2693</v>
      </c>
      <c r="C20" s="125" t="s">
        <v>2693</v>
      </c>
      <c r="D20" s="125" t="s">
        <v>2693</v>
      </c>
      <c r="E20" s="125" t="s">
        <v>2693</v>
      </c>
      <c r="F20" s="125" t="s">
        <v>2693</v>
      </c>
      <c r="G20" s="125" t="s">
        <v>2693</v>
      </c>
      <c r="H20" s="125" t="s">
        <v>2693</v>
      </c>
      <c r="I20" s="125" t="s">
        <v>2693</v>
      </c>
      <c r="J20" s="125" t="s">
        <v>2693</v>
      </c>
      <c r="K20" s="125" t="s">
        <v>2693</v>
      </c>
    </row>
    <row r="21" spans="1:11">
      <c r="A21" s="125" t="s">
        <v>2693</v>
      </c>
      <c r="B21" s="125" t="s">
        <v>2693</v>
      </c>
      <c r="C21" s="125" t="s">
        <v>2693</v>
      </c>
      <c r="D21" s="125" t="s">
        <v>2693</v>
      </c>
      <c r="E21" s="125" t="s">
        <v>2693</v>
      </c>
      <c r="F21" s="125" t="s">
        <v>2693</v>
      </c>
      <c r="G21" s="125" t="s">
        <v>2693</v>
      </c>
      <c r="H21" s="125" t="s">
        <v>2693</v>
      </c>
      <c r="I21" s="125" t="s">
        <v>2693</v>
      </c>
      <c r="J21" s="125" t="s">
        <v>2693</v>
      </c>
      <c r="K21" s="125" t="s">
        <v>2693</v>
      </c>
    </row>
    <row r="22" spans="1:11">
      <c r="A22" s="97" t="s">
        <v>196</v>
      </c>
      <c r="B22" s="125" t="s">
        <v>2693</v>
      </c>
      <c r="C22" s="125" t="s">
        <v>2693</v>
      </c>
      <c r="D22" s="125" t="s">
        <v>2693</v>
      </c>
      <c r="E22" s="125" t="s">
        <v>2693</v>
      </c>
      <c r="F22" s="125" t="s">
        <v>2693</v>
      </c>
      <c r="G22" s="125" t="s">
        <v>2693</v>
      </c>
      <c r="H22" s="125" t="s">
        <v>2693</v>
      </c>
      <c r="I22" s="125" t="s">
        <v>2693</v>
      </c>
      <c r="J22" s="125" t="s">
        <v>2693</v>
      </c>
      <c r="K22" s="125" t="s">
        <v>2693</v>
      </c>
    </row>
    <row r="23" spans="1:11">
      <c r="A23" s="97" t="s">
        <v>104</v>
      </c>
      <c r="B23" s="125" t="s">
        <v>2693</v>
      </c>
      <c r="C23" s="125" t="s">
        <v>2693</v>
      </c>
      <c r="D23" s="125" t="s">
        <v>2693</v>
      </c>
      <c r="E23" s="125" t="s">
        <v>2693</v>
      </c>
      <c r="F23" s="125" t="s">
        <v>2693</v>
      </c>
      <c r="G23" s="125" t="s">
        <v>2693</v>
      </c>
      <c r="H23" s="125" t="s">
        <v>2693</v>
      </c>
      <c r="I23" s="125" t="s">
        <v>2693</v>
      </c>
      <c r="J23" s="125" t="s">
        <v>2693</v>
      </c>
      <c r="K23" s="125" t="s">
        <v>2693</v>
      </c>
    </row>
    <row r="24" spans="1:11">
      <c r="A24" s="97" t="s">
        <v>179</v>
      </c>
      <c r="B24" s="125" t="s">
        <v>2693</v>
      </c>
      <c r="C24" s="125" t="s">
        <v>2693</v>
      </c>
      <c r="D24" s="125" t="s">
        <v>2693</v>
      </c>
      <c r="E24" s="125" t="s">
        <v>2693</v>
      </c>
      <c r="F24" s="125" t="s">
        <v>2693</v>
      </c>
      <c r="G24" s="125" t="s">
        <v>2693</v>
      </c>
      <c r="H24" s="125" t="s">
        <v>2693</v>
      </c>
      <c r="I24" s="125" t="s">
        <v>2693</v>
      </c>
      <c r="J24" s="125" t="s">
        <v>2693</v>
      </c>
      <c r="K24" s="125" t="s">
        <v>2693</v>
      </c>
    </row>
    <row r="25" spans="1:11">
      <c r="A25" s="97" t="s">
        <v>187</v>
      </c>
      <c r="B25" s="125" t="s">
        <v>2693</v>
      </c>
      <c r="C25" s="125" t="s">
        <v>2693</v>
      </c>
      <c r="D25" s="125" t="s">
        <v>2693</v>
      </c>
      <c r="E25" s="125" t="s">
        <v>2693</v>
      </c>
      <c r="F25" s="125" t="s">
        <v>2693</v>
      </c>
      <c r="G25" s="125" t="s">
        <v>2693</v>
      </c>
      <c r="H25" s="125" t="s">
        <v>2693</v>
      </c>
      <c r="I25" s="125" t="s">
        <v>2693</v>
      </c>
      <c r="J25" s="125" t="s">
        <v>2693</v>
      </c>
      <c r="K25" s="125" t="s">
        <v>2693</v>
      </c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1:11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1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1:11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</row>
    <row r="115" spans="1:11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</row>
    <row r="116" spans="1:11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</row>
    <row r="117" spans="1:11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</row>
    <row r="118" spans="1:11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9" style="2" bestFit="1" customWidth="1"/>
    <col min="2" max="2" width="23.140625" style="2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137</v>
      </c>
      <c r="B1" s="36" t="s" vm="1">
        <v>204</v>
      </c>
    </row>
    <row r="2" spans="1:10">
      <c r="A2" s="36" t="s">
        <v>136</v>
      </c>
      <c r="B2" s="36" t="s">
        <v>205</v>
      </c>
    </row>
    <row r="3" spans="1:10">
      <c r="A3" s="36" t="s">
        <v>138</v>
      </c>
      <c r="B3" s="36" t="s">
        <v>2665</v>
      </c>
    </row>
    <row r="4" spans="1:10">
      <c r="A4" s="36" t="s">
        <v>139</v>
      </c>
      <c r="B4" s="36">
        <v>14242</v>
      </c>
    </row>
    <row r="5" spans="1:10" ht="18.75">
      <c r="A5" s="153" t="s">
        <v>88</v>
      </c>
      <c r="B5" s="154"/>
      <c r="C5" s="154"/>
      <c r="D5" s="154"/>
      <c r="E5" s="154"/>
      <c r="F5" s="154"/>
      <c r="G5" s="154"/>
      <c r="H5" s="154"/>
      <c r="I5" s="154"/>
      <c r="J5" s="155"/>
    </row>
    <row r="6" spans="1:10" s="3" customFormat="1">
      <c r="A6" s="37" t="s">
        <v>108</v>
      </c>
      <c r="B6" s="38" t="s">
        <v>41</v>
      </c>
      <c r="C6" s="38" t="s">
        <v>111</v>
      </c>
      <c r="D6" s="38" t="s">
        <v>61</v>
      </c>
      <c r="E6" s="38" t="s">
        <v>95</v>
      </c>
      <c r="F6" s="38" t="s">
        <v>181</v>
      </c>
      <c r="G6" s="38" t="s">
        <v>180</v>
      </c>
      <c r="H6" s="38" t="s">
        <v>57</v>
      </c>
      <c r="I6" s="38" t="s">
        <v>140</v>
      </c>
      <c r="J6" s="40" t="s">
        <v>142</v>
      </c>
    </row>
    <row r="7" spans="1:10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2" t="s">
        <v>188</v>
      </c>
      <c r="G7" s="119" t="s">
        <v>2693</v>
      </c>
      <c r="H7" s="12" t="s">
        <v>184</v>
      </c>
      <c r="I7" s="26" t="s">
        <v>19</v>
      </c>
      <c r="J7" s="27" t="s">
        <v>19</v>
      </c>
    </row>
    <row r="8" spans="1:10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8" t="s">
        <v>45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66">
        <v>41.726668166000003</v>
      </c>
      <c r="I9" s="67">
        <f>IFERROR(H9/$H$9,0)</f>
        <v>1</v>
      </c>
      <c r="J9" s="67">
        <f>H9/'סכום נכסי הקרן'!$C$41</f>
        <v>3.79394005537096E-3</v>
      </c>
    </row>
    <row r="10" spans="1:10">
      <c r="A10" s="75" t="s">
        <v>176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66">
        <v>41.726668166000003</v>
      </c>
      <c r="I10" s="67">
        <f t="shared" ref="I10:I16" si="0">IFERROR(H10/$H$9,0)</f>
        <v>1</v>
      </c>
      <c r="J10" s="67">
        <f>H10/'סכום נכסי הקרן'!$C$41</f>
        <v>3.79394005537096E-3</v>
      </c>
    </row>
    <row r="11" spans="1:10">
      <c r="A11" s="57" t="s">
        <v>1786</v>
      </c>
      <c r="B11" s="58" t="s">
        <v>1787</v>
      </c>
      <c r="C11" s="69" t="s">
        <v>29</v>
      </c>
      <c r="D11" s="69" t="s">
        <v>1788</v>
      </c>
      <c r="E11" s="69" t="s">
        <v>125</v>
      </c>
      <c r="F11" s="66">
        <v>0.36444900000000002</v>
      </c>
      <c r="G11" s="68">
        <v>454300</v>
      </c>
      <c r="H11" s="66">
        <v>1.015552276</v>
      </c>
      <c r="I11" s="67">
        <f t="shared" si="0"/>
        <v>2.4338206730522016E-2</v>
      </c>
      <c r="J11" s="67">
        <f>H11/'סכום נכסי הקרן'!$C$41</f>
        <v>9.2337697390826559E-5</v>
      </c>
    </row>
    <row r="12" spans="1:10">
      <c r="A12" s="57" t="s">
        <v>1789</v>
      </c>
      <c r="B12" s="58" t="s">
        <v>1790</v>
      </c>
      <c r="C12" s="69" t="s">
        <v>29</v>
      </c>
      <c r="D12" s="69" t="s">
        <v>1788</v>
      </c>
      <c r="E12" s="69" t="s">
        <v>123</v>
      </c>
      <c r="F12" s="66">
        <v>0.22235499999999997</v>
      </c>
      <c r="G12" s="68">
        <v>103370</v>
      </c>
      <c r="H12" s="66">
        <v>1.8609878530000001</v>
      </c>
      <c r="I12" s="67">
        <f t="shared" si="0"/>
        <v>4.4599483610732724E-2</v>
      </c>
      <c r="J12" s="67">
        <f>H12/'סכום נכסי הקרן'!$C$41</f>
        <v>1.6920776731961954E-4</v>
      </c>
    </row>
    <row r="13" spans="1:10">
      <c r="A13" s="57" t="s">
        <v>1791</v>
      </c>
      <c r="B13" s="58" t="s">
        <v>1792</v>
      </c>
      <c r="C13" s="69" t="s">
        <v>29</v>
      </c>
      <c r="D13" s="69" t="s">
        <v>1788</v>
      </c>
      <c r="E13" s="69" t="s">
        <v>123</v>
      </c>
      <c r="F13" s="66">
        <v>0.1091</v>
      </c>
      <c r="G13" s="68">
        <v>1702350</v>
      </c>
      <c r="H13" s="66">
        <v>4.6572352819999994</v>
      </c>
      <c r="I13" s="67">
        <f t="shared" si="0"/>
        <v>0.1116129201467094</v>
      </c>
      <c r="J13" s="67">
        <f>H13/'סכום נכסי הקרן'!$C$41</f>
        <v>4.2345272844152118E-4</v>
      </c>
    </row>
    <row r="14" spans="1:10">
      <c r="A14" s="57" t="s">
        <v>1793</v>
      </c>
      <c r="B14" s="58" t="s">
        <v>1794</v>
      </c>
      <c r="C14" s="69" t="s">
        <v>29</v>
      </c>
      <c r="D14" s="69" t="s">
        <v>1788</v>
      </c>
      <c r="E14" s="69" t="s">
        <v>132</v>
      </c>
      <c r="F14" s="66">
        <v>3.2504999999999999E-2</v>
      </c>
      <c r="G14" s="68">
        <v>3345000</v>
      </c>
      <c r="H14" s="66">
        <v>0.53437502300000006</v>
      </c>
      <c r="I14" s="67">
        <f t="shared" si="0"/>
        <v>1.2806558646717521E-2</v>
      </c>
      <c r="J14" s="67">
        <f>H14/'סכום נכסי הקרן'!$C$41</f>
        <v>4.858731582123892E-5</v>
      </c>
    </row>
    <row r="15" spans="1:10">
      <c r="A15" s="57" t="s">
        <v>1795</v>
      </c>
      <c r="B15" s="58" t="s">
        <v>1796</v>
      </c>
      <c r="C15" s="69" t="s">
        <v>29</v>
      </c>
      <c r="D15" s="69" t="s">
        <v>1788</v>
      </c>
      <c r="E15" s="69" t="s">
        <v>123</v>
      </c>
      <c r="F15" s="66">
        <v>1.0855269999999999</v>
      </c>
      <c r="G15" s="68">
        <v>482000</v>
      </c>
      <c r="H15" s="66">
        <v>25.649434174000003</v>
      </c>
      <c r="I15" s="67">
        <f t="shared" si="0"/>
        <v>0.61470122828785656</v>
      </c>
      <c r="J15" s="67">
        <f>H15/'סכום נכסי הקרן'!$C$41</f>
        <v>2.3321396120870273E-3</v>
      </c>
    </row>
    <row r="16" spans="1:10">
      <c r="A16" s="57" t="s">
        <v>1797</v>
      </c>
      <c r="B16" s="58" t="s">
        <v>1798</v>
      </c>
      <c r="C16" s="69" t="s">
        <v>29</v>
      </c>
      <c r="D16" s="69" t="s">
        <v>1788</v>
      </c>
      <c r="E16" s="69" t="s">
        <v>123</v>
      </c>
      <c r="F16" s="66">
        <v>0.42701899999999993</v>
      </c>
      <c r="G16" s="68">
        <v>11801.5625</v>
      </c>
      <c r="H16" s="66">
        <v>8.0090835580000004</v>
      </c>
      <c r="I16" s="67">
        <f t="shared" si="0"/>
        <v>0.19194160257746182</v>
      </c>
      <c r="J16" s="67">
        <f>H16/'סכום נכסי הקרן'!$C$41</f>
        <v>7.2821493431072637E-4</v>
      </c>
    </row>
    <row r="17" spans="1:10">
      <c r="A17" s="124" t="s">
        <v>2693</v>
      </c>
      <c r="B17" s="125" t="s">
        <v>2693</v>
      </c>
      <c r="C17" s="125" t="s">
        <v>2693</v>
      </c>
      <c r="D17" s="125" t="s">
        <v>2693</v>
      </c>
      <c r="E17" s="125" t="s">
        <v>2693</v>
      </c>
      <c r="F17" s="125" t="s">
        <v>2693</v>
      </c>
      <c r="G17" s="125" t="s">
        <v>2693</v>
      </c>
      <c r="H17" s="125" t="s">
        <v>2693</v>
      </c>
      <c r="I17" s="125" t="s">
        <v>2693</v>
      </c>
      <c r="J17" s="125" t="s">
        <v>2693</v>
      </c>
    </row>
    <row r="18" spans="1:10">
      <c r="A18" s="138" t="s">
        <v>2693</v>
      </c>
      <c r="B18" s="125" t="s">
        <v>2693</v>
      </c>
      <c r="C18" s="125" t="s">
        <v>2693</v>
      </c>
      <c r="D18" s="125" t="s">
        <v>2693</v>
      </c>
      <c r="E18" s="125" t="s">
        <v>2693</v>
      </c>
      <c r="F18" s="125" t="s">
        <v>2693</v>
      </c>
      <c r="G18" s="125" t="s">
        <v>2693</v>
      </c>
      <c r="H18" s="125" t="s">
        <v>2693</v>
      </c>
      <c r="I18" s="125" t="s">
        <v>2693</v>
      </c>
      <c r="J18" s="125" t="s">
        <v>2693</v>
      </c>
    </row>
    <row r="19" spans="1:10">
      <c r="A19" s="125" t="s">
        <v>2693</v>
      </c>
      <c r="B19" s="125" t="s">
        <v>2693</v>
      </c>
      <c r="C19" s="125" t="s">
        <v>2693</v>
      </c>
      <c r="D19" s="125" t="s">
        <v>2693</v>
      </c>
      <c r="E19" s="125" t="s">
        <v>2693</v>
      </c>
      <c r="F19" s="125" t="s">
        <v>2693</v>
      </c>
      <c r="G19" s="125" t="s">
        <v>2693</v>
      </c>
      <c r="H19" s="125" t="s">
        <v>2693</v>
      </c>
      <c r="I19" s="125" t="s">
        <v>2693</v>
      </c>
      <c r="J19" s="125" t="s">
        <v>2693</v>
      </c>
    </row>
    <row r="20" spans="1:10">
      <c r="A20" s="125" t="s">
        <v>2693</v>
      </c>
      <c r="B20" s="125" t="s">
        <v>2693</v>
      </c>
      <c r="C20" s="125" t="s">
        <v>2693</v>
      </c>
      <c r="D20" s="125" t="s">
        <v>2693</v>
      </c>
      <c r="E20" s="125" t="s">
        <v>2693</v>
      </c>
      <c r="F20" s="125" t="s">
        <v>2693</v>
      </c>
      <c r="G20" s="125" t="s">
        <v>2693</v>
      </c>
      <c r="H20" s="125" t="s">
        <v>2693</v>
      </c>
      <c r="I20" s="125" t="s">
        <v>2693</v>
      </c>
      <c r="J20" s="125" t="s">
        <v>2693</v>
      </c>
    </row>
    <row r="21" spans="1:10">
      <c r="A21" s="97" t="s">
        <v>196</v>
      </c>
      <c r="B21" s="125" t="s">
        <v>2693</v>
      </c>
      <c r="C21" s="125" t="s">
        <v>2693</v>
      </c>
      <c r="D21" s="125" t="s">
        <v>2693</v>
      </c>
      <c r="E21" s="125" t="s">
        <v>2693</v>
      </c>
      <c r="F21" s="125" t="s">
        <v>2693</v>
      </c>
      <c r="G21" s="125" t="s">
        <v>2693</v>
      </c>
      <c r="H21" s="125" t="s">
        <v>2693</v>
      </c>
      <c r="I21" s="125" t="s">
        <v>2693</v>
      </c>
      <c r="J21" s="125" t="s">
        <v>2693</v>
      </c>
    </row>
    <row r="22" spans="1:10">
      <c r="A22" s="97" t="s">
        <v>104</v>
      </c>
      <c r="B22" s="125" t="s">
        <v>2693</v>
      </c>
      <c r="C22" s="125" t="s">
        <v>2693</v>
      </c>
      <c r="D22" s="125" t="s">
        <v>2693</v>
      </c>
      <c r="E22" s="125" t="s">
        <v>2693</v>
      </c>
      <c r="F22" s="125" t="s">
        <v>2693</v>
      </c>
      <c r="G22" s="125" t="s">
        <v>2693</v>
      </c>
      <c r="H22" s="125" t="s">
        <v>2693</v>
      </c>
      <c r="I22" s="125" t="s">
        <v>2693</v>
      </c>
      <c r="J22" s="125" t="s">
        <v>2693</v>
      </c>
    </row>
    <row r="23" spans="1:10">
      <c r="A23" s="97" t="s">
        <v>179</v>
      </c>
      <c r="B23" s="125" t="s">
        <v>2693</v>
      </c>
      <c r="C23" s="125" t="s">
        <v>2693</v>
      </c>
      <c r="D23" s="125" t="s">
        <v>2693</v>
      </c>
      <c r="E23" s="125" t="s">
        <v>2693</v>
      </c>
      <c r="F23" s="125" t="s">
        <v>2693</v>
      </c>
      <c r="G23" s="125" t="s">
        <v>2693</v>
      </c>
      <c r="H23" s="125" t="s">
        <v>2693</v>
      </c>
      <c r="I23" s="125" t="s">
        <v>2693</v>
      </c>
      <c r="J23" s="125" t="s">
        <v>2693</v>
      </c>
    </row>
    <row r="24" spans="1:10">
      <c r="A24" s="97" t="s">
        <v>187</v>
      </c>
      <c r="B24" s="125" t="s">
        <v>2693</v>
      </c>
      <c r="C24" s="125" t="s">
        <v>2693</v>
      </c>
      <c r="D24" s="125" t="s">
        <v>2693</v>
      </c>
      <c r="E24" s="125" t="s">
        <v>2693</v>
      </c>
      <c r="F24" s="125" t="s">
        <v>2693</v>
      </c>
      <c r="G24" s="125" t="s">
        <v>2693</v>
      </c>
      <c r="H24" s="125" t="s">
        <v>2693</v>
      </c>
      <c r="I24" s="125" t="s">
        <v>2693</v>
      </c>
      <c r="J24" s="125" t="s">
        <v>2693</v>
      </c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0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0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</row>
    <row r="115" spans="1:10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</row>
    <row r="116" spans="1:10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</row>
    <row r="117" spans="1:10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A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137</v>
      </c>
      <c r="B1" s="36" t="s" vm="1">
        <v>204</v>
      </c>
    </row>
    <row r="2" spans="1:34">
      <c r="A2" s="36" t="s">
        <v>136</v>
      </c>
      <c r="B2" s="36" t="s">
        <v>205</v>
      </c>
    </row>
    <row r="3" spans="1:34">
      <c r="A3" s="36" t="s">
        <v>138</v>
      </c>
      <c r="B3" s="36" t="s">
        <v>2665</v>
      </c>
      <c r="D3" s="2"/>
    </row>
    <row r="4" spans="1:34">
      <c r="A4" s="36" t="s">
        <v>139</v>
      </c>
      <c r="B4" s="36">
        <v>14242</v>
      </c>
    </row>
    <row r="5" spans="1:34" ht="18.75">
      <c r="A5" s="153" t="s">
        <v>89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34" s="3" customFormat="1">
      <c r="A6" s="37" t="s">
        <v>108</v>
      </c>
      <c r="B6" s="38" t="s">
        <v>41</v>
      </c>
      <c r="C6" s="39" t="s">
        <v>47</v>
      </c>
      <c r="D6" s="38" t="s">
        <v>14</v>
      </c>
      <c r="E6" s="38" t="s">
        <v>62</v>
      </c>
      <c r="F6" s="38" t="s">
        <v>96</v>
      </c>
      <c r="G6" s="38" t="s">
        <v>17</v>
      </c>
      <c r="H6" s="38" t="s">
        <v>95</v>
      </c>
      <c r="I6" s="38" t="s">
        <v>16</v>
      </c>
      <c r="J6" s="38" t="s">
        <v>18</v>
      </c>
      <c r="K6" s="38" t="s">
        <v>181</v>
      </c>
      <c r="L6" s="38" t="s">
        <v>180</v>
      </c>
      <c r="M6" s="38" t="s">
        <v>57</v>
      </c>
      <c r="N6" s="38" t="s">
        <v>55</v>
      </c>
      <c r="O6" s="38" t="s">
        <v>140</v>
      </c>
      <c r="P6" s="40" t="s">
        <v>142</v>
      </c>
    </row>
    <row r="7" spans="1:34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26" t="s">
        <v>21</v>
      </c>
      <c r="G7" s="26" t="s">
        <v>20</v>
      </c>
      <c r="H7" s="119" t="s">
        <v>2693</v>
      </c>
      <c r="I7" s="26" t="s">
        <v>19</v>
      </c>
      <c r="J7" s="26" t="s">
        <v>19</v>
      </c>
      <c r="K7" s="26" t="s">
        <v>188</v>
      </c>
      <c r="L7" s="119" t="s">
        <v>2693</v>
      </c>
      <c r="M7" s="26" t="s">
        <v>184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105</v>
      </c>
    </row>
    <row r="9" spans="1:34" s="4" customFormat="1" ht="20.25">
      <c r="A9" s="94" t="s">
        <v>2667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95">
        <v>0</v>
      </c>
      <c r="N9" s="125" t="s">
        <v>2693</v>
      </c>
      <c r="O9" s="96">
        <v>0</v>
      </c>
      <c r="P9" s="96">
        <v>0</v>
      </c>
      <c r="AH9" s="1"/>
    </row>
    <row r="10" spans="1:34">
      <c r="A10" s="97" t="s">
        <v>196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125" t="s">
        <v>2693</v>
      </c>
      <c r="P10" s="125" t="s">
        <v>2693</v>
      </c>
    </row>
    <row r="11" spans="1:34">
      <c r="A11" s="97" t="s">
        <v>104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  <c r="O11" s="125" t="s">
        <v>2693</v>
      </c>
      <c r="P11" s="125" t="s">
        <v>2693</v>
      </c>
    </row>
    <row r="12" spans="1:34">
      <c r="A12" s="97" t="s">
        <v>179</v>
      </c>
      <c r="B12" s="125" t="s">
        <v>2693</v>
      </c>
      <c r="C12" s="125" t="s">
        <v>2693</v>
      </c>
      <c r="D12" s="125" t="s">
        <v>2693</v>
      </c>
      <c r="E12" s="125" t="s">
        <v>2693</v>
      </c>
      <c r="F12" s="125" t="s">
        <v>2693</v>
      </c>
      <c r="G12" s="125" t="s">
        <v>2693</v>
      </c>
      <c r="H12" s="125" t="s">
        <v>2693</v>
      </c>
      <c r="I12" s="125" t="s">
        <v>2693</v>
      </c>
      <c r="J12" s="125" t="s">
        <v>2693</v>
      </c>
      <c r="K12" s="125" t="s">
        <v>2693</v>
      </c>
      <c r="L12" s="125" t="s">
        <v>2693</v>
      </c>
      <c r="M12" s="125" t="s">
        <v>2693</v>
      </c>
      <c r="N12" s="125" t="s">
        <v>2693</v>
      </c>
      <c r="O12" s="125" t="s">
        <v>2693</v>
      </c>
      <c r="P12" s="125" t="s">
        <v>2693</v>
      </c>
    </row>
    <row r="13" spans="1:34">
      <c r="A13" s="97" t="s">
        <v>187</v>
      </c>
      <c r="B13" s="125" t="s">
        <v>2693</v>
      </c>
      <c r="C13" s="125" t="s">
        <v>2693</v>
      </c>
      <c r="D13" s="125" t="s">
        <v>2693</v>
      </c>
      <c r="E13" s="125" t="s">
        <v>2693</v>
      </c>
      <c r="F13" s="125" t="s">
        <v>2693</v>
      </c>
      <c r="G13" s="125" t="s">
        <v>2693</v>
      </c>
      <c r="H13" s="125" t="s">
        <v>2693</v>
      </c>
      <c r="I13" s="125" t="s">
        <v>2693</v>
      </c>
      <c r="J13" s="125" t="s">
        <v>2693</v>
      </c>
      <c r="K13" s="125" t="s">
        <v>2693</v>
      </c>
      <c r="L13" s="125" t="s">
        <v>2693</v>
      </c>
      <c r="M13" s="125" t="s">
        <v>2693</v>
      </c>
      <c r="N13" s="125" t="s">
        <v>2693</v>
      </c>
      <c r="O13" s="125" t="s">
        <v>2693</v>
      </c>
      <c r="P13" s="125" t="s">
        <v>2693</v>
      </c>
    </row>
    <row r="14" spans="1:34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34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34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6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6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6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6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6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6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6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6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6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1:16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1:16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1:16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6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1:16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6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1:16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6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1:16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1:16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16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1:16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6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16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6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1:16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1:16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1:16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1:16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</row>
    <row r="101" spans="1:16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1:16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</row>
    <row r="104" spans="1:16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spans="1:16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1:16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1:16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35.710937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137</v>
      </c>
      <c r="B1" s="36" t="s" vm="1">
        <v>204</v>
      </c>
    </row>
    <row r="2" spans="1:15">
      <c r="A2" s="36" t="s">
        <v>136</v>
      </c>
      <c r="B2" s="36" t="s">
        <v>205</v>
      </c>
    </row>
    <row r="3" spans="1:15">
      <c r="A3" s="36" t="s">
        <v>138</v>
      </c>
      <c r="B3" s="36" t="s">
        <v>2665</v>
      </c>
    </row>
    <row r="4" spans="1:15">
      <c r="A4" s="36" t="s">
        <v>139</v>
      </c>
      <c r="B4" s="36">
        <v>14242</v>
      </c>
    </row>
    <row r="5" spans="1:15" ht="18.75">
      <c r="A5" s="153" t="s">
        <v>81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5"/>
    </row>
    <row r="6" spans="1:15" s="3" customFormat="1">
      <c r="A6" s="37" t="s">
        <v>108</v>
      </c>
      <c r="B6" s="38" t="s">
        <v>41</v>
      </c>
      <c r="C6" s="38" t="s">
        <v>14</v>
      </c>
      <c r="D6" s="38" t="s">
        <v>62</v>
      </c>
      <c r="E6" s="38" t="s">
        <v>96</v>
      </c>
      <c r="F6" s="38" t="s">
        <v>17</v>
      </c>
      <c r="G6" s="38" t="s">
        <v>95</v>
      </c>
      <c r="H6" s="38" t="s">
        <v>16</v>
      </c>
      <c r="I6" s="38" t="s">
        <v>18</v>
      </c>
      <c r="J6" s="38" t="s">
        <v>181</v>
      </c>
      <c r="K6" s="38" t="s">
        <v>180</v>
      </c>
      <c r="L6" s="38" t="s">
        <v>103</v>
      </c>
      <c r="M6" s="38" t="s">
        <v>55</v>
      </c>
      <c r="N6" s="38" t="s">
        <v>140</v>
      </c>
      <c r="O6" s="40" t="s">
        <v>142</v>
      </c>
    </row>
    <row r="7" spans="1:15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26" t="s">
        <v>21</v>
      </c>
      <c r="F7" s="26" t="s">
        <v>20</v>
      </c>
      <c r="G7" s="119" t="s">
        <v>2693</v>
      </c>
      <c r="H7" s="26" t="s">
        <v>19</v>
      </c>
      <c r="I7" s="26" t="s">
        <v>19</v>
      </c>
      <c r="J7" s="26" t="s">
        <v>188</v>
      </c>
      <c r="K7" s="119" t="s">
        <v>2693</v>
      </c>
      <c r="L7" s="26" t="s">
        <v>184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4" t="s">
        <v>28</v>
      </c>
      <c r="B9" s="121" t="s">
        <v>2693</v>
      </c>
      <c r="C9" s="121" t="s">
        <v>2693</v>
      </c>
      <c r="D9" s="121" t="s">
        <v>2693</v>
      </c>
      <c r="E9" s="121" t="s">
        <v>2693</v>
      </c>
      <c r="F9" s="62">
        <v>6.042035430030591</v>
      </c>
      <c r="G9" s="121" t="s">
        <v>2693</v>
      </c>
      <c r="H9" s="121" t="s">
        <v>2693</v>
      </c>
      <c r="I9" s="73">
        <v>4.8786079844295775E-2</v>
      </c>
      <c r="J9" s="121" t="s">
        <v>2693</v>
      </c>
      <c r="K9" s="121" t="s">
        <v>2693</v>
      </c>
      <c r="L9" s="62">
        <v>2852.697340618</v>
      </c>
      <c r="M9" s="121" t="s">
        <v>2693</v>
      </c>
      <c r="N9" s="63">
        <f>IFERROR(L9/$L$9,0)</f>
        <v>1</v>
      </c>
      <c r="O9" s="63">
        <f>L9/'סכום נכסי הקרן'!$C$41</f>
        <v>0.25937759188833781</v>
      </c>
    </row>
    <row r="10" spans="1:15">
      <c r="A10" s="55" t="s">
        <v>175</v>
      </c>
      <c r="B10" s="122" t="s">
        <v>2693</v>
      </c>
      <c r="C10" s="122" t="s">
        <v>2693</v>
      </c>
      <c r="D10" s="122" t="s">
        <v>2693</v>
      </c>
      <c r="E10" s="122" t="s">
        <v>2693</v>
      </c>
      <c r="F10" s="62">
        <v>6.0420354300305963</v>
      </c>
      <c r="G10" s="122" t="s">
        <v>2693</v>
      </c>
      <c r="H10" s="122" t="s">
        <v>2693</v>
      </c>
      <c r="I10" s="74">
        <v>4.8786079844295845E-2</v>
      </c>
      <c r="J10" s="122" t="s">
        <v>2693</v>
      </c>
      <c r="K10" s="122" t="s">
        <v>2693</v>
      </c>
      <c r="L10" s="64">
        <f>L11+L21</f>
        <v>2852.6973406179995</v>
      </c>
      <c r="M10" s="122" t="s">
        <v>2693</v>
      </c>
      <c r="N10" s="65">
        <f t="shared" ref="N10:N75" si="0">IFERROR(L10/$L$9,0)</f>
        <v>0.99999999999999989</v>
      </c>
      <c r="O10" s="65">
        <f>L10/'סכום נכסי הקרן'!$C$41</f>
        <v>0.25937759188833776</v>
      </c>
    </row>
    <row r="11" spans="1:15">
      <c r="A11" s="81" t="s">
        <v>2677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64">
        <v>4.5142775911710036</v>
      </c>
      <c r="G11" s="122" t="s">
        <v>2693</v>
      </c>
      <c r="H11" s="122" t="s">
        <v>2693</v>
      </c>
      <c r="I11" s="98">
        <v>5.1400000000000071E-2</v>
      </c>
      <c r="J11" s="122" t="s">
        <v>2693</v>
      </c>
      <c r="K11" s="122" t="s">
        <v>2693</v>
      </c>
      <c r="L11" s="64">
        <f>SUM(L12:L19)</f>
        <v>262.41517190300004</v>
      </c>
      <c r="M11" s="122" t="s">
        <v>2693</v>
      </c>
      <c r="N11" s="65">
        <f t="shared" ref="N11" si="1">IFERROR(L11/$L$9,0)</f>
        <v>9.1988437808180237E-2</v>
      </c>
      <c r="O11" s="65">
        <f>L11/'סכום נכסי הקרן'!$C$41</f>
        <v>2.3859739480255916E-2</v>
      </c>
    </row>
    <row r="12" spans="1:15">
      <c r="A12" s="61" t="s">
        <v>1799</v>
      </c>
      <c r="B12" s="58">
        <v>9444</v>
      </c>
      <c r="C12" s="58" t="s">
        <v>208</v>
      </c>
      <c r="D12" s="125" t="s">
        <v>2693</v>
      </c>
      <c r="E12" s="76">
        <v>44958</v>
      </c>
      <c r="F12" s="66">
        <v>4.0899999999630525</v>
      </c>
      <c r="G12" s="69" t="s">
        <v>124</v>
      </c>
      <c r="H12" s="70">
        <v>5.1500000000000004E-2</v>
      </c>
      <c r="I12" s="70">
        <v>5.1399999999980024E-2</v>
      </c>
      <c r="J12" s="66">
        <v>9281.0924639999994</v>
      </c>
      <c r="K12" s="68">
        <v>107.90034828167187</v>
      </c>
      <c r="L12" s="66">
        <v>10.014331093000001</v>
      </c>
      <c r="M12" s="125" t="s">
        <v>2693</v>
      </c>
      <c r="N12" s="67">
        <f t="shared" ref="N12:N19" si="2">IFERROR(L12/$L$9,0)</f>
        <v>3.5104779432473987E-3</v>
      </c>
      <c r="O12" s="67">
        <f>L12/'סכום נכסי הקרן'!$C$41</f>
        <v>9.1053931529663529E-4</v>
      </c>
    </row>
    <row r="13" spans="1:15">
      <c r="A13" s="61" t="s">
        <v>1800</v>
      </c>
      <c r="B13" s="58">
        <v>9499</v>
      </c>
      <c r="C13" s="58" t="s">
        <v>208</v>
      </c>
      <c r="D13" s="125" t="s">
        <v>2693</v>
      </c>
      <c r="E13" s="76">
        <v>44986</v>
      </c>
      <c r="F13" s="66">
        <v>4.1699999990362659</v>
      </c>
      <c r="G13" s="69" t="s">
        <v>124</v>
      </c>
      <c r="H13" s="70">
        <v>5.1500000000000004E-2</v>
      </c>
      <c r="I13" s="70">
        <v>5.1399999992771998E-2</v>
      </c>
      <c r="J13" s="66">
        <v>774.71049600000003</v>
      </c>
      <c r="K13" s="68">
        <v>107.150289596696</v>
      </c>
      <c r="L13" s="66">
        <v>0.83010453999999989</v>
      </c>
      <c r="M13" s="125" t="s">
        <v>2693</v>
      </c>
      <c r="N13" s="67">
        <f t="shared" si="2"/>
        <v>2.9098934828472497E-4</v>
      </c>
      <c r="O13" s="67">
        <f>L13/'סכום נכסי הקרן'!$C$41</f>
        <v>7.5476116423248775E-5</v>
      </c>
    </row>
    <row r="14" spans="1:15">
      <c r="A14" s="61" t="s">
        <v>1801</v>
      </c>
      <c r="B14" s="58">
        <v>9528</v>
      </c>
      <c r="C14" s="58" t="s">
        <v>208</v>
      </c>
      <c r="D14" s="125" t="s">
        <v>2693</v>
      </c>
      <c r="E14" s="76">
        <v>45047</v>
      </c>
      <c r="F14" s="66">
        <v>4.3399999999809538</v>
      </c>
      <c r="G14" s="69" t="s">
        <v>124</v>
      </c>
      <c r="H14" s="70">
        <v>5.1500000000000004E-2</v>
      </c>
      <c r="I14" s="70">
        <v>5.1399999999663021E-2</v>
      </c>
      <c r="J14" s="66">
        <v>51842.013888000001</v>
      </c>
      <c r="K14" s="68">
        <v>105.32936263619868</v>
      </c>
      <c r="L14" s="66">
        <v>54.604862806000007</v>
      </c>
      <c r="M14" s="125" t="s">
        <v>2693</v>
      </c>
      <c r="N14" s="67">
        <f t="shared" si="2"/>
        <v>1.9141484807557809E-2</v>
      </c>
      <c r="O14" s="67">
        <f>L14/'סכום נכסי הקרן'!$C$41</f>
        <v>4.964872234551547E-3</v>
      </c>
    </row>
    <row r="15" spans="1:15">
      <c r="A15" s="61" t="s">
        <v>1802</v>
      </c>
      <c r="B15" s="58">
        <v>9586</v>
      </c>
      <c r="C15" s="58" t="s">
        <v>208</v>
      </c>
      <c r="D15" s="125" t="s">
        <v>2693</v>
      </c>
      <c r="E15" s="76">
        <v>45078</v>
      </c>
      <c r="F15" s="66">
        <v>4.4200000000576489</v>
      </c>
      <c r="G15" s="69" t="s">
        <v>124</v>
      </c>
      <c r="H15" s="70">
        <v>5.1500000000000004E-2</v>
      </c>
      <c r="I15" s="70">
        <v>5.140000000085479E-2</v>
      </c>
      <c r="J15" s="66">
        <v>29004.668448</v>
      </c>
      <c r="K15" s="68">
        <v>104.06179235288323</v>
      </c>
      <c r="L15" s="66">
        <v>30.182777853000001</v>
      </c>
      <c r="M15" s="125" t="s">
        <v>2693</v>
      </c>
      <c r="N15" s="67">
        <f t="shared" si="2"/>
        <v>1.0580434672561966E-2</v>
      </c>
      <c r="O15" s="67">
        <f>L15/'סכום נכסי הקרן'!$C$41</f>
        <v>2.7443276665009967E-3</v>
      </c>
    </row>
    <row r="16" spans="1:15">
      <c r="A16" s="61" t="s">
        <v>1803</v>
      </c>
      <c r="B16" s="58">
        <v>9636</v>
      </c>
      <c r="C16" s="58" t="s">
        <v>208</v>
      </c>
      <c r="D16" s="125" t="s">
        <v>2693</v>
      </c>
      <c r="E16" s="76">
        <v>45108</v>
      </c>
      <c r="F16" s="66">
        <v>4.5000000000354774</v>
      </c>
      <c r="G16" s="69" t="s">
        <v>124</v>
      </c>
      <c r="H16" s="70">
        <v>5.1500000000000004E-2</v>
      </c>
      <c r="I16" s="70">
        <v>5.1400000000364231E-2</v>
      </c>
      <c r="J16" s="66">
        <v>40879.233753</v>
      </c>
      <c r="K16" s="68">
        <v>103.42836290540096</v>
      </c>
      <c r="L16" s="66">
        <v>42.280722238999999</v>
      </c>
      <c r="M16" s="125" t="s">
        <v>2693</v>
      </c>
      <c r="N16" s="67">
        <f t="shared" si="2"/>
        <v>1.4821313721924818E-2</v>
      </c>
      <c r="O16" s="67">
        <f>L16/'סכום נכסי הקרן'!$C$41</f>
        <v>3.8443166618144361E-3</v>
      </c>
    </row>
    <row r="17" spans="1:15">
      <c r="A17" s="61" t="s">
        <v>1804</v>
      </c>
      <c r="B17" s="58">
        <v>9689</v>
      </c>
      <c r="C17" s="58" t="s">
        <v>208</v>
      </c>
      <c r="D17" s="125" t="s">
        <v>2693</v>
      </c>
      <c r="E17" s="76">
        <v>45139</v>
      </c>
      <c r="F17" s="66">
        <v>4.5900000000283443</v>
      </c>
      <c r="G17" s="69" t="s">
        <v>124</v>
      </c>
      <c r="H17" s="70">
        <v>5.1500000000000004E-2</v>
      </c>
      <c r="I17" s="70">
        <v>5.1400000000328433E-2</v>
      </c>
      <c r="J17" s="66">
        <v>86320.341744000005</v>
      </c>
      <c r="K17" s="68">
        <v>102.99643928156691</v>
      </c>
      <c r="L17" s="66">
        <v>88.906878372000008</v>
      </c>
      <c r="M17" s="125" t="s">
        <v>2693</v>
      </c>
      <c r="N17" s="67">
        <f t="shared" si="2"/>
        <v>3.1165899412497606E-2</v>
      </c>
      <c r="O17" s="67">
        <f>L17/'סכום נכסי הקרן'!$C$41</f>
        <v>8.0837359386477913E-3</v>
      </c>
    </row>
    <row r="18" spans="1:15">
      <c r="A18" s="61" t="s">
        <v>1805</v>
      </c>
      <c r="B18" s="58">
        <v>9731</v>
      </c>
      <c r="C18" s="58" t="s">
        <v>208</v>
      </c>
      <c r="D18" s="125" t="s">
        <v>2693</v>
      </c>
      <c r="E18" s="76">
        <v>45170</v>
      </c>
      <c r="F18" s="66">
        <v>4.6700000000966284</v>
      </c>
      <c r="G18" s="69" t="s">
        <v>124</v>
      </c>
      <c r="H18" s="70">
        <v>5.1500000000000004E-2</v>
      </c>
      <c r="I18" s="70">
        <v>5.140000000111599E-2</v>
      </c>
      <c r="J18" s="66">
        <v>14368.999008000003</v>
      </c>
      <c r="K18" s="68">
        <v>102.27183929665701</v>
      </c>
      <c r="L18" s="66">
        <v>14.695439574</v>
      </c>
      <c r="M18" s="125" t="s">
        <v>2693</v>
      </c>
      <c r="N18" s="67">
        <f t="shared" si="2"/>
        <v>5.1514191024612599E-3</v>
      </c>
      <c r="O18" s="67">
        <f>L18/'סכום נכסי הקרן'!$C$41</f>
        <v>1.3361626816039841E-3</v>
      </c>
    </row>
    <row r="19" spans="1:15">
      <c r="A19" s="61" t="s">
        <v>1806</v>
      </c>
      <c r="B19" s="58">
        <v>9787</v>
      </c>
      <c r="C19" s="58" t="s">
        <v>208</v>
      </c>
      <c r="D19" s="125" t="s">
        <v>2693</v>
      </c>
      <c r="E19" s="76">
        <v>45261</v>
      </c>
      <c r="F19" s="66">
        <v>4.920000000003828</v>
      </c>
      <c r="G19" s="69" t="s">
        <v>124</v>
      </c>
      <c r="H19" s="70">
        <v>5.1500000000000004E-2</v>
      </c>
      <c r="I19" s="70">
        <v>5.1399999999693788E-2</v>
      </c>
      <c r="J19" s="66">
        <v>20812.775423999999</v>
      </c>
      <c r="K19" s="68">
        <v>100.41935782336533</v>
      </c>
      <c r="L19" s="66">
        <v>20.900055425999998</v>
      </c>
      <c r="M19" s="125" t="s">
        <v>2693</v>
      </c>
      <c r="N19" s="67">
        <f t="shared" si="2"/>
        <v>7.3264187996446451E-3</v>
      </c>
      <c r="O19" s="67">
        <f>L19/'סכום נכסי הקרן'!$C$41</f>
        <v>1.9003088654172744E-3</v>
      </c>
    </row>
    <row r="20" spans="1:15">
      <c r="A20" s="139" t="s">
        <v>2693</v>
      </c>
      <c r="B20" s="122" t="s">
        <v>2693</v>
      </c>
      <c r="C20" s="122" t="s">
        <v>2693</v>
      </c>
      <c r="D20" s="122" t="s">
        <v>2693</v>
      </c>
      <c r="E20" s="122" t="s">
        <v>2693</v>
      </c>
      <c r="F20" s="122" t="s">
        <v>2693</v>
      </c>
      <c r="G20" s="122" t="s">
        <v>2693</v>
      </c>
      <c r="H20" s="122" t="s">
        <v>2693</v>
      </c>
      <c r="I20" s="122" t="s">
        <v>2693</v>
      </c>
      <c r="J20" s="122" t="s">
        <v>2693</v>
      </c>
      <c r="K20" s="122" t="s">
        <v>2693</v>
      </c>
      <c r="L20" s="122" t="s">
        <v>2693</v>
      </c>
      <c r="M20" s="122" t="s">
        <v>2693</v>
      </c>
      <c r="N20" s="122" t="s">
        <v>2693</v>
      </c>
      <c r="O20" s="122" t="s">
        <v>2693</v>
      </c>
    </row>
    <row r="21" spans="1:15">
      <c r="A21" s="72" t="s">
        <v>63</v>
      </c>
      <c r="B21" s="122" t="s">
        <v>2693</v>
      </c>
      <c r="C21" s="122" t="s">
        <v>2693</v>
      </c>
      <c r="D21" s="122" t="s">
        <v>2693</v>
      </c>
      <c r="E21" s="122" t="s">
        <v>2693</v>
      </c>
      <c r="F21" s="99">
        <v>6.1968088523058107</v>
      </c>
      <c r="G21" s="122" t="s">
        <v>2693</v>
      </c>
      <c r="H21" s="122" t="s">
        <v>2693</v>
      </c>
      <c r="I21" s="87">
        <v>4.8521269965534228E-2</v>
      </c>
      <c r="J21" s="122" t="s">
        <v>2693</v>
      </c>
      <c r="K21" s="122" t="s">
        <v>2693</v>
      </c>
      <c r="L21" s="83">
        <f>SUM(L22:L162)</f>
        <v>2590.2821687149994</v>
      </c>
      <c r="M21" s="122" t="s">
        <v>2693</v>
      </c>
      <c r="N21" s="65">
        <f t="shared" si="0"/>
        <v>0.90801156219181955</v>
      </c>
      <c r="O21" s="65">
        <f>L21/'סכום נכסי הקרן'!$C$41</f>
        <v>0.23551785240808185</v>
      </c>
    </row>
    <row r="22" spans="1:15">
      <c r="A22" s="61" t="s">
        <v>1807</v>
      </c>
      <c r="B22" s="58" t="s">
        <v>1808</v>
      </c>
      <c r="C22" s="58" t="s">
        <v>208</v>
      </c>
      <c r="D22" s="125" t="s">
        <v>2693</v>
      </c>
      <c r="E22" s="76">
        <v>39845</v>
      </c>
      <c r="F22" s="66">
        <v>8.9999999405949438E-2</v>
      </c>
      <c r="G22" s="69" t="s">
        <v>124</v>
      </c>
      <c r="H22" s="70">
        <v>4.8000000000000001E-2</v>
      </c>
      <c r="I22" s="70">
        <v>4.6200000049399996E-2</v>
      </c>
      <c r="J22" s="66">
        <v>250.05624</v>
      </c>
      <c r="K22" s="68">
        <v>127.906463</v>
      </c>
      <c r="L22" s="66">
        <v>0.31983809100000005</v>
      </c>
      <c r="M22" s="125" t="s">
        <v>2693</v>
      </c>
      <c r="N22" s="67">
        <f t="shared" si="0"/>
        <v>1.1211777935429746E-4</v>
      </c>
      <c r="O22" s="67">
        <f>L22/'סכום נכסי הקרן'!$C$41</f>
        <v>2.908083961678567E-5</v>
      </c>
    </row>
    <row r="23" spans="1:15">
      <c r="A23" s="61" t="s">
        <v>1809</v>
      </c>
      <c r="B23" s="58" t="s">
        <v>1810</v>
      </c>
      <c r="C23" s="58" t="s">
        <v>208</v>
      </c>
      <c r="D23" s="125" t="s">
        <v>2693</v>
      </c>
      <c r="E23" s="76">
        <v>39873</v>
      </c>
      <c r="F23" s="66">
        <v>0.16999999999830115</v>
      </c>
      <c r="G23" s="69" t="s">
        <v>124</v>
      </c>
      <c r="H23" s="70">
        <v>4.8000000000000001E-2</v>
      </c>
      <c r="I23" s="70">
        <v>4.820000000176685E-2</v>
      </c>
      <c r="J23" s="66">
        <v>9191.3589599999996</v>
      </c>
      <c r="K23" s="68">
        <v>128.081064</v>
      </c>
      <c r="L23" s="66">
        <v>11.772390306</v>
      </c>
      <c r="M23" s="125" t="s">
        <v>2693</v>
      </c>
      <c r="N23" s="67">
        <f t="shared" si="0"/>
        <v>4.1267575562185868E-3</v>
      </c>
      <c r="O23" s="67">
        <f>L23/'סכום נכסי הקרן'!$C$41</f>
        <v>1.070388437238979E-3</v>
      </c>
    </row>
    <row r="24" spans="1:15">
      <c r="A24" s="61" t="s">
        <v>1811</v>
      </c>
      <c r="B24" s="58" t="s">
        <v>1812</v>
      </c>
      <c r="C24" s="58" t="s">
        <v>208</v>
      </c>
      <c r="D24" s="125" t="s">
        <v>2693</v>
      </c>
      <c r="E24" s="76">
        <v>39934</v>
      </c>
      <c r="F24" s="66">
        <v>0.32999999998267032</v>
      </c>
      <c r="G24" s="69" t="s">
        <v>124</v>
      </c>
      <c r="H24" s="70">
        <v>4.8000000000000001E-2</v>
      </c>
      <c r="I24" s="70">
        <v>4.8299999998251276E-2</v>
      </c>
      <c r="J24" s="66">
        <v>10030.080480000001</v>
      </c>
      <c r="K24" s="68">
        <v>126.569211</v>
      </c>
      <c r="L24" s="66">
        <v>12.694993734000001</v>
      </c>
      <c r="M24" s="125" t="s">
        <v>2693</v>
      </c>
      <c r="N24" s="67">
        <f t="shared" si="0"/>
        <v>4.4501719664553673E-3</v>
      </c>
      <c r="O24" s="67">
        <f>L24/'סכום נכסי הקרן'!$C$41</f>
        <v>1.1542748881481818E-3</v>
      </c>
    </row>
    <row r="25" spans="1:15">
      <c r="A25" s="61" t="s">
        <v>1813</v>
      </c>
      <c r="B25" s="58" t="s">
        <v>1814</v>
      </c>
      <c r="C25" s="58" t="s">
        <v>208</v>
      </c>
      <c r="D25" s="125" t="s">
        <v>2693</v>
      </c>
      <c r="E25" s="76">
        <v>40148</v>
      </c>
      <c r="F25" s="66">
        <v>0.90999999998830006</v>
      </c>
      <c r="G25" s="69" t="s">
        <v>124</v>
      </c>
      <c r="H25" s="70">
        <v>4.8000000000000001E-2</v>
      </c>
      <c r="I25" s="70">
        <v>4.8300000000326374E-2</v>
      </c>
      <c r="J25" s="66">
        <v>13365.316272</v>
      </c>
      <c r="K25" s="68">
        <v>121.502201</v>
      </c>
      <c r="L25" s="66">
        <v>16.239153409</v>
      </c>
      <c r="M25" s="125" t="s">
        <v>2693</v>
      </c>
      <c r="N25" s="67">
        <f t="shared" si="0"/>
        <v>5.69256092392963E-3</v>
      </c>
      <c r="O25" s="67">
        <f>L25/'סכום נכסי הקרן'!$C$41</f>
        <v>1.4765227441265187E-3</v>
      </c>
    </row>
    <row r="26" spans="1:15">
      <c r="A26" s="61" t="s">
        <v>1815</v>
      </c>
      <c r="B26" s="58" t="s">
        <v>1816</v>
      </c>
      <c r="C26" s="58" t="s">
        <v>208</v>
      </c>
      <c r="D26" s="125" t="s">
        <v>2693</v>
      </c>
      <c r="E26" s="76">
        <v>40269</v>
      </c>
      <c r="F26" s="66">
        <v>1.2200000000010705</v>
      </c>
      <c r="G26" s="69" t="s">
        <v>124</v>
      </c>
      <c r="H26" s="70">
        <v>4.8000000000000001E-2</v>
      </c>
      <c r="I26" s="70">
        <v>4.850000000072259E-2</v>
      </c>
      <c r="J26" s="66">
        <v>15153.661152000001</v>
      </c>
      <c r="K26" s="68">
        <v>123.288242</v>
      </c>
      <c r="L26" s="66">
        <v>18.682682409000002</v>
      </c>
      <c r="M26" s="125" t="s">
        <v>2693</v>
      </c>
      <c r="N26" s="67">
        <f t="shared" si="0"/>
        <v>6.5491288343097207E-3</v>
      </c>
      <c r="O26" s="67">
        <f>L26/'סכום נכסי הקרן'!$C$41</f>
        <v>1.6986972660097321E-3</v>
      </c>
    </row>
    <row r="27" spans="1:15">
      <c r="A27" s="61" t="s">
        <v>1817</v>
      </c>
      <c r="B27" s="58" t="s">
        <v>1818</v>
      </c>
      <c r="C27" s="58" t="s">
        <v>208</v>
      </c>
      <c r="D27" s="125" t="s">
        <v>2693</v>
      </c>
      <c r="E27" s="76">
        <v>40391</v>
      </c>
      <c r="F27" s="66">
        <v>1.520000000054474</v>
      </c>
      <c r="G27" s="69" t="s">
        <v>124</v>
      </c>
      <c r="H27" s="70">
        <v>4.8000000000000001E-2</v>
      </c>
      <c r="I27" s="70">
        <v>4.8500000001922609E-2</v>
      </c>
      <c r="J27" s="66">
        <v>10209.210144000001</v>
      </c>
      <c r="K27" s="68">
        <v>122.272352</v>
      </c>
      <c r="L27" s="66">
        <v>12.483041316</v>
      </c>
      <c r="M27" s="125" t="s">
        <v>2693</v>
      </c>
      <c r="N27" s="67">
        <f t="shared" si="0"/>
        <v>4.3758730161313607E-3</v>
      </c>
      <c r="O27" s="67">
        <f>L27/'סכום נכסי הקרן'!$C$41</f>
        <v>1.13500340533331E-3</v>
      </c>
    </row>
    <row r="28" spans="1:15">
      <c r="A28" s="61" t="s">
        <v>1819</v>
      </c>
      <c r="B28" s="58" t="s">
        <v>1820</v>
      </c>
      <c r="C28" s="58" t="s">
        <v>208</v>
      </c>
      <c r="D28" s="125" t="s">
        <v>2693</v>
      </c>
      <c r="E28" s="76">
        <v>40452</v>
      </c>
      <c r="F28" s="66">
        <v>1.6800000000270574</v>
      </c>
      <c r="G28" s="69" t="s">
        <v>124</v>
      </c>
      <c r="H28" s="70">
        <v>4.8000000000000001E-2</v>
      </c>
      <c r="I28" s="70">
        <v>4.8500000001106901E-2</v>
      </c>
      <c r="J28" s="66">
        <v>13533.060576</v>
      </c>
      <c r="K28" s="68">
        <v>120.162972</v>
      </c>
      <c r="L28" s="66">
        <v>16.261727791999999</v>
      </c>
      <c r="M28" s="125" t="s">
        <v>2693</v>
      </c>
      <c r="N28" s="67">
        <f t="shared" si="0"/>
        <v>5.7004742705993152E-3</v>
      </c>
      <c r="O28" s="67">
        <f>L28/'סכום נכסי הקרן'!$C$41</f>
        <v>1.4785752889294791E-3</v>
      </c>
    </row>
    <row r="29" spans="1:15">
      <c r="A29" s="61" t="s">
        <v>1821</v>
      </c>
      <c r="B29" s="58" t="s">
        <v>1822</v>
      </c>
      <c r="C29" s="58" t="s">
        <v>208</v>
      </c>
      <c r="D29" s="125" t="s">
        <v>2693</v>
      </c>
      <c r="E29" s="76">
        <v>40909</v>
      </c>
      <c r="F29" s="66">
        <v>2.7700000000784955</v>
      </c>
      <c r="G29" s="69" t="s">
        <v>124</v>
      </c>
      <c r="H29" s="70">
        <v>4.8000000000000001E-2</v>
      </c>
      <c r="I29" s="70">
        <v>4.8500000002160829E-2</v>
      </c>
      <c r="J29" s="66">
        <v>9623.8339680000008</v>
      </c>
      <c r="K29" s="68">
        <v>117.813993</v>
      </c>
      <c r="L29" s="66">
        <v>11.338223042999999</v>
      </c>
      <c r="M29" s="125" t="s">
        <v>2693</v>
      </c>
      <c r="N29" s="67">
        <f t="shared" si="0"/>
        <v>3.9745622087423126E-3</v>
      </c>
      <c r="O29" s="67">
        <f>L29/'סכום נכסי הקרן'!$C$41</f>
        <v>1.030912374513974E-3</v>
      </c>
    </row>
    <row r="30" spans="1:15">
      <c r="A30" s="61" t="s">
        <v>1823</v>
      </c>
      <c r="B30" s="58">
        <v>8790</v>
      </c>
      <c r="C30" s="58" t="s">
        <v>208</v>
      </c>
      <c r="D30" s="125" t="s">
        <v>2693</v>
      </c>
      <c r="E30" s="76">
        <v>41030</v>
      </c>
      <c r="F30" s="66">
        <v>3.1000000001105739</v>
      </c>
      <c r="G30" s="69" t="s">
        <v>124</v>
      </c>
      <c r="H30" s="70">
        <v>4.8000000000000001E-2</v>
      </c>
      <c r="I30" s="70">
        <v>4.8600000001183793E-2</v>
      </c>
      <c r="J30" s="66">
        <v>13311.425568000001</v>
      </c>
      <c r="K30" s="68">
        <v>115.497479</v>
      </c>
      <c r="L30" s="66">
        <v>15.374360913</v>
      </c>
      <c r="M30" s="125" t="s">
        <v>2693</v>
      </c>
      <c r="N30" s="67">
        <f t="shared" si="0"/>
        <v>5.3894118713867286E-3</v>
      </c>
      <c r="O30" s="67">
        <f>L30/'סכום נכסי הקרן'!$C$41</f>
        <v>1.3978926728947098E-3</v>
      </c>
    </row>
    <row r="31" spans="1:15">
      <c r="A31" s="61" t="s">
        <v>1824</v>
      </c>
      <c r="B31" s="58" t="s">
        <v>1825</v>
      </c>
      <c r="C31" s="58" t="s">
        <v>208</v>
      </c>
      <c r="D31" s="125" t="s">
        <v>2693</v>
      </c>
      <c r="E31" s="76">
        <v>41091</v>
      </c>
      <c r="F31" s="66">
        <v>3.189999999760972</v>
      </c>
      <c r="G31" s="69" t="s">
        <v>124</v>
      </c>
      <c r="H31" s="70">
        <v>4.8000000000000001E-2</v>
      </c>
      <c r="I31" s="70">
        <v>4.8599999996957827E-2</v>
      </c>
      <c r="J31" s="66">
        <v>1977.9322079999997</v>
      </c>
      <c r="K31" s="68">
        <v>116.333029</v>
      </c>
      <c r="L31" s="66">
        <v>2.3009884449999998</v>
      </c>
      <c r="M31" s="125" t="s">
        <v>2693</v>
      </c>
      <c r="N31" s="67">
        <f t="shared" si="0"/>
        <v>8.0660097103098932E-4</v>
      </c>
      <c r="O31" s="67">
        <f>L31/'סכום נכסי הקרן'!$C$41</f>
        <v>2.0921421748081292E-4</v>
      </c>
    </row>
    <row r="32" spans="1:15">
      <c r="A32" s="61" t="s">
        <v>1826</v>
      </c>
      <c r="B32" s="58" t="s">
        <v>1827</v>
      </c>
      <c r="C32" s="58" t="s">
        <v>208</v>
      </c>
      <c r="D32" s="125" t="s">
        <v>2693</v>
      </c>
      <c r="E32" s="76">
        <v>41122</v>
      </c>
      <c r="F32" s="66">
        <v>3.2700000001489604</v>
      </c>
      <c r="G32" s="69" t="s">
        <v>124</v>
      </c>
      <c r="H32" s="70">
        <v>4.8000000000000001E-2</v>
      </c>
      <c r="I32" s="70">
        <v>4.8600000002437527E-2</v>
      </c>
      <c r="J32" s="66">
        <v>6353.5368959999996</v>
      </c>
      <c r="K32" s="68">
        <v>116.22693099999999</v>
      </c>
      <c r="L32" s="66">
        <v>7.3845209699999996</v>
      </c>
      <c r="M32" s="125" t="s">
        <v>2693</v>
      </c>
      <c r="N32" s="67">
        <f t="shared" si="0"/>
        <v>2.5886100375444102E-3</v>
      </c>
      <c r="O32" s="67">
        <f>L32/'סכום נכסי הקרן'!$C$41</f>
        <v>6.7142743787624876E-4</v>
      </c>
    </row>
    <row r="33" spans="1:15">
      <c r="A33" s="61" t="s">
        <v>1828</v>
      </c>
      <c r="B33" s="58" t="s">
        <v>1829</v>
      </c>
      <c r="C33" s="58" t="s">
        <v>208</v>
      </c>
      <c r="D33" s="125" t="s">
        <v>2693</v>
      </c>
      <c r="E33" s="76">
        <v>41154</v>
      </c>
      <c r="F33" s="66">
        <v>3.359999999981278</v>
      </c>
      <c r="G33" s="69" t="s">
        <v>124</v>
      </c>
      <c r="H33" s="70">
        <v>4.8000000000000001E-2</v>
      </c>
      <c r="I33" s="70">
        <v>4.8599999999812793E-2</v>
      </c>
      <c r="J33" s="66">
        <v>11084.617824000001</v>
      </c>
      <c r="K33" s="68">
        <v>115.65342200000001</v>
      </c>
      <c r="L33" s="66">
        <v>12.819739834</v>
      </c>
      <c r="M33" s="125" t="s">
        <v>2693</v>
      </c>
      <c r="N33" s="67">
        <f t="shared" si="0"/>
        <v>4.4939011410242242E-3</v>
      </c>
      <c r="O33" s="67">
        <f>L33/'סכום נכסי הקרן'!$C$41</f>
        <v>1.1656172561431168E-3</v>
      </c>
    </row>
    <row r="34" spans="1:15">
      <c r="A34" s="61" t="s">
        <v>1830</v>
      </c>
      <c r="B34" s="58" t="s">
        <v>1831</v>
      </c>
      <c r="C34" s="58" t="s">
        <v>208</v>
      </c>
      <c r="D34" s="125" t="s">
        <v>2693</v>
      </c>
      <c r="E34" s="76">
        <v>41184</v>
      </c>
      <c r="F34" s="66">
        <v>3.439999999974622</v>
      </c>
      <c r="G34" s="69" t="s">
        <v>124</v>
      </c>
      <c r="H34" s="70">
        <v>4.8000000000000001E-2</v>
      </c>
      <c r="I34" s="70">
        <v>4.8599999999760328E-2</v>
      </c>
      <c r="J34" s="66">
        <v>12443.608128</v>
      </c>
      <c r="K34" s="68">
        <v>113.99917600000001</v>
      </c>
      <c r="L34" s="66">
        <v>14.185610768999998</v>
      </c>
      <c r="M34" s="125" t="s">
        <v>2693</v>
      </c>
      <c r="N34" s="67">
        <f t="shared" si="0"/>
        <v>4.9727009476325549E-3</v>
      </c>
      <c r="O34" s="67">
        <f>L34/'סכום נכסי הקרן'!$C$41</f>
        <v>1.2898071969777874E-3</v>
      </c>
    </row>
    <row r="35" spans="1:15">
      <c r="A35" s="61" t="s">
        <v>1832</v>
      </c>
      <c r="B35" s="58" t="s">
        <v>1833</v>
      </c>
      <c r="C35" s="58" t="s">
        <v>208</v>
      </c>
      <c r="D35" s="125" t="s">
        <v>2693</v>
      </c>
      <c r="E35" s="76">
        <v>41214</v>
      </c>
      <c r="F35" s="66">
        <v>3.5200000000242042</v>
      </c>
      <c r="G35" s="69" t="s">
        <v>124</v>
      </c>
      <c r="H35" s="70">
        <v>4.8000000000000001E-2</v>
      </c>
      <c r="I35" s="70">
        <v>4.8500000000369789E-2</v>
      </c>
      <c r="J35" s="66">
        <v>13097.465136000003</v>
      </c>
      <c r="K35" s="68">
        <v>113.55918699999999</v>
      </c>
      <c r="L35" s="66">
        <v>14.873374956999999</v>
      </c>
      <c r="M35" s="125" t="s">
        <v>2693</v>
      </c>
      <c r="N35" s="67">
        <f t="shared" si="0"/>
        <v>5.2137935368137848E-3</v>
      </c>
      <c r="O35" s="67">
        <f>L35/'סכום נכסי הקרן'!$C$41</f>
        <v>1.3523412121817392E-3</v>
      </c>
    </row>
    <row r="36" spans="1:15">
      <c r="A36" s="61" t="s">
        <v>1834</v>
      </c>
      <c r="B36" s="58" t="s">
        <v>1835</v>
      </c>
      <c r="C36" s="58" t="s">
        <v>208</v>
      </c>
      <c r="D36" s="125" t="s">
        <v>2693</v>
      </c>
      <c r="E36" s="76">
        <v>41245</v>
      </c>
      <c r="F36" s="66">
        <v>3.609999999983871</v>
      </c>
      <c r="G36" s="69" t="s">
        <v>124</v>
      </c>
      <c r="H36" s="70">
        <v>4.8000000000000001E-2</v>
      </c>
      <c r="I36" s="70">
        <v>4.8599999999677436E-2</v>
      </c>
      <c r="J36" s="66">
        <v>13679.805216000001</v>
      </c>
      <c r="K36" s="68">
        <v>113.309814</v>
      </c>
      <c r="L36" s="66">
        <v>15.500561825</v>
      </c>
      <c r="M36" s="125" t="s">
        <v>2693</v>
      </c>
      <c r="N36" s="67">
        <f t="shared" si="0"/>
        <v>5.4336510236455736E-3</v>
      </c>
      <c r="O36" s="67">
        <f>L36/'סכום נכסי הקרן'!$C$41</f>
        <v>1.4093673176747905E-3</v>
      </c>
    </row>
    <row r="37" spans="1:15">
      <c r="A37" s="61" t="s">
        <v>1836</v>
      </c>
      <c r="B37" s="58" t="s">
        <v>1837</v>
      </c>
      <c r="C37" s="58" t="s">
        <v>208</v>
      </c>
      <c r="D37" s="125" t="s">
        <v>2693</v>
      </c>
      <c r="E37" s="76">
        <v>41275</v>
      </c>
      <c r="F37" s="66">
        <v>3.6100000001343049</v>
      </c>
      <c r="G37" s="69" t="s">
        <v>124</v>
      </c>
      <c r="H37" s="70">
        <v>4.8000000000000001E-2</v>
      </c>
      <c r="I37" s="70">
        <v>4.8600000001503697E-2</v>
      </c>
      <c r="J37" s="66">
        <v>13400.821728000001</v>
      </c>
      <c r="K37" s="68">
        <v>116.124005</v>
      </c>
      <c r="L37" s="66">
        <v>15.561570831000001</v>
      </c>
      <c r="M37" s="125" t="s">
        <v>2693</v>
      </c>
      <c r="N37" s="67">
        <f t="shared" si="0"/>
        <v>5.4550374515470986E-3</v>
      </c>
      <c r="O37" s="67">
        <f>L37/'סכום נכסי הקרן'!$C$41</f>
        <v>1.4149144778429817E-3</v>
      </c>
    </row>
    <row r="38" spans="1:15">
      <c r="A38" s="61" t="s">
        <v>1838</v>
      </c>
      <c r="B38" s="58" t="s">
        <v>1839</v>
      </c>
      <c r="C38" s="58" t="s">
        <v>208</v>
      </c>
      <c r="D38" s="125" t="s">
        <v>2693</v>
      </c>
      <c r="E38" s="76">
        <v>41306</v>
      </c>
      <c r="F38" s="66">
        <v>3.6900000000484692</v>
      </c>
      <c r="G38" s="69" t="s">
        <v>124</v>
      </c>
      <c r="H38" s="70">
        <v>4.8000000000000001E-2</v>
      </c>
      <c r="I38" s="70">
        <v>4.8500000000660945E-2</v>
      </c>
      <c r="J38" s="66">
        <v>15726.5556</v>
      </c>
      <c r="K38" s="68">
        <v>115.447581</v>
      </c>
      <c r="L38" s="66">
        <v>18.155927948000002</v>
      </c>
      <c r="M38" s="125" t="s">
        <v>2693</v>
      </c>
      <c r="N38" s="67">
        <f t="shared" si="0"/>
        <v>6.3644774682149611E-3</v>
      </c>
      <c r="O38" s="67">
        <f>L38/'סכום נכסי הקרן'!$C$41</f>
        <v>1.6508028393331816E-3</v>
      </c>
    </row>
    <row r="39" spans="1:15">
      <c r="A39" s="61" t="s">
        <v>1840</v>
      </c>
      <c r="B39" s="58" t="s">
        <v>1841</v>
      </c>
      <c r="C39" s="58" t="s">
        <v>208</v>
      </c>
      <c r="D39" s="125" t="s">
        <v>2693</v>
      </c>
      <c r="E39" s="76">
        <v>41334</v>
      </c>
      <c r="F39" s="66">
        <v>3.7699999998809814</v>
      </c>
      <c r="G39" s="69" t="s">
        <v>124</v>
      </c>
      <c r="H39" s="70">
        <v>4.8000000000000001E-2</v>
      </c>
      <c r="I39" s="70">
        <v>4.8599999998413086E-2</v>
      </c>
      <c r="J39" s="66">
        <v>11816.148288</v>
      </c>
      <c r="K39" s="68">
        <v>115.193015</v>
      </c>
      <c r="L39" s="66">
        <v>13.611377506</v>
      </c>
      <c r="M39" s="125" t="s">
        <v>2693</v>
      </c>
      <c r="N39" s="67">
        <f t="shared" si="0"/>
        <v>4.7714061047398988E-3</v>
      </c>
      <c r="O39" s="67">
        <f>L39/'סכום נכסי הקרן'!$C$41</f>
        <v>1.237595825368749E-3</v>
      </c>
    </row>
    <row r="40" spans="1:15">
      <c r="A40" s="61" t="s">
        <v>1842</v>
      </c>
      <c r="B40" s="58" t="s">
        <v>1843</v>
      </c>
      <c r="C40" s="58" t="s">
        <v>208</v>
      </c>
      <c r="D40" s="125" t="s">
        <v>2693</v>
      </c>
      <c r="E40" s="76">
        <v>41366</v>
      </c>
      <c r="F40" s="66">
        <v>3.8499999999733876</v>
      </c>
      <c r="G40" s="69" t="s">
        <v>124</v>
      </c>
      <c r="H40" s="70">
        <v>4.8000000000000001E-2</v>
      </c>
      <c r="I40" s="70">
        <v>4.8599999999680649E-2</v>
      </c>
      <c r="J40" s="66">
        <v>16376.111472000001</v>
      </c>
      <c r="K40" s="68">
        <v>114.73222800000001</v>
      </c>
      <c r="L40" s="66">
        <v>18.788677510000003</v>
      </c>
      <c r="M40" s="125" t="s">
        <v>2693</v>
      </c>
      <c r="N40" s="67">
        <f t="shared" si="0"/>
        <v>6.5862849319758814E-3</v>
      </c>
      <c r="O40" s="67">
        <f>L40/'סכום נכסי הקרן'!$C$41</f>
        <v>1.7083347251463489E-3</v>
      </c>
    </row>
    <row r="41" spans="1:15">
      <c r="A41" s="61" t="s">
        <v>1844</v>
      </c>
      <c r="B41" s="58">
        <v>2704</v>
      </c>
      <c r="C41" s="58" t="s">
        <v>208</v>
      </c>
      <c r="D41" s="125" t="s">
        <v>2693</v>
      </c>
      <c r="E41" s="76">
        <v>41395</v>
      </c>
      <c r="F41" s="66">
        <v>3.9400000000344022</v>
      </c>
      <c r="G41" s="69" t="s">
        <v>124</v>
      </c>
      <c r="H41" s="70">
        <v>4.8000000000000001E-2</v>
      </c>
      <c r="I41" s="70">
        <v>4.8600000000281467E-2</v>
      </c>
      <c r="J41" s="66">
        <v>11213.651904</v>
      </c>
      <c r="K41" s="68">
        <v>114.058114</v>
      </c>
      <c r="L41" s="66">
        <v>12.790079874</v>
      </c>
      <c r="M41" s="125" t="s">
        <v>2693</v>
      </c>
      <c r="N41" s="67">
        <f t="shared" si="0"/>
        <v>4.4835039777578346E-3</v>
      </c>
      <c r="O41" s="67">
        <f>L41/'סכום נכסי הקרן'!$C$41</f>
        <v>1.1629204649726108E-3</v>
      </c>
    </row>
    <row r="42" spans="1:15">
      <c r="A42" s="61" t="s">
        <v>1845</v>
      </c>
      <c r="B42" s="58" t="s">
        <v>1846</v>
      </c>
      <c r="C42" s="58" t="s">
        <v>208</v>
      </c>
      <c r="D42" s="125" t="s">
        <v>2693</v>
      </c>
      <c r="E42" s="76">
        <v>41427</v>
      </c>
      <c r="F42" s="66">
        <v>4.0200000000964753</v>
      </c>
      <c r="G42" s="69" t="s">
        <v>124</v>
      </c>
      <c r="H42" s="70">
        <v>4.8000000000000001E-2</v>
      </c>
      <c r="I42" s="70">
        <v>4.8600000000821236E-2</v>
      </c>
      <c r="J42" s="66">
        <v>22168.560959999999</v>
      </c>
      <c r="K42" s="68">
        <v>113.152174</v>
      </c>
      <c r="L42" s="66">
        <v>25.084208679</v>
      </c>
      <c r="M42" s="125" t="s">
        <v>2693</v>
      </c>
      <c r="N42" s="67">
        <f t="shared" si="0"/>
        <v>8.7931545775430317E-3</v>
      </c>
      <c r="O42" s="67">
        <f>L42/'סכום נכסי הקרן'!$C$41</f>
        <v>2.2807472594250258E-3</v>
      </c>
    </row>
    <row r="43" spans="1:15">
      <c r="A43" s="61" t="s">
        <v>1847</v>
      </c>
      <c r="B43" s="58">
        <v>8805</v>
      </c>
      <c r="C43" s="58" t="s">
        <v>208</v>
      </c>
      <c r="D43" s="125" t="s">
        <v>2693</v>
      </c>
      <c r="E43" s="76">
        <v>41487</v>
      </c>
      <c r="F43" s="66">
        <v>4.0899999999256442</v>
      </c>
      <c r="G43" s="69" t="s">
        <v>124</v>
      </c>
      <c r="H43" s="70">
        <v>4.8000000000000001E-2</v>
      </c>
      <c r="I43" s="70">
        <v>4.8499999998986049E-2</v>
      </c>
      <c r="J43" s="66">
        <v>11684.837135999998</v>
      </c>
      <c r="K43" s="68">
        <v>113.944827</v>
      </c>
      <c r="L43" s="66">
        <v>13.314267511000001</v>
      </c>
      <c r="M43" s="125" t="s">
        <v>2693</v>
      </c>
      <c r="N43" s="67">
        <f t="shared" si="0"/>
        <v>4.6672555554441103E-3</v>
      </c>
      <c r="O43" s="67">
        <f>L43/'סכום נכסי הקרן'!$C$41</f>
        <v>1.2105815066985599E-3</v>
      </c>
    </row>
    <row r="44" spans="1:15">
      <c r="A44" s="61" t="s">
        <v>1848</v>
      </c>
      <c r="B44" s="58" t="s">
        <v>1849</v>
      </c>
      <c r="C44" s="58" t="s">
        <v>208</v>
      </c>
      <c r="D44" s="125" t="s">
        <v>2693</v>
      </c>
      <c r="E44" s="76">
        <v>41518</v>
      </c>
      <c r="F44" s="66">
        <v>4.1799999991779817</v>
      </c>
      <c r="G44" s="69" t="s">
        <v>124</v>
      </c>
      <c r="H44" s="70">
        <v>4.8000000000000001E-2</v>
      </c>
      <c r="I44" s="70">
        <v>4.8499999990595552E-2</v>
      </c>
      <c r="J44" s="66">
        <v>1268.4977759999999</v>
      </c>
      <c r="K44" s="68">
        <v>113.164751</v>
      </c>
      <c r="L44" s="66">
        <v>1.4354923510000002</v>
      </c>
      <c r="M44" s="125" t="s">
        <v>2693</v>
      </c>
      <c r="N44" s="67">
        <f t="shared" si="0"/>
        <v>5.0320527542855958E-4</v>
      </c>
      <c r="O44" s="67">
        <f>L44/'סכום נכסי הקרן'!$C$41</f>
        <v>1.3052017256616754E-4</v>
      </c>
    </row>
    <row r="45" spans="1:15">
      <c r="A45" s="61" t="s">
        <v>1850</v>
      </c>
      <c r="B45" s="58" t="s">
        <v>1851</v>
      </c>
      <c r="C45" s="58" t="s">
        <v>208</v>
      </c>
      <c r="D45" s="125" t="s">
        <v>2693</v>
      </c>
      <c r="E45" s="76">
        <v>41548</v>
      </c>
      <c r="F45" s="66">
        <v>4.2599999999396667</v>
      </c>
      <c r="G45" s="69" t="s">
        <v>124</v>
      </c>
      <c r="H45" s="70">
        <v>4.8000000000000001E-2</v>
      </c>
      <c r="I45" s="70">
        <v>4.8499999999527699E-2</v>
      </c>
      <c r="J45" s="66">
        <v>29173.509119999999</v>
      </c>
      <c r="K45" s="68">
        <v>112.49197700000001</v>
      </c>
      <c r="L45" s="66">
        <v>32.817857222999997</v>
      </c>
      <c r="M45" s="125" t="s">
        <v>2693</v>
      </c>
      <c r="N45" s="67">
        <f t="shared" si="0"/>
        <v>1.1504149688690925E-2</v>
      </c>
      <c r="O45" s="67">
        <f>L45/'סכום נכסי הקרן'!$C$41</f>
        <v>2.9839186429756232E-3</v>
      </c>
    </row>
    <row r="46" spans="1:15">
      <c r="A46" s="61" t="s">
        <v>1852</v>
      </c>
      <c r="B46" s="58" t="s">
        <v>1853</v>
      </c>
      <c r="C46" s="58" t="s">
        <v>208</v>
      </c>
      <c r="D46" s="125" t="s">
        <v>2693</v>
      </c>
      <c r="E46" s="76">
        <v>41579</v>
      </c>
      <c r="F46" s="66">
        <v>4.3400000000581942</v>
      </c>
      <c r="G46" s="69" t="s">
        <v>124</v>
      </c>
      <c r="H46" s="70">
        <v>4.8000000000000001E-2</v>
      </c>
      <c r="I46" s="70">
        <v>4.8500000001013982E-2</v>
      </c>
      <c r="J46" s="66">
        <v>20243.507423999999</v>
      </c>
      <c r="K46" s="68">
        <v>112.048484</v>
      </c>
      <c r="L46" s="66">
        <v>22.682543102000004</v>
      </c>
      <c r="M46" s="125" t="s">
        <v>2693</v>
      </c>
      <c r="N46" s="67">
        <f t="shared" si="0"/>
        <v>7.9512616985460242E-3</v>
      </c>
      <c r="O46" s="67">
        <f>L46/'סכום נכסי הקרן'!$C$41</f>
        <v>2.0623791118428423E-3</v>
      </c>
    </row>
    <row r="47" spans="1:15">
      <c r="A47" s="61" t="s">
        <v>1854</v>
      </c>
      <c r="B47" s="58" t="s">
        <v>1855</v>
      </c>
      <c r="C47" s="58" t="s">
        <v>208</v>
      </c>
      <c r="D47" s="125" t="s">
        <v>2693</v>
      </c>
      <c r="E47" s="76">
        <v>41609</v>
      </c>
      <c r="F47" s="66">
        <v>4.4299999999656769</v>
      </c>
      <c r="G47" s="69" t="s">
        <v>124</v>
      </c>
      <c r="H47" s="70">
        <v>4.8000000000000001E-2</v>
      </c>
      <c r="I47" s="70">
        <v>4.8499999999427945E-2</v>
      </c>
      <c r="J47" s="66">
        <v>19634.770176000002</v>
      </c>
      <c r="K47" s="68">
        <v>111.287283</v>
      </c>
      <c r="L47" s="66">
        <v>21.851002324999996</v>
      </c>
      <c r="M47" s="125" t="s">
        <v>2693</v>
      </c>
      <c r="N47" s="67">
        <f t="shared" si="0"/>
        <v>7.6597688839525682E-3</v>
      </c>
      <c r="O47" s="67">
        <f>L47/'סכום נכסי הקרן'!$C$41</f>
        <v>1.9867724075408378E-3</v>
      </c>
    </row>
    <row r="48" spans="1:15">
      <c r="A48" s="61" t="s">
        <v>1856</v>
      </c>
      <c r="B48" s="58" t="s">
        <v>1857</v>
      </c>
      <c r="C48" s="58" t="s">
        <v>208</v>
      </c>
      <c r="D48" s="125" t="s">
        <v>2693</v>
      </c>
      <c r="E48" s="76">
        <v>41672</v>
      </c>
      <c r="F48" s="66">
        <v>4.4899999997785169</v>
      </c>
      <c r="G48" s="69" t="s">
        <v>124</v>
      </c>
      <c r="H48" s="70">
        <v>4.8000000000000001E-2</v>
      </c>
      <c r="I48" s="70">
        <v>4.8499999996453387E-2</v>
      </c>
      <c r="J48" s="66">
        <v>6092.2639680000002</v>
      </c>
      <c r="K48" s="68">
        <v>113.389481</v>
      </c>
      <c r="L48" s="66">
        <v>6.9079864969999996</v>
      </c>
      <c r="M48" s="125" t="s">
        <v>2693</v>
      </c>
      <c r="N48" s="67">
        <f t="shared" si="0"/>
        <v>2.4215630584573243E-3</v>
      </c>
      <c r="O48" s="67">
        <f>L48/'סכום נכסי הקרן'!$C$41</f>
        <v>6.2809919470841889E-4</v>
      </c>
    </row>
    <row r="49" spans="1:15">
      <c r="A49" s="61" t="s">
        <v>1858</v>
      </c>
      <c r="B49" s="58" t="s">
        <v>1859</v>
      </c>
      <c r="C49" s="58" t="s">
        <v>208</v>
      </c>
      <c r="D49" s="125" t="s">
        <v>2693</v>
      </c>
      <c r="E49" s="76">
        <v>41700</v>
      </c>
      <c r="F49" s="66">
        <v>4.5700000000023344</v>
      </c>
      <c r="G49" s="69" t="s">
        <v>124</v>
      </c>
      <c r="H49" s="70">
        <v>4.8000000000000001E-2</v>
      </c>
      <c r="I49" s="70">
        <v>4.8599999999953306E-2</v>
      </c>
      <c r="J49" s="66">
        <v>26391.686159999997</v>
      </c>
      <c r="K49" s="68">
        <v>113.608948</v>
      </c>
      <c r="L49" s="66">
        <v>29.983316948999999</v>
      </c>
      <c r="M49" s="125" t="s">
        <v>2693</v>
      </c>
      <c r="N49" s="67">
        <f t="shared" si="0"/>
        <v>1.05105145653147E-2</v>
      </c>
      <c r="O49" s="67">
        <f>L49/'סכום נכסי הקרן'!$C$41</f>
        <v>2.7261919574586265E-3</v>
      </c>
    </row>
    <row r="50" spans="1:15">
      <c r="A50" s="61" t="s">
        <v>1860</v>
      </c>
      <c r="B50" s="58" t="s">
        <v>1861</v>
      </c>
      <c r="C50" s="58" t="s">
        <v>208</v>
      </c>
      <c r="D50" s="125" t="s">
        <v>2693</v>
      </c>
      <c r="E50" s="76">
        <v>41730</v>
      </c>
      <c r="F50" s="66">
        <v>4.6499999998903494</v>
      </c>
      <c r="G50" s="69" t="s">
        <v>124</v>
      </c>
      <c r="H50" s="70">
        <v>4.8000000000000001E-2</v>
      </c>
      <c r="I50" s="70">
        <v>4.8499999998788075E-2</v>
      </c>
      <c r="J50" s="66">
        <v>15281.598864</v>
      </c>
      <c r="K50" s="68">
        <v>113.389898</v>
      </c>
      <c r="L50" s="66">
        <v>17.327789425999999</v>
      </c>
      <c r="M50" s="125" t="s">
        <v>2693</v>
      </c>
      <c r="N50" s="67">
        <f t="shared" si="0"/>
        <v>6.0741772985444566E-3</v>
      </c>
      <c r="O50" s="67">
        <f>L50/'סכום נכסי הקרן'!$C$41</f>
        <v>1.5755054803992703E-3</v>
      </c>
    </row>
    <row r="51" spans="1:15">
      <c r="A51" s="61" t="s">
        <v>1862</v>
      </c>
      <c r="B51" s="58" t="s">
        <v>1863</v>
      </c>
      <c r="C51" s="58" t="s">
        <v>208</v>
      </c>
      <c r="D51" s="125" t="s">
        <v>2693</v>
      </c>
      <c r="E51" s="76">
        <v>41760</v>
      </c>
      <c r="F51" s="66">
        <v>4.7400000002689548</v>
      </c>
      <c r="G51" s="69" t="s">
        <v>124</v>
      </c>
      <c r="H51" s="70">
        <v>4.8000000000000001E-2</v>
      </c>
      <c r="I51" s="70">
        <v>4.8600000003638802E-2</v>
      </c>
      <c r="J51" s="66">
        <v>5615.4282240000002</v>
      </c>
      <c r="K51" s="68">
        <v>112.56057800000001</v>
      </c>
      <c r="L51" s="66">
        <v>6.3207584450000001</v>
      </c>
      <c r="M51" s="125" t="s">
        <v>2693</v>
      </c>
      <c r="N51" s="67">
        <f t="shared" si="0"/>
        <v>2.2157129517394541E-3</v>
      </c>
      <c r="O51" s="67">
        <f>L51/'סכום נכסי הקרן'!$C$41</f>
        <v>5.7470628973798048E-4</v>
      </c>
    </row>
    <row r="52" spans="1:15">
      <c r="A52" s="61" t="s">
        <v>1864</v>
      </c>
      <c r="B52" s="58" t="s">
        <v>1865</v>
      </c>
      <c r="C52" s="58" t="s">
        <v>208</v>
      </c>
      <c r="D52" s="125" t="s">
        <v>2693</v>
      </c>
      <c r="E52" s="76">
        <v>41791</v>
      </c>
      <c r="F52" s="66">
        <v>4.8200000000785961</v>
      </c>
      <c r="G52" s="69" t="s">
        <v>124</v>
      </c>
      <c r="H52" s="70">
        <v>4.8000000000000001E-2</v>
      </c>
      <c r="I52" s="70">
        <v>4.8600000001008246E-2</v>
      </c>
      <c r="J52" s="66">
        <v>22483.977599999998</v>
      </c>
      <c r="K52" s="68">
        <v>112.045067</v>
      </c>
      <c r="L52" s="66">
        <v>25.192187660999998</v>
      </c>
      <c r="M52" s="125" t="s">
        <v>2693</v>
      </c>
      <c r="N52" s="67">
        <f t="shared" si="0"/>
        <v>8.8310061156163296E-3</v>
      </c>
      <c r="O52" s="67">
        <f>L52/'סכום נכסי הקרן'!$C$41</f>
        <v>2.2905651002197475E-3</v>
      </c>
    </row>
    <row r="53" spans="1:15">
      <c r="A53" s="61" t="s">
        <v>1866</v>
      </c>
      <c r="B53" s="58" t="s">
        <v>1867</v>
      </c>
      <c r="C53" s="58" t="s">
        <v>208</v>
      </c>
      <c r="D53" s="125" t="s">
        <v>2693</v>
      </c>
      <c r="E53" s="76">
        <v>41821</v>
      </c>
      <c r="F53" s="66">
        <v>4.7899999998988463</v>
      </c>
      <c r="G53" s="69" t="s">
        <v>124</v>
      </c>
      <c r="H53" s="70">
        <v>4.8000000000000001E-2</v>
      </c>
      <c r="I53" s="70">
        <v>4.8599999999126113E-2</v>
      </c>
      <c r="J53" s="66">
        <v>14634.235728</v>
      </c>
      <c r="K53" s="68">
        <v>114.165436</v>
      </c>
      <c r="L53" s="66">
        <v>16.707239011000002</v>
      </c>
      <c r="M53" s="125" t="s">
        <v>2693</v>
      </c>
      <c r="N53" s="67">
        <f t="shared" si="0"/>
        <v>5.8566461899461769E-3</v>
      </c>
      <c r="O53" s="67">
        <f>L53/'סכום נכסי הקרן'!$C$41</f>
        <v>1.5190827852902481E-3</v>
      </c>
    </row>
    <row r="54" spans="1:15">
      <c r="A54" s="61" t="s">
        <v>1868</v>
      </c>
      <c r="B54" s="58" t="s">
        <v>1869</v>
      </c>
      <c r="C54" s="58" t="s">
        <v>208</v>
      </c>
      <c r="D54" s="125" t="s">
        <v>2693</v>
      </c>
      <c r="E54" s="76">
        <v>41852</v>
      </c>
      <c r="F54" s="66">
        <v>4.8699999999434933</v>
      </c>
      <c r="G54" s="69" t="s">
        <v>124</v>
      </c>
      <c r="H54" s="70">
        <v>4.8000000000000001E-2</v>
      </c>
      <c r="I54" s="70">
        <v>4.8499999999222006E-2</v>
      </c>
      <c r="J54" s="66">
        <v>10769.032512</v>
      </c>
      <c r="K54" s="68">
        <v>113.389836</v>
      </c>
      <c r="L54" s="66">
        <v>12.210988286999999</v>
      </c>
      <c r="M54" s="125" t="s">
        <v>2693</v>
      </c>
      <c r="N54" s="67">
        <f t="shared" si="0"/>
        <v>4.2805060716166431E-3</v>
      </c>
      <c r="O54" s="67">
        <f>L54/'סכום נכסי הקרן'!$C$41</f>
        <v>1.1102673569193336E-3</v>
      </c>
    </row>
    <row r="55" spans="1:15">
      <c r="A55" s="61" t="s">
        <v>1870</v>
      </c>
      <c r="B55" s="58" t="s">
        <v>1871</v>
      </c>
      <c r="C55" s="58" t="s">
        <v>208</v>
      </c>
      <c r="D55" s="125" t="s">
        <v>2693</v>
      </c>
      <c r="E55" s="76">
        <v>41883</v>
      </c>
      <c r="F55" s="66">
        <v>4.9600000000364002</v>
      </c>
      <c r="G55" s="69" t="s">
        <v>124</v>
      </c>
      <c r="H55" s="70">
        <v>4.8000000000000001E-2</v>
      </c>
      <c r="I55" s="70">
        <v>4.8500000000353885E-2</v>
      </c>
      <c r="J55" s="66">
        <v>17530.839983999998</v>
      </c>
      <c r="K55" s="68">
        <v>112.83300199999999</v>
      </c>
      <c r="L55" s="66">
        <v>19.780573017999998</v>
      </c>
      <c r="M55" s="125" t="s">
        <v>2693</v>
      </c>
      <c r="N55" s="67">
        <f t="shared" si="0"/>
        <v>6.933989363804992E-3</v>
      </c>
      <c r="O55" s="67">
        <f>L55/'סכום נכסי הקרן'!$C$41</f>
        <v>1.7985214633630862E-3</v>
      </c>
    </row>
    <row r="56" spans="1:15">
      <c r="A56" s="61" t="s">
        <v>1872</v>
      </c>
      <c r="B56" s="58" t="s">
        <v>1873</v>
      </c>
      <c r="C56" s="58" t="s">
        <v>208</v>
      </c>
      <c r="D56" s="125" t="s">
        <v>2693</v>
      </c>
      <c r="E56" s="76">
        <v>41913</v>
      </c>
      <c r="F56" s="66">
        <v>5.0400000000652971</v>
      </c>
      <c r="G56" s="69" t="s">
        <v>124</v>
      </c>
      <c r="H56" s="70">
        <v>4.8000000000000001E-2</v>
      </c>
      <c r="I56" s="70">
        <v>4.8500000000466406E-2</v>
      </c>
      <c r="J56" s="66">
        <v>15246.26208</v>
      </c>
      <c r="K56" s="68">
        <v>112.502351</v>
      </c>
      <c r="L56" s="66">
        <v>17.152403272000001</v>
      </c>
      <c r="M56" s="125" t="s">
        <v>2693</v>
      </c>
      <c r="N56" s="67">
        <f t="shared" si="0"/>
        <v>6.0126964847536735E-3</v>
      </c>
      <c r="O56" s="67">
        <f>L56/'סכום נכסי הקרן'!$C$41</f>
        <v>1.5595587349708816E-3</v>
      </c>
    </row>
    <row r="57" spans="1:15">
      <c r="A57" s="61" t="s">
        <v>1874</v>
      </c>
      <c r="B57" s="58" t="s">
        <v>1875</v>
      </c>
      <c r="C57" s="58" t="s">
        <v>208</v>
      </c>
      <c r="D57" s="125" t="s">
        <v>2693</v>
      </c>
      <c r="E57" s="76">
        <v>41945</v>
      </c>
      <c r="F57" s="66">
        <v>5.1300000000673336</v>
      </c>
      <c r="G57" s="69" t="s">
        <v>124</v>
      </c>
      <c r="H57" s="70">
        <v>4.8000000000000001E-2</v>
      </c>
      <c r="I57" s="70">
        <v>4.8500000000977428E-2</v>
      </c>
      <c r="J57" s="66">
        <v>8194.1700959999998</v>
      </c>
      <c r="K57" s="68">
        <v>112.370261</v>
      </c>
      <c r="L57" s="66">
        <v>9.2078103260000006</v>
      </c>
      <c r="M57" s="125" t="s">
        <v>2693</v>
      </c>
      <c r="N57" s="67">
        <f t="shared" si="0"/>
        <v>3.2277557786783112E-3</v>
      </c>
      <c r="O57" s="67">
        <f>L57/'סכום נכסי הקרן'!$C$41</f>
        <v>8.3720752107724697E-4</v>
      </c>
    </row>
    <row r="58" spans="1:15">
      <c r="A58" s="61" t="s">
        <v>1876</v>
      </c>
      <c r="B58" s="58" t="s">
        <v>1877</v>
      </c>
      <c r="C58" s="58" t="s">
        <v>208</v>
      </c>
      <c r="D58" s="125" t="s">
        <v>2693</v>
      </c>
      <c r="E58" s="76">
        <v>41974</v>
      </c>
      <c r="F58" s="66">
        <v>5.2100000000613313</v>
      </c>
      <c r="G58" s="69" t="s">
        <v>124</v>
      </c>
      <c r="H58" s="70">
        <v>4.8000000000000001E-2</v>
      </c>
      <c r="I58" s="70">
        <v>4.8500000000484197E-2</v>
      </c>
      <c r="J58" s="66">
        <v>27755.314944000002</v>
      </c>
      <c r="K58" s="68">
        <v>111.614228</v>
      </c>
      <c r="L58" s="66">
        <v>30.978880410000002</v>
      </c>
      <c r="M58" s="125" t="s">
        <v>2693</v>
      </c>
      <c r="N58" s="67">
        <f t="shared" si="0"/>
        <v>1.0859504781284939E-2</v>
      </c>
      <c r="O58" s="67">
        <f>L58/'סכום נכסי הקרן'!$C$41</f>
        <v>2.8167121992695781E-3</v>
      </c>
    </row>
    <row r="59" spans="1:15">
      <c r="A59" s="61" t="s">
        <v>1878</v>
      </c>
      <c r="B59" s="58" t="s">
        <v>1879</v>
      </c>
      <c r="C59" s="58" t="s">
        <v>208</v>
      </c>
      <c r="D59" s="125" t="s">
        <v>2693</v>
      </c>
      <c r="E59" s="76">
        <v>42005</v>
      </c>
      <c r="F59" s="66">
        <v>5.1700000001807371</v>
      </c>
      <c r="G59" s="69" t="s">
        <v>124</v>
      </c>
      <c r="H59" s="70">
        <v>4.8000000000000001E-2</v>
      </c>
      <c r="I59" s="70">
        <v>4.8500000001659833E-2</v>
      </c>
      <c r="J59" s="66">
        <v>2376.841488</v>
      </c>
      <c r="K59" s="68">
        <v>114.063997</v>
      </c>
      <c r="L59" s="66">
        <v>2.7111204029999998</v>
      </c>
      <c r="M59" s="125" t="s">
        <v>2693</v>
      </c>
      <c r="N59" s="67">
        <f t="shared" si="0"/>
        <v>9.5037085231504815E-4</v>
      </c>
      <c r="O59" s="67">
        <f>L59/'סכום נכסי הקרן'!$C$41</f>
        <v>2.4650490307434429E-4</v>
      </c>
    </row>
    <row r="60" spans="1:15">
      <c r="A60" s="61" t="s">
        <v>1880</v>
      </c>
      <c r="B60" s="58" t="s">
        <v>1881</v>
      </c>
      <c r="C60" s="58" t="s">
        <v>208</v>
      </c>
      <c r="D60" s="125" t="s">
        <v>2693</v>
      </c>
      <c r="E60" s="76">
        <v>42036</v>
      </c>
      <c r="F60" s="66">
        <v>5.2499999999596714</v>
      </c>
      <c r="G60" s="69" t="s">
        <v>124</v>
      </c>
      <c r="H60" s="70">
        <v>4.8000000000000001E-2</v>
      </c>
      <c r="I60" s="70">
        <v>4.8599999999709632E-2</v>
      </c>
      <c r="J60" s="66">
        <v>16376.954831999999</v>
      </c>
      <c r="K60" s="68">
        <v>113.556585</v>
      </c>
      <c r="L60" s="66">
        <v>18.597110639</v>
      </c>
      <c r="M60" s="125" t="s">
        <v>2693</v>
      </c>
      <c r="N60" s="67">
        <f t="shared" si="0"/>
        <v>6.5191320418769615E-3</v>
      </c>
      <c r="O60" s="67">
        <f>L60/'סכום נכסי הקרן'!$C$41</f>
        <v>1.6909167702241488E-3</v>
      </c>
    </row>
    <row r="61" spans="1:15">
      <c r="A61" s="61" t="s">
        <v>1882</v>
      </c>
      <c r="B61" s="58" t="s">
        <v>1883</v>
      </c>
      <c r="C61" s="58" t="s">
        <v>208</v>
      </c>
      <c r="D61" s="125" t="s">
        <v>2693</v>
      </c>
      <c r="E61" s="76">
        <v>42064</v>
      </c>
      <c r="F61" s="66">
        <v>5.3299999999635395</v>
      </c>
      <c r="G61" s="69" t="s">
        <v>124</v>
      </c>
      <c r="H61" s="70">
        <v>4.8000000000000001E-2</v>
      </c>
      <c r="I61" s="70">
        <v>4.8599999999572825E-2</v>
      </c>
      <c r="J61" s="66">
        <v>40601.796144</v>
      </c>
      <c r="K61" s="68">
        <v>114.162852</v>
      </c>
      <c r="L61" s="66">
        <v>46.352168593000009</v>
      </c>
      <c r="M61" s="125" t="s">
        <v>2693</v>
      </c>
      <c r="N61" s="67">
        <f t="shared" si="0"/>
        <v>1.6248540612078536E-2</v>
      </c>
      <c r="O61" s="67">
        <f>L61/'סכום נכסי הקרן'!$C$41</f>
        <v>4.2145073356607892E-3</v>
      </c>
    </row>
    <row r="62" spans="1:15">
      <c r="A62" s="61" t="s">
        <v>1884</v>
      </c>
      <c r="B62" s="58" t="s">
        <v>1885</v>
      </c>
      <c r="C62" s="58" t="s">
        <v>208</v>
      </c>
      <c r="D62" s="125" t="s">
        <v>2693</v>
      </c>
      <c r="E62" s="76">
        <v>42095</v>
      </c>
      <c r="F62" s="66">
        <v>5.4099999999676207</v>
      </c>
      <c r="G62" s="69" t="s">
        <v>124</v>
      </c>
      <c r="H62" s="70">
        <v>4.8000000000000001E-2</v>
      </c>
      <c r="I62" s="70">
        <v>4.8499999999820124E-2</v>
      </c>
      <c r="J62" s="66">
        <v>24264.732239999998</v>
      </c>
      <c r="K62" s="68">
        <v>114.551188</v>
      </c>
      <c r="L62" s="66">
        <v>27.795538990000001</v>
      </c>
      <c r="M62" s="125" t="s">
        <v>2693</v>
      </c>
      <c r="N62" s="67">
        <f t="shared" si="0"/>
        <v>9.7435990121470285E-3</v>
      </c>
      <c r="O62" s="67">
        <f>L62/'סכום נכסי הקרן'!$C$41</f>
        <v>2.5272712480962833E-3</v>
      </c>
    </row>
    <row r="63" spans="1:15">
      <c r="A63" s="61" t="s">
        <v>1886</v>
      </c>
      <c r="B63" s="58" t="s">
        <v>1887</v>
      </c>
      <c r="C63" s="58" t="s">
        <v>208</v>
      </c>
      <c r="D63" s="125" t="s">
        <v>2693</v>
      </c>
      <c r="E63" s="76">
        <v>42125</v>
      </c>
      <c r="F63" s="66">
        <v>5.5000000000762093</v>
      </c>
      <c r="G63" s="69" t="s">
        <v>124</v>
      </c>
      <c r="H63" s="70">
        <v>4.8000000000000001E-2</v>
      </c>
      <c r="I63" s="70">
        <v>4.8500000000571565E-2</v>
      </c>
      <c r="J63" s="66">
        <v>23070.534479999998</v>
      </c>
      <c r="K63" s="68">
        <v>113.753461</v>
      </c>
      <c r="L63" s="66">
        <v>26.243531350000001</v>
      </c>
      <c r="M63" s="125" t="s">
        <v>2693</v>
      </c>
      <c r="N63" s="67">
        <f t="shared" si="0"/>
        <v>9.1995498352849033E-3</v>
      </c>
      <c r="O63" s="67">
        <f>L63/'סכום נכסי הקרן'!$C$41</f>
        <v>2.3861570827329527E-3</v>
      </c>
    </row>
    <row r="64" spans="1:15">
      <c r="A64" s="61" t="s">
        <v>1888</v>
      </c>
      <c r="B64" s="58" t="s">
        <v>1889</v>
      </c>
      <c r="C64" s="58" t="s">
        <v>208</v>
      </c>
      <c r="D64" s="125" t="s">
        <v>2693</v>
      </c>
      <c r="E64" s="76">
        <v>42156</v>
      </c>
      <c r="F64" s="66">
        <v>5.5800000001698029</v>
      </c>
      <c r="G64" s="69" t="s">
        <v>124</v>
      </c>
      <c r="H64" s="70">
        <v>4.8000000000000001E-2</v>
      </c>
      <c r="I64" s="70">
        <v>4.8500000001483218E-2</v>
      </c>
      <c r="J64" s="66">
        <v>8680.7044800000003</v>
      </c>
      <c r="K64" s="68">
        <v>112.618172</v>
      </c>
      <c r="L64" s="66">
        <v>9.7760507230000009</v>
      </c>
      <c r="M64" s="125" t="s">
        <v>2693</v>
      </c>
      <c r="N64" s="67">
        <f t="shared" si="0"/>
        <v>3.4269498498155243E-3</v>
      </c>
      <c r="O64" s="67">
        <f>L64/'סכום נכסי הקרן'!$C$41</f>
        <v>8.8887399956725155E-4</v>
      </c>
    </row>
    <row r="65" spans="1:15">
      <c r="A65" s="61" t="s">
        <v>1890</v>
      </c>
      <c r="B65" s="58" t="s">
        <v>1891</v>
      </c>
      <c r="C65" s="58" t="s">
        <v>208</v>
      </c>
      <c r="D65" s="125" t="s">
        <v>2693</v>
      </c>
      <c r="E65" s="76">
        <v>42218</v>
      </c>
      <c r="F65" s="66">
        <v>5.6199999999247234</v>
      </c>
      <c r="G65" s="69" t="s">
        <v>124</v>
      </c>
      <c r="H65" s="70">
        <v>4.8000000000000001E-2</v>
      </c>
      <c r="I65" s="70">
        <v>4.8499999998760694E-2</v>
      </c>
      <c r="J65" s="66">
        <v>9569.8589279999997</v>
      </c>
      <c r="K65" s="68">
        <v>113.827915</v>
      </c>
      <c r="L65" s="66">
        <v>10.893170910999999</v>
      </c>
      <c r="M65" s="125" t="s">
        <v>2693</v>
      </c>
      <c r="N65" s="67">
        <f t="shared" si="0"/>
        <v>3.8185512202427102E-3</v>
      </c>
      <c r="O65" s="67">
        <f>L65/'סכום נכסי הקרן'!$C$41</f>
        <v>9.9044662000882799E-4</v>
      </c>
    </row>
    <row r="66" spans="1:15">
      <c r="A66" s="61" t="s">
        <v>1892</v>
      </c>
      <c r="B66" s="58" t="s">
        <v>1893</v>
      </c>
      <c r="C66" s="58" t="s">
        <v>208</v>
      </c>
      <c r="D66" s="125" t="s">
        <v>2693</v>
      </c>
      <c r="E66" s="76">
        <v>42309</v>
      </c>
      <c r="F66" s="66">
        <v>5.8700000001021504</v>
      </c>
      <c r="G66" s="69" t="s">
        <v>124</v>
      </c>
      <c r="H66" s="70">
        <v>4.8000000000000001E-2</v>
      </c>
      <c r="I66" s="70">
        <v>4.8500000000815488E-2</v>
      </c>
      <c r="J66" s="66">
        <v>20627.067552</v>
      </c>
      <c r="K66" s="68">
        <v>112.953007</v>
      </c>
      <c r="L66" s="66">
        <v>23.298893026000002</v>
      </c>
      <c r="M66" s="125" t="s">
        <v>2693</v>
      </c>
      <c r="N66" s="67">
        <f t="shared" si="0"/>
        <v>8.1673203442439498E-3</v>
      </c>
      <c r="O66" s="67">
        <f>L66/'סכום נכסי הקרן'!$C$41</f>
        <v>2.1184198830706256E-3</v>
      </c>
    </row>
    <row r="67" spans="1:15">
      <c r="A67" s="61" t="s">
        <v>1894</v>
      </c>
      <c r="B67" s="58" t="s">
        <v>1895</v>
      </c>
      <c r="C67" s="58" t="s">
        <v>208</v>
      </c>
      <c r="D67" s="125" t="s">
        <v>2693</v>
      </c>
      <c r="E67" s="76">
        <v>42339</v>
      </c>
      <c r="F67" s="66">
        <v>5.9499999999837954</v>
      </c>
      <c r="G67" s="69" t="s">
        <v>124</v>
      </c>
      <c r="H67" s="70">
        <v>4.8000000000000001E-2</v>
      </c>
      <c r="I67" s="70">
        <v>4.8500000000054014E-2</v>
      </c>
      <c r="J67" s="66">
        <v>16472.08584</v>
      </c>
      <c r="K67" s="68">
        <v>112.394024</v>
      </c>
      <c r="L67" s="66">
        <v>18.513640154000001</v>
      </c>
      <c r="M67" s="125" t="s">
        <v>2693</v>
      </c>
      <c r="N67" s="67">
        <f t="shared" si="0"/>
        <v>6.4898718452863491E-3</v>
      </c>
      <c r="O67" s="67">
        <f>L67/'סכום נכסי הקרן'!$C$41</f>
        <v>1.6833273308942964E-3</v>
      </c>
    </row>
    <row r="68" spans="1:15">
      <c r="A68" s="61" t="s">
        <v>1896</v>
      </c>
      <c r="B68" s="58" t="s">
        <v>1897</v>
      </c>
      <c r="C68" s="58" t="s">
        <v>208</v>
      </c>
      <c r="D68" s="125" t="s">
        <v>2693</v>
      </c>
      <c r="E68" s="76">
        <v>42370</v>
      </c>
      <c r="F68" s="66">
        <v>5.8899999999445889</v>
      </c>
      <c r="G68" s="69" t="s">
        <v>124</v>
      </c>
      <c r="H68" s="70">
        <v>4.8000000000000001E-2</v>
      </c>
      <c r="I68" s="70">
        <v>4.8499999999604207E-2</v>
      </c>
      <c r="J68" s="66">
        <v>8780.4739680000002</v>
      </c>
      <c r="K68" s="68">
        <v>115.09980400000001</v>
      </c>
      <c r="L68" s="66">
        <v>10.106308304000001</v>
      </c>
      <c r="M68" s="125" t="s">
        <v>2693</v>
      </c>
      <c r="N68" s="67">
        <f t="shared" si="0"/>
        <v>3.5427201337140798E-3</v>
      </c>
      <c r="O68" s="67">
        <f>L68/'סכום נכסי הקרן'!$C$41</f>
        <v>9.1890221701708809E-4</v>
      </c>
    </row>
    <row r="69" spans="1:15">
      <c r="A69" s="61" t="s">
        <v>1898</v>
      </c>
      <c r="B69" s="58" t="s">
        <v>1899</v>
      </c>
      <c r="C69" s="58" t="s">
        <v>208</v>
      </c>
      <c r="D69" s="125" t="s">
        <v>2693</v>
      </c>
      <c r="E69" s="76">
        <v>42461</v>
      </c>
      <c r="F69" s="66">
        <v>6.1400000000990653</v>
      </c>
      <c r="G69" s="69" t="s">
        <v>124</v>
      </c>
      <c r="H69" s="70">
        <v>4.8000000000000001E-2</v>
      </c>
      <c r="I69" s="70">
        <v>4.8500000000837679E-2</v>
      </c>
      <c r="J69" s="66">
        <v>23920.894368000001</v>
      </c>
      <c r="K69" s="68">
        <v>114.780339</v>
      </c>
      <c r="L69" s="66">
        <v>27.456483601999999</v>
      </c>
      <c r="M69" s="125" t="s">
        <v>2693</v>
      </c>
      <c r="N69" s="67">
        <f t="shared" si="0"/>
        <v>9.6247446972597198E-3</v>
      </c>
      <c r="O69" s="67">
        <f>L69/'סכום נכסי הקרן'!$C$41</f>
        <v>2.4964431021152747E-3</v>
      </c>
    </row>
    <row r="70" spans="1:15">
      <c r="A70" s="61" t="s">
        <v>1900</v>
      </c>
      <c r="B70" s="58" t="s">
        <v>1901</v>
      </c>
      <c r="C70" s="58" t="s">
        <v>208</v>
      </c>
      <c r="D70" s="125" t="s">
        <v>2693</v>
      </c>
      <c r="E70" s="76">
        <v>42491</v>
      </c>
      <c r="F70" s="66">
        <v>6.2199999999680973</v>
      </c>
      <c r="G70" s="69" t="s">
        <v>124</v>
      </c>
      <c r="H70" s="70">
        <v>4.8000000000000001E-2</v>
      </c>
      <c r="I70" s="70">
        <v>4.8599999999585947E-2</v>
      </c>
      <c r="J70" s="66">
        <v>25719.10656</v>
      </c>
      <c r="K70" s="68">
        <v>114.564193</v>
      </c>
      <c r="L70" s="66">
        <v>29.464886926999998</v>
      </c>
      <c r="M70" s="125" t="s">
        <v>2693</v>
      </c>
      <c r="N70" s="67">
        <f t="shared" si="0"/>
        <v>1.0328781293222228E-2</v>
      </c>
      <c r="O70" s="67">
        <f>L70/'סכום נכסי הקרן'!$C$41</f>
        <v>2.6790544189772931E-3</v>
      </c>
    </row>
    <row r="71" spans="1:15">
      <c r="A71" s="61" t="s">
        <v>1902</v>
      </c>
      <c r="B71" s="58" t="s">
        <v>1903</v>
      </c>
      <c r="C71" s="58" t="s">
        <v>208</v>
      </c>
      <c r="D71" s="125" t="s">
        <v>2693</v>
      </c>
      <c r="E71" s="76">
        <v>42522</v>
      </c>
      <c r="F71" s="66">
        <v>6.3100000000294383</v>
      </c>
      <c r="G71" s="69" t="s">
        <v>124</v>
      </c>
      <c r="H71" s="70">
        <v>4.8000000000000001E-2</v>
      </c>
      <c r="I71" s="70">
        <v>4.8500000000090117E-2</v>
      </c>
      <c r="J71" s="66">
        <v>14645.78976</v>
      </c>
      <c r="K71" s="68">
        <v>113.64869400000001</v>
      </c>
      <c r="L71" s="66">
        <v>16.644748821</v>
      </c>
      <c r="M71" s="125" t="s">
        <v>2693</v>
      </c>
      <c r="N71" s="67">
        <f t="shared" si="0"/>
        <v>5.8347405397707322E-3</v>
      </c>
      <c r="O71" s="67">
        <f>L71/'סכום נכסי הקרן'!$C$41</f>
        <v>1.5134009504989927E-3</v>
      </c>
    </row>
    <row r="72" spans="1:15">
      <c r="A72" s="61" t="s">
        <v>1904</v>
      </c>
      <c r="B72" s="58" t="s">
        <v>1905</v>
      </c>
      <c r="C72" s="58" t="s">
        <v>208</v>
      </c>
      <c r="D72" s="125" t="s">
        <v>2693</v>
      </c>
      <c r="E72" s="76">
        <v>42552</v>
      </c>
      <c r="F72" s="66">
        <v>6.2399999996084352</v>
      </c>
      <c r="G72" s="69" t="s">
        <v>124</v>
      </c>
      <c r="H72" s="70">
        <v>4.8000000000000001E-2</v>
      </c>
      <c r="I72" s="70">
        <v>4.8499999995969191E-2</v>
      </c>
      <c r="J72" s="66">
        <v>4508.096544</v>
      </c>
      <c r="K72" s="68">
        <v>115.56699999999999</v>
      </c>
      <c r="L72" s="66">
        <v>5.2098719459999998</v>
      </c>
      <c r="M72" s="125" t="s">
        <v>2693</v>
      </c>
      <c r="N72" s="67">
        <f t="shared" si="0"/>
        <v>1.8262967724684556E-3</v>
      </c>
      <c r="O72" s="67">
        <f>L72/'סכום נכסי הקרן'!$C$41</f>
        <v>4.7370045891631155E-4</v>
      </c>
    </row>
    <row r="73" spans="1:15">
      <c r="A73" s="61" t="s">
        <v>1906</v>
      </c>
      <c r="B73" s="58" t="s">
        <v>1907</v>
      </c>
      <c r="C73" s="58" t="s">
        <v>208</v>
      </c>
      <c r="D73" s="125" t="s">
        <v>2693</v>
      </c>
      <c r="E73" s="76">
        <v>42583</v>
      </c>
      <c r="F73" s="66">
        <v>6.3299999999663621</v>
      </c>
      <c r="G73" s="69" t="s">
        <v>124</v>
      </c>
      <c r="H73" s="70">
        <v>4.8000000000000001E-2</v>
      </c>
      <c r="I73" s="70">
        <v>4.8499999999762962E-2</v>
      </c>
      <c r="J73" s="66">
        <v>38594.177664000003</v>
      </c>
      <c r="K73" s="68">
        <v>114.769786</v>
      </c>
      <c r="L73" s="66">
        <v>44.294454952999992</v>
      </c>
      <c r="M73" s="125" t="s">
        <v>2693</v>
      </c>
      <c r="N73" s="67">
        <f t="shared" si="0"/>
        <v>1.5527218510816213E-2</v>
      </c>
      <c r="O73" s="67">
        <f>L73/'סכום נכסי הקרן'!$C$41</f>
        <v>4.027412546059532E-3</v>
      </c>
    </row>
    <row r="74" spans="1:15">
      <c r="A74" s="61" t="s">
        <v>1908</v>
      </c>
      <c r="B74" s="58" t="s">
        <v>1909</v>
      </c>
      <c r="C74" s="58" t="s">
        <v>208</v>
      </c>
      <c r="D74" s="125" t="s">
        <v>2693</v>
      </c>
      <c r="E74" s="76">
        <v>42614</v>
      </c>
      <c r="F74" s="66">
        <v>6.4100000002169351</v>
      </c>
      <c r="G74" s="69" t="s">
        <v>124</v>
      </c>
      <c r="H74" s="70">
        <v>4.8000000000000001E-2</v>
      </c>
      <c r="I74" s="70">
        <v>4.8500000001634437E-2</v>
      </c>
      <c r="J74" s="66">
        <v>11822.895167999999</v>
      </c>
      <c r="K74" s="68">
        <v>113.84910000000001</v>
      </c>
      <c r="L74" s="66">
        <v>13.460259788</v>
      </c>
      <c r="M74" s="125" t="s">
        <v>2693</v>
      </c>
      <c r="N74" s="67">
        <f t="shared" si="0"/>
        <v>4.7184324801466705E-3</v>
      </c>
      <c r="O74" s="67">
        <f>L74/'סכום נכסי הקרן'!$C$41</f>
        <v>1.2238556541881605E-3</v>
      </c>
    </row>
    <row r="75" spans="1:15">
      <c r="A75" s="61" t="s">
        <v>1910</v>
      </c>
      <c r="B75" s="58" t="s">
        <v>1911</v>
      </c>
      <c r="C75" s="58" t="s">
        <v>208</v>
      </c>
      <c r="D75" s="125" t="s">
        <v>2693</v>
      </c>
      <c r="E75" s="76">
        <v>42644</v>
      </c>
      <c r="F75" s="66">
        <v>6.4900000000145015</v>
      </c>
      <c r="G75" s="69" t="s">
        <v>124</v>
      </c>
      <c r="H75" s="70">
        <v>4.8000000000000001E-2</v>
      </c>
      <c r="I75" s="70">
        <v>4.8600000000096684E-2</v>
      </c>
      <c r="J75" s="66">
        <v>9094.0352160000002</v>
      </c>
      <c r="K75" s="68">
        <v>113.741338</v>
      </c>
      <c r="L75" s="66">
        <v>10.343677365</v>
      </c>
      <c r="M75" s="125" t="s">
        <v>2693</v>
      </c>
      <c r="N75" s="67">
        <f t="shared" si="0"/>
        <v>3.6259287719457738E-3</v>
      </c>
      <c r="O75" s="67">
        <f>L75/'סכום נכסי הקרן'!$C$41</f>
        <v>9.404846732259328E-4</v>
      </c>
    </row>
    <row r="76" spans="1:15">
      <c r="A76" s="61" t="s">
        <v>1912</v>
      </c>
      <c r="B76" s="58" t="s">
        <v>1913</v>
      </c>
      <c r="C76" s="58" t="s">
        <v>208</v>
      </c>
      <c r="D76" s="125" t="s">
        <v>2693</v>
      </c>
      <c r="E76" s="76">
        <v>42675</v>
      </c>
      <c r="F76" s="66">
        <v>6.5800000000970673</v>
      </c>
      <c r="G76" s="69" t="s">
        <v>124</v>
      </c>
      <c r="H76" s="70">
        <v>4.8000000000000001E-2</v>
      </c>
      <c r="I76" s="70">
        <v>4.8600000000545165E-2</v>
      </c>
      <c r="J76" s="66">
        <v>13264.197408</v>
      </c>
      <c r="K76" s="68">
        <v>113.397054</v>
      </c>
      <c r="L76" s="66">
        <v>15.041209163</v>
      </c>
      <c r="M76" s="125" t="s">
        <v>2693</v>
      </c>
      <c r="N76" s="67">
        <f t="shared" ref="N76:N139" si="3">IFERROR(L76/$L$9,0)</f>
        <v>5.272627049787734E-3</v>
      </c>
      <c r="O76" s="67">
        <f>L76/'סכום נכסי הקרן'!$C$41</f>
        <v>1.3676013070992533E-3</v>
      </c>
    </row>
    <row r="77" spans="1:15">
      <c r="A77" s="61" t="s">
        <v>1914</v>
      </c>
      <c r="B77" s="58" t="s">
        <v>1915</v>
      </c>
      <c r="C77" s="58" t="s">
        <v>208</v>
      </c>
      <c r="D77" s="125" t="s">
        <v>2693</v>
      </c>
      <c r="E77" s="76">
        <v>42705</v>
      </c>
      <c r="F77" s="66">
        <v>6.6600000001700357</v>
      </c>
      <c r="G77" s="69" t="s">
        <v>124</v>
      </c>
      <c r="H77" s="70">
        <v>4.8000000000000001E-2</v>
      </c>
      <c r="I77" s="70">
        <v>4.8600000000981892E-2</v>
      </c>
      <c r="J77" s="66">
        <v>14819.437583999999</v>
      </c>
      <c r="K77" s="68">
        <v>112.70606600000001</v>
      </c>
      <c r="L77" s="66">
        <v>16.702405175999999</v>
      </c>
      <c r="M77" s="125" t="s">
        <v>2693</v>
      </c>
      <c r="N77" s="67">
        <f t="shared" si="3"/>
        <v>5.8549517112045394E-3</v>
      </c>
      <c r="O77" s="67">
        <f>L77/'סכום נכסי הקרן'!$C$41</f>
        <v>1.5186432754747362E-3</v>
      </c>
    </row>
    <row r="78" spans="1:15">
      <c r="A78" s="61" t="s">
        <v>1916</v>
      </c>
      <c r="B78" s="58" t="s">
        <v>1917</v>
      </c>
      <c r="C78" s="58" t="s">
        <v>208</v>
      </c>
      <c r="D78" s="125" t="s">
        <v>2693</v>
      </c>
      <c r="E78" s="76">
        <v>42736</v>
      </c>
      <c r="F78" s="66">
        <v>6.5900000000571373</v>
      </c>
      <c r="G78" s="69" t="s">
        <v>124</v>
      </c>
      <c r="H78" s="70">
        <v>4.8000000000000001E-2</v>
      </c>
      <c r="I78" s="70">
        <v>4.8500000000490567E-2</v>
      </c>
      <c r="J78" s="66">
        <v>30017.122127999999</v>
      </c>
      <c r="K78" s="68">
        <v>115.44776</v>
      </c>
      <c r="L78" s="66">
        <v>34.654095077999997</v>
      </c>
      <c r="M78" s="125" t="s">
        <v>2693</v>
      </c>
      <c r="N78" s="67">
        <f t="shared" si="3"/>
        <v>1.2147834466902345E-2</v>
      </c>
      <c r="O78" s="67">
        <f>L78/'סכום נכסי הקרן'!$C$41</f>
        <v>3.15087605068328E-3</v>
      </c>
    </row>
    <row r="79" spans="1:15">
      <c r="A79" s="61" t="s">
        <v>1918</v>
      </c>
      <c r="B79" s="58" t="s">
        <v>1919</v>
      </c>
      <c r="C79" s="58" t="s">
        <v>208</v>
      </c>
      <c r="D79" s="125" t="s">
        <v>2693</v>
      </c>
      <c r="E79" s="76">
        <v>42767</v>
      </c>
      <c r="F79" s="66">
        <v>6.6699999998436414</v>
      </c>
      <c r="G79" s="69" t="s">
        <v>124</v>
      </c>
      <c r="H79" s="70">
        <v>4.8000000000000001E-2</v>
      </c>
      <c r="I79" s="70">
        <v>4.8499999998807442E-2</v>
      </c>
      <c r="J79" s="66">
        <v>16408.327824</v>
      </c>
      <c r="K79" s="68">
        <v>114.983689</v>
      </c>
      <c r="L79" s="66">
        <v>18.866900585</v>
      </c>
      <c r="M79" s="125" t="s">
        <v>2693</v>
      </c>
      <c r="N79" s="67">
        <f t="shared" si="3"/>
        <v>6.6137056730009537E-3</v>
      </c>
      <c r="O79" s="67">
        <f>L79/'סכום נכסי הקרן'!$C$41</f>
        <v>1.7154470509212257E-3</v>
      </c>
    </row>
    <row r="80" spans="1:15">
      <c r="A80" s="61" t="s">
        <v>1920</v>
      </c>
      <c r="B80" s="58" t="s">
        <v>1921</v>
      </c>
      <c r="C80" s="58" t="s">
        <v>208</v>
      </c>
      <c r="D80" s="125" t="s">
        <v>2693</v>
      </c>
      <c r="E80" s="76">
        <v>42795</v>
      </c>
      <c r="F80" s="66">
        <v>6.7500000001285798</v>
      </c>
      <c r="G80" s="69" t="s">
        <v>124</v>
      </c>
      <c r="H80" s="70">
        <v>4.8000000000000001E-2</v>
      </c>
      <c r="I80" s="70">
        <v>4.8500000000942921E-2</v>
      </c>
      <c r="J80" s="66">
        <v>20329.277136000001</v>
      </c>
      <c r="K80" s="68">
        <v>114.76819</v>
      </c>
      <c r="L80" s="66">
        <v>23.331543408000005</v>
      </c>
      <c r="M80" s="125" t="s">
        <v>2693</v>
      </c>
      <c r="N80" s="67">
        <f t="shared" si="3"/>
        <v>8.1787657862595151E-3</v>
      </c>
      <c r="O80" s="67">
        <f>L80/'סכום נכסי הקרן'!$C$41</f>
        <v>2.121388574258721E-3</v>
      </c>
    </row>
    <row r="81" spans="1:15">
      <c r="A81" s="61" t="s">
        <v>1922</v>
      </c>
      <c r="B81" s="58" t="s">
        <v>1923</v>
      </c>
      <c r="C81" s="58" t="s">
        <v>208</v>
      </c>
      <c r="D81" s="125" t="s">
        <v>2693</v>
      </c>
      <c r="E81" s="76">
        <v>42826</v>
      </c>
      <c r="F81" s="66">
        <v>6.8299999999689041</v>
      </c>
      <c r="G81" s="69" t="s">
        <v>124</v>
      </c>
      <c r="H81" s="70">
        <v>4.8000000000000001E-2</v>
      </c>
      <c r="I81" s="70">
        <v>4.8499999999725624E-2</v>
      </c>
      <c r="J81" s="66">
        <v>14346.987312000001</v>
      </c>
      <c r="K81" s="68">
        <v>114.315331</v>
      </c>
      <c r="L81" s="66">
        <v>16.400806097</v>
      </c>
      <c r="M81" s="125" t="s">
        <v>2693</v>
      </c>
      <c r="N81" s="67">
        <f t="shared" si="3"/>
        <v>5.7492275340527282E-3</v>
      </c>
      <c r="O81" s="67">
        <f>L81/'סכום נכסי הקרן'!$C$41</f>
        <v>1.4912207930007232E-3</v>
      </c>
    </row>
    <row r="82" spans="1:15">
      <c r="A82" s="61" t="s">
        <v>1924</v>
      </c>
      <c r="B82" s="58" t="s">
        <v>1925</v>
      </c>
      <c r="C82" s="58" t="s">
        <v>208</v>
      </c>
      <c r="D82" s="125" t="s">
        <v>2693</v>
      </c>
      <c r="E82" s="76">
        <v>42856</v>
      </c>
      <c r="F82" s="66">
        <v>6.9199999999836921</v>
      </c>
      <c r="G82" s="69" t="s">
        <v>124</v>
      </c>
      <c r="H82" s="70">
        <v>4.8000000000000001E-2</v>
      </c>
      <c r="I82" s="70">
        <v>4.8499999999864117E-2</v>
      </c>
      <c r="J82" s="66">
        <v>25928.428511999999</v>
      </c>
      <c r="K82" s="68">
        <v>113.520008</v>
      </c>
      <c r="L82" s="66">
        <v>29.433954043999996</v>
      </c>
      <c r="M82" s="125" t="s">
        <v>2693</v>
      </c>
      <c r="N82" s="67">
        <f t="shared" si="3"/>
        <v>1.0317937912622553E-2</v>
      </c>
      <c r="O82" s="67">
        <f>L82/'סכום נכסי הקרן'!$C$41</f>
        <v>2.6762418890294206E-3</v>
      </c>
    </row>
    <row r="83" spans="1:15">
      <c r="A83" s="61" t="s">
        <v>1926</v>
      </c>
      <c r="B83" s="58" t="s">
        <v>1927</v>
      </c>
      <c r="C83" s="58" t="s">
        <v>208</v>
      </c>
      <c r="D83" s="125" t="s">
        <v>2693</v>
      </c>
      <c r="E83" s="76">
        <v>42887</v>
      </c>
      <c r="F83" s="66">
        <v>6.9999999999221698</v>
      </c>
      <c r="G83" s="69" t="s">
        <v>124</v>
      </c>
      <c r="H83" s="70">
        <v>4.8000000000000001E-2</v>
      </c>
      <c r="I83" s="70">
        <v>4.8499999999474651E-2</v>
      </c>
      <c r="J83" s="66">
        <v>22769.286287999999</v>
      </c>
      <c r="K83" s="68">
        <v>112.857688</v>
      </c>
      <c r="L83" s="66">
        <v>25.696890050999997</v>
      </c>
      <c r="M83" s="125" t="s">
        <v>2693</v>
      </c>
      <c r="N83" s="67">
        <f t="shared" si="3"/>
        <v>9.0079272291231204E-3</v>
      </c>
      <c r="O83" s="67">
        <f>L83/'סכום נכסי הקרן'!$C$41</f>
        <v>2.3364544725953426E-3</v>
      </c>
    </row>
    <row r="84" spans="1:15">
      <c r="A84" s="61" t="s">
        <v>1928</v>
      </c>
      <c r="B84" s="58" t="s">
        <v>1929</v>
      </c>
      <c r="C84" s="58" t="s">
        <v>208</v>
      </c>
      <c r="D84" s="125" t="s">
        <v>2693</v>
      </c>
      <c r="E84" s="76">
        <v>42918</v>
      </c>
      <c r="F84" s="66">
        <v>6.9199999997528634</v>
      </c>
      <c r="G84" s="69" t="s">
        <v>124</v>
      </c>
      <c r="H84" s="70">
        <v>4.8000000000000001E-2</v>
      </c>
      <c r="I84" s="70">
        <v>4.8599999998323005E-2</v>
      </c>
      <c r="J84" s="66">
        <v>9885.1912319999992</v>
      </c>
      <c r="K84" s="68">
        <v>114.614419</v>
      </c>
      <c r="L84" s="66">
        <v>11.329854515000003</v>
      </c>
      <c r="M84" s="125" t="s">
        <v>2693</v>
      </c>
      <c r="N84" s="67">
        <f t="shared" si="3"/>
        <v>3.9716286595428089E-3</v>
      </c>
      <c r="O84" s="67">
        <f>L84/'סכום נכסי הקרן'!$C$41</f>
        <v>1.0301514775869207E-3</v>
      </c>
    </row>
    <row r="85" spans="1:15">
      <c r="A85" s="61" t="s">
        <v>1930</v>
      </c>
      <c r="B85" s="58" t="s">
        <v>1931</v>
      </c>
      <c r="C85" s="58" t="s">
        <v>208</v>
      </c>
      <c r="D85" s="125" t="s">
        <v>2693</v>
      </c>
      <c r="E85" s="76">
        <v>42949</v>
      </c>
      <c r="F85" s="66">
        <v>7.0100000001005993</v>
      </c>
      <c r="G85" s="69" t="s">
        <v>124</v>
      </c>
      <c r="H85" s="70">
        <v>4.8000000000000001E-2</v>
      </c>
      <c r="I85" s="70">
        <v>4.8500000000718566E-2</v>
      </c>
      <c r="J85" s="66">
        <v>24205.781375999999</v>
      </c>
      <c r="K85" s="68">
        <v>114.985602</v>
      </c>
      <c r="L85" s="66">
        <v>27.833163519999999</v>
      </c>
      <c r="M85" s="125" t="s">
        <v>2693</v>
      </c>
      <c r="N85" s="67">
        <f t="shared" si="3"/>
        <v>9.7567881189843664E-3</v>
      </c>
      <c r="O85" s="67">
        <f>L85/'סכום נכסי הקרן'!$C$41</f>
        <v>2.5306922068669101E-3</v>
      </c>
    </row>
    <row r="86" spans="1:15">
      <c r="A86" s="61" t="s">
        <v>1932</v>
      </c>
      <c r="B86" s="58" t="s">
        <v>1933</v>
      </c>
      <c r="C86" s="58" t="s">
        <v>208</v>
      </c>
      <c r="D86" s="125" t="s">
        <v>2693</v>
      </c>
      <c r="E86" s="76">
        <v>42979</v>
      </c>
      <c r="F86" s="66">
        <v>7.0900000002277972</v>
      </c>
      <c r="G86" s="69" t="s">
        <v>124</v>
      </c>
      <c r="H86" s="70">
        <v>4.8000000000000001E-2</v>
      </c>
      <c r="I86" s="70">
        <v>4.8500000002085465E-2</v>
      </c>
      <c r="J86" s="66">
        <v>10872.934464</v>
      </c>
      <c r="K86" s="68">
        <v>114.662871</v>
      </c>
      <c r="L86" s="66">
        <v>12.467218824</v>
      </c>
      <c r="M86" s="125" t="s">
        <v>2693</v>
      </c>
      <c r="N86" s="67">
        <f t="shared" si="3"/>
        <v>4.3703265139578874E-3</v>
      </c>
      <c r="O86" s="67">
        <f>L86/'סכום נכסי הקרן'!$C$41</f>
        <v>1.1335647669561508E-3</v>
      </c>
    </row>
    <row r="87" spans="1:15">
      <c r="A87" s="61" t="s">
        <v>1934</v>
      </c>
      <c r="B87" s="58" t="s">
        <v>1935</v>
      </c>
      <c r="C87" s="58" t="s">
        <v>208</v>
      </c>
      <c r="D87" s="125" t="s">
        <v>2693</v>
      </c>
      <c r="E87" s="76">
        <v>43009</v>
      </c>
      <c r="F87" s="66">
        <v>7.1700000000845225</v>
      </c>
      <c r="G87" s="69" t="s">
        <v>124</v>
      </c>
      <c r="H87" s="70">
        <v>4.8000000000000001E-2</v>
      </c>
      <c r="I87" s="70">
        <v>4.8500000000422622E-2</v>
      </c>
      <c r="J87" s="66">
        <v>20780.896416</v>
      </c>
      <c r="K87" s="68">
        <v>113.867862</v>
      </c>
      <c r="L87" s="66">
        <v>23.662762399999995</v>
      </c>
      <c r="M87" s="125" t="s">
        <v>2693</v>
      </c>
      <c r="N87" s="67">
        <f t="shared" si="3"/>
        <v>8.2948730883851008E-3</v>
      </c>
      <c r="O87" s="67">
        <f>L87/'סכום נכסי הקרן'!$C$41</f>
        <v>2.1515042066847069E-3</v>
      </c>
    </row>
    <row r="88" spans="1:15">
      <c r="A88" s="61" t="s">
        <v>1936</v>
      </c>
      <c r="B88" s="58" t="s">
        <v>1937</v>
      </c>
      <c r="C88" s="58" t="s">
        <v>208</v>
      </c>
      <c r="D88" s="125" t="s">
        <v>2693</v>
      </c>
      <c r="E88" s="76">
        <v>43040</v>
      </c>
      <c r="F88" s="66">
        <v>7.2500000000395897</v>
      </c>
      <c r="G88" s="69" t="s">
        <v>124</v>
      </c>
      <c r="H88" s="70">
        <v>4.8000000000000001E-2</v>
      </c>
      <c r="I88" s="70">
        <v>4.8500000000395921E-2</v>
      </c>
      <c r="J88" s="66">
        <v>22294.643280000004</v>
      </c>
      <c r="K88" s="68">
        <v>113.291509</v>
      </c>
      <c r="L88" s="66">
        <v>25.257937740000003</v>
      </c>
      <c r="M88" s="125" t="s">
        <v>2693</v>
      </c>
      <c r="N88" s="67">
        <f t="shared" si="3"/>
        <v>8.8540545049648339E-3</v>
      </c>
      <c r="O88" s="67">
        <f>L88/'סכום נכסי הקרן'!$C$41</f>
        <v>2.2965433359458673E-3</v>
      </c>
    </row>
    <row r="89" spans="1:15">
      <c r="A89" s="61" t="s">
        <v>1938</v>
      </c>
      <c r="B89" s="58" t="s">
        <v>1939</v>
      </c>
      <c r="C89" s="58" t="s">
        <v>208</v>
      </c>
      <c r="D89" s="125" t="s">
        <v>2693</v>
      </c>
      <c r="E89" s="76">
        <v>43070</v>
      </c>
      <c r="F89" s="66">
        <v>7.3400000001027648</v>
      </c>
      <c r="G89" s="69" t="s">
        <v>124</v>
      </c>
      <c r="H89" s="70">
        <v>4.8000000000000001E-2</v>
      </c>
      <c r="I89" s="70">
        <v>4.8500000000622816E-2</v>
      </c>
      <c r="J89" s="66">
        <v>22831.273248000001</v>
      </c>
      <c r="K89" s="68">
        <v>112.520844</v>
      </c>
      <c r="L89" s="66">
        <v>25.689941403999999</v>
      </c>
      <c r="M89" s="125" t="s">
        <v>2693</v>
      </c>
      <c r="N89" s="67">
        <f t="shared" si="3"/>
        <v>9.0054914127113833E-3</v>
      </c>
      <c r="O89" s="67">
        <f>L89/'סכום נכסי הקרן'!$C$41</f>
        <v>2.3358226764001837E-3</v>
      </c>
    </row>
    <row r="90" spans="1:15">
      <c r="A90" s="61" t="s">
        <v>1940</v>
      </c>
      <c r="B90" s="58" t="s">
        <v>1941</v>
      </c>
      <c r="C90" s="58" t="s">
        <v>208</v>
      </c>
      <c r="D90" s="125" t="s">
        <v>2693</v>
      </c>
      <c r="E90" s="76">
        <v>43101</v>
      </c>
      <c r="F90" s="66">
        <v>7.2499999999581899</v>
      </c>
      <c r="G90" s="69" t="s">
        <v>124</v>
      </c>
      <c r="H90" s="70">
        <v>4.8000000000000001E-2</v>
      </c>
      <c r="I90" s="70">
        <v>4.8499999999860627E-2</v>
      </c>
      <c r="J90" s="66">
        <v>31170.332591999999</v>
      </c>
      <c r="K90" s="68">
        <v>115.099919</v>
      </c>
      <c r="L90" s="66">
        <v>35.877027490000003</v>
      </c>
      <c r="M90" s="125" t="s">
        <v>2693</v>
      </c>
      <c r="N90" s="67">
        <f t="shared" si="3"/>
        <v>1.2576527828300113E-2</v>
      </c>
      <c r="O90" s="67">
        <f>L90/'סכום נכסי הקרן'!$C$41</f>
        <v>3.2620695024211501E-3</v>
      </c>
    </row>
    <row r="91" spans="1:15">
      <c r="A91" s="61" t="s">
        <v>1942</v>
      </c>
      <c r="B91" s="58" t="s">
        <v>1943</v>
      </c>
      <c r="C91" s="58" t="s">
        <v>208</v>
      </c>
      <c r="D91" s="125" t="s">
        <v>2693</v>
      </c>
      <c r="E91" s="76">
        <v>43132</v>
      </c>
      <c r="F91" s="66">
        <v>7.3300000000986225</v>
      </c>
      <c r="G91" s="69" t="s">
        <v>124</v>
      </c>
      <c r="H91" s="70">
        <v>4.8000000000000001E-2</v>
      </c>
      <c r="I91" s="70">
        <v>4.850000000061274E-2</v>
      </c>
      <c r="J91" s="66">
        <v>29924.436863999999</v>
      </c>
      <c r="K91" s="68">
        <v>114.5279</v>
      </c>
      <c r="L91" s="66">
        <v>34.271829014000005</v>
      </c>
      <c r="M91" s="125" t="s">
        <v>2693</v>
      </c>
      <c r="N91" s="67">
        <f t="shared" si="3"/>
        <v>1.2013832847257275E-2</v>
      </c>
      <c r="O91" s="67">
        <f>L91/'סכום נכסי הקרן'!$C$41</f>
        <v>3.1161190332706047E-3</v>
      </c>
    </row>
    <row r="92" spans="1:15">
      <c r="A92" s="61" t="s">
        <v>1944</v>
      </c>
      <c r="B92" s="58" t="s">
        <v>1945</v>
      </c>
      <c r="C92" s="58" t="s">
        <v>208</v>
      </c>
      <c r="D92" s="125" t="s">
        <v>2693</v>
      </c>
      <c r="E92" s="76">
        <v>43161</v>
      </c>
      <c r="F92" s="66">
        <v>7.4100000000012392</v>
      </c>
      <c r="G92" s="69" t="s">
        <v>124</v>
      </c>
      <c r="H92" s="70">
        <v>4.8000000000000001E-2</v>
      </c>
      <c r="I92" s="70">
        <v>4.8499999999814129E-2</v>
      </c>
      <c r="J92" s="66">
        <v>7039.1042399999997</v>
      </c>
      <c r="K92" s="68">
        <v>114.646511</v>
      </c>
      <c r="L92" s="66">
        <v>8.0700874389999999</v>
      </c>
      <c r="M92" s="125" t="s">
        <v>2693</v>
      </c>
      <c r="N92" s="67">
        <f t="shared" si="3"/>
        <v>2.8289322263860351E-3</v>
      </c>
      <c r="O92" s="67">
        <f>L92/'סכום נכסי הקרן'!$C$41</f>
        <v>7.337616284953238E-4</v>
      </c>
    </row>
    <row r="93" spans="1:15">
      <c r="A93" s="61" t="s">
        <v>1946</v>
      </c>
      <c r="B93" s="58" t="s">
        <v>1947</v>
      </c>
      <c r="C93" s="58" t="s">
        <v>208</v>
      </c>
      <c r="D93" s="125" t="s">
        <v>2693</v>
      </c>
      <c r="E93" s="76">
        <v>43221</v>
      </c>
      <c r="F93" s="66">
        <v>7.5800000000774519</v>
      </c>
      <c r="G93" s="69" t="s">
        <v>124</v>
      </c>
      <c r="H93" s="70">
        <v>4.8000000000000001E-2</v>
      </c>
      <c r="I93" s="70">
        <v>4.8600000000464709E-2</v>
      </c>
      <c r="J93" s="66">
        <v>28490.556192</v>
      </c>
      <c r="K93" s="68">
        <v>113.29356199999999</v>
      </c>
      <c r="L93" s="66">
        <v>32.277966025000005</v>
      </c>
      <c r="M93" s="125" t="s">
        <v>2693</v>
      </c>
      <c r="N93" s="67">
        <f t="shared" si="3"/>
        <v>1.1314893299549052E-2</v>
      </c>
      <c r="O93" s="67">
        <f>L93/'סכום נכסי הקרן'!$C$41</f>
        <v>2.9348297765105216E-3</v>
      </c>
    </row>
    <row r="94" spans="1:15">
      <c r="A94" s="61" t="s">
        <v>1948</v>
      </c>
      <c r="B94" s="58" t="s">
        <v>1949</v>
      </c>
      <c r="C94" s="58" t="s">
        <v>208</v>
      </c>
      <c r="D94" s="125" t="s">
        <v>2693</v>
      </c>
      <c r="E94" s="76">
        <v>43252</v>
      </c>
      <c r="F94" s="66">
        <v>7.660000000070605</v>
      </c>
      <c r="G94" s="69" t="s">
        <v>124</v>
      </c>
      <c r="H94" s="70">
        <v>4.8000000000000001E-2</v>
      </c>
      <c r="I94" s="70">
        <v>4.8500000000476308E-2</v>
      </c>
      <c r="J94" s="66">
        <v>15876.842352</v>
      </c>
      <c r="K94" s="68">
        <v>112.400429</v>
      </c>
      <c r="L94" s="66">
        <v>17.845638838999999</v>
      </c>
      <c r="M94" s="125" t="s">
        <v>2693</v>
      </c>
      <c r="N94" s="67">
        <f t="shared" si="3"/>
        <v>6.2557070408086031E-3</v>
      </c>
      <c r="O94" s="67">
        <f>L94/'סכום נכסי הקרן'!$C$41</f>
        <v>1.6225902278038551E-3</v>
      </c>
    </row>
    <row r="95" spans="1:15">
      <c r="A95" s="61" t="s">
        <v>1950</v>
      </c>
      <c r="B95" s="58" t="s">
        <v>1951</v>
      </c>
      <c r="C95" s="58" t="s">
        <v>208</v>
      </c>
      <c r="D95" s="125" t="s">
        <v>2693</v>
      </c>
      <c r="E95" s="76">
        <v>43282</v>
      </c>
      <c r="F95" s="66">
        <v>7.5600000001209358</v>
      </c>
      <c r="G95" s="69" t="s">
        <v>124</v>
      </c>
      <c r="H95" s="70">
        <v>4.8000000000000001E-2</v>
      </c>
      <c r="I95" s="70">
        <v>4.8500000000935808E-2</v>
      </c>
      <c r="J95" s="66">
        <v>12176.769024000001</v>
      </c>
      <c r="K95" s="68">
        <v>114.084023</v>
      </c>
      <c r="L95" s="66">
        <v>13.891748022</v>
      </c>
      <c r="M95" s="125" t="s">
        <v>2693</v>
      </c>
      <c r="N95" s="67">
        <f t="shared" si="3"/>
        <v>4.8696887062651137E-3</v>
      </c>
      <c r="O95" s="67">
        <f>L95/'סכום נכסי הקרן'!$C$41</f>
        <v>1.2630881298768804E-3</v>
      </c>
    </row>
    <row r="96" spans="1:15">
      <c r="A96" s="61" t="s">
        <v>1952</v>
      </c>
      <c r="B96" s="58" t="s">
        <v>1953</v>
      </c>
      <c r="C96" s="58" t="s">
        <v>208</v>
      </c>
      <c r="D96" s="125" t="s">
        <v>2693</v>
      </c>
      <c r="E96" s="76">
        <v>43313</v>
      </c>
      <c r="F96" s="66">
        <v>7.6500000000794008</v>
      </c>
      <c r="G96" s="69" t="s">
        <v>124</v>
      </c>
      <c r="H96" s="70">
        <v>4.8000000000000001E-2</v>
      </c>
      <c r="I96" s="70">
        <v>4.860000000052251E-2</v>
      </c>
      <c r="J96" s="66">
        <v>34401.750767999998</v>
      </c>
      <c r="K96" s="68">
        <v>113.488804</v>
      </c>
      <c r="L96" s="66">
        <v>39.042135485999999</v>
      </c>
      <c r="M96" s="125" t="s">
        <v>2693</v>
      </c>
      <c r="N96" s="67">
        <f t="shared" si="3"/>
        <v>1.3686041954083367E-2</v>
      </c>
      <c r="O96" s="67">
        <f>L96/'סכום נכסי הקרן'!$C$41</f>
        <v>3.5498526045329047E-3</v>
      </c>
    </row>
    <row r="97" spans="1:15">
      <c r="A97" s="61" t="s">
        <v>1954</v>
      </c>
      <c r="B97" s="58" t="s">
        <v>1955</v>
      </c>
      <c r="C97" s="58" t="s">
        <v>208</v>
      </c>
      <c r="D97" s="125" t="s">
        <v>2693</v>
      </c>
      <c r="E97" s="76">
        <v>43345</v>
      </c>
      <c r="F97" s="66">
        <v>7.74000000000665</v>
      </c>
      <c r="G97" s="69" t="s">
        <v>124</v>
      </c>
      <c r="H97" s="70">
        <v>4.8000000000000001E-2</v>
      </c>
      <c r="I97" s="70">
        <v>4.8600000000099758E-2</v>
      </c>
      <c r="J97" s="66">
        <v>31930.031279999999</v>
      </c>
      <c r="K97" s="68">
        <v>113.037572</v>
      </c>
      <c r="L97" s="66">
        <v>36.092932073999997</v>
      </c>
      <c r="M97" s="125" t="s">
        <v>2693</v>
      </c>
      <c r="N97" s="67">
        <f t="shared" si="3"/>
        <v>1.2652212192331952E-2</v>
      </c>
      <c r="O97" s="67">
        <f>L97/'סכום נכסי הקרן'!$C$41</f>
        <v>3.2817003305073288E-3</v>
      </c>
    </row>
    <row r="98" spans="1:15">
      <c r="A98" s="61" t="s">
        <v>1956</v>
      </c>
      <c r="B98" s="58" t="s">
        <v>1957</v>
      </c>
      <c r="C98" s="58" t="s">
        <v>208</v>
      </c>
      <c r="D98" s="125" t="s">
        <v>2693</v>
      </c>
      <c r="E98" s="76">
        <v>43375</v>
      </c>
      <c r="F98" s="66">
        <v>7.8200000000511709</v>
      </c>
      <c r="G98" s="69" t="s">
        <v>124</v>
      </c>
      <c r="H98" s="70">
        <v>4.8000000000000001E-2</v>
      </c>
      <c r="I98" s="70">
        <v>4.8600000000139559E-2</v>
      </c>
      <c r="J98" s="66">
        <v>11466.153888000001</v>
      </c>
      <c r="K98" s="68">
        <v>112.484824</v>
      </c>
      <c r="L98" s="66">
        <v>12.897683037</v>
      </c>
      <c r="M98" s="125" t="s">
        <v>2693</v>
      </c>
      <c r="N98" s="67">
        <f t="shared" si="3"/>
        <v>4.5212237742002746E-3</v>
      </c>
      <c r="O98" s="67">
        <f>L98/'סכום נכסי הקרן'!$C$41</f>
        <v>1.1727041349403691E-3</v>
      </c>
    </row>
    <row r="99" spans="1:15">
      <c r="A99" s="61" t="s">
        <v>1958</v>
      </c>
      <c r="B99" s="58" t="s">
        <v>1959</v>
      </c>
      <c r="C99" s="58" t="s">
        <v>208</v>
      </c>
      <c r="D99" s="125" t="s">
        <v>2693</v>
      </c>
      <c r="E99" s="76">
        <v>43405</v>
      </c>
      <c r="F99" s="66">
        <v>7.9000002877742554</v>
      </c>
      <c r="G99" s="69" t="s">
        <v>124</v>
      </c>
      <c r="H99" s="70">
        <v>4.8000000000000001E-2</v>
      </c>
      <c r="I99" s="70">
        <v>4.8500002014419792E-2</v>
      </c>
      <c r="J99" s="66">
        <v>7.7589119999999987</v>
      </c>
      <c r="K99" s="68">
        <v>111.966283</v>
      </c>
      <c r="L99" s="66">
        <v>8.687364999999999E-3</v>
      </c>
      <c r="M99" s="125" t="s">
        <v>2693</v>
      </c>
      <c r="N99" s="67">
        <f t="shared" si="3"/>
        <v>3.0453160509898303E-6</v>
      </c>
      <c r="O99" s="67">
        <f>L99/'סכום נכסי הקרן'!$C$41</f>
        <v>7.8988674384464477E-7</v>
      </c>
    </row>
    <row r="100" spans="1:15">
      <c r="A100" s="61" t="s">
        <v>1960</v>
      </c>
      <c r="B100" s="58" t="s">
        <v>1961</v>
      </c>
      <c r="C100" s="58" t="s">
        <v>208</v>
      </c>
      <c r="D100" s="125" t="s">
        <v>2693</v>
      </c>
      <c r="E100" s="76">
        <v>43435</v>
      </c>
      <c r="F100" s="66">
        <v>7.9800000002021312</v>
      </c>
      <c r="G100" s="69" t="s">
        <v>124</v>
      </c>
      <c r="H100" s="70">
        <v>4.8000000000000001E-2</v>
      </c>
      <c r="I100" s="70">
        <v>4.8600000001261613E-2</v>
      </c>
      <c r="J100" s="66">
        <v>13265.884128</v>
      </c>
      <c r="K100" s="68">
        <v>111.13375000000001</v>
      </c>
      <c r="L100" s="66">
        <v>14.742874449</v>
      </c>
      <c r="M100" s="125" t="s">
        <v>2693</v>
      </c>
      <c r="N100" s="67">
        <f t="shared" si="3"/>
        <v>5.1680471808502994E-3</v>
      </c>
      <c r="O100" s="67">
        <f>L100/'סכום נכסי הקרן'!$C$41</f>
        <v>1.3404756325342635E-3</v>
      </c>
    </row>
    <row r="101" spans="1:15">
      <c r="A101" s="61" t="s">
        <v>1962</v>
      </c>
      <c r="B101" s="58" t="s">
        <v>1963</v>
      </c>
      <c r="C101" s="58" t="s">
        <v>208</v>
      </c>
      <c r="D101" s="125" t="s">
        <v>2693</v>
      </c>
      <c r="E101" s="76">
        <v>43497</v>
      </c>
      <c r="F101" s="66">
        <v>7.9599999999366853</v>
      </c>
      <c r="G101" s="69" t="s">
        <v>124</v>
      </c>
      <c r="H101" s="70">
        <v>4.8000000000000001E-2</v>
      </c>
      <c r="I101" s="70">
        <v>4.8599999999762569E-2</v>
      </c>
      <c r="J101" s="66">
        <v>20021.956751999998</v>
      </c>
      <c r="K101" s="68">
        <v>113.591307</v>
      </c>
      <c r="L101" s="66">
        <v>22.743202339</v>
      </c>
      <c r="M101" s="125" t="s">
        <v>2693</v>
      </c>
      <c r="N101" s="67">
        <f t="shared" si="3"/>
        <v>7.9725255165249941E-3</v>
      </c>
      <c r="O101" s="67">
        <f>L101/'סכום נכסי הקרן'!$C$41</f>
        <v>2.0678944697445794E-3</v>
      </c>
    </row>
    <row r="102" spans="1:15">
      <c r="A102" s="61" t="s">
        <v>1964</v>
      </c>
      <c r="B102" s="58" t="s">
        <v>1965</v>
      </c>
      <c r="C102" s="58" t="s">
        <v>208</v>
      </c>
      <c r="D102" s="125" t="s">
        <v>2693</v>
      </c>
      <c r="E102" s="76">
        <v>43525</v>
      </c>
      <c r="F102" s="66">
        <v>8.0399999999291385</v>
      </c>
      <c r="G102" s="69" t="s">
        <v>124</v>
      </c>
      <c r="H102" s="70">
        <v>4.8000000000000001E-2</v>
      </c>
      <c r="I102" s="70">
        <v>4.8699999999491032E-2</v>
      </c>
      <c r="J102" s="66">
        <v>31418.280432000003</v>
      </c>
      <c r="K102" s="68">
        <v>113.188796</v>
      </c>
      <c r="L102" s="66">
        <v>35.561973262999999</v>
      </c>
      <c r="M102" s="125" t="s">
        <v>2693</v>
      </c>
      <c r="N102" s="67">
        <f t="shared" si="3"/>
        <v>1.2466087010582046E-2</v>
      </c>
      <c r="O102" s="67">
        <f>L102/'סכום נכסי הקרן'!$C$41</f>
        <v>3.2334236290752589E-3</v>
      </c>
    </row>
    <row r="103" spans="1:15">
      <c r="A103" s="61" t="s">
        <v>1966</v>
      </c>
      <c r="B103" s="58" t="s">
        <v>1967</v>
      </c>
      <c r="C103" s="58" t="s">
        <v>208</v>
      </c>
      <c r="D103" s="125" t="s">
        <v>2693</v>
      </c>
      <c r="E103" s="76">
        <v>43556</v>
      </c>
      <c r="F103" s="66">
        <v>8.1200000000280887</v>
      </c>
      <c r="G103" s="69" t="s">
        <v>124</v>
      </c>
      <c r="H103" s="70">
        <v>4.8000000000000001E-2</v>
      </c>
      <c r="I103" s="70">
        <v>4.870000000028088E-2</v>
      </c>
      <c r="J103" s="66">
        <v>13912.150895999999</v>
      </c>
      <c r="K103" s="68">
        <v>112.60576500000001</v>
      </c>
      <c r="L103" s="66">
        <v>15.665883987999997</v>
      </c>
      <c r="M103" s="125" t="s">
        <v>2693</v>
      </c>
      <c r="N103" s="67">
        <f t="shared" si="3"/>
        <v>5.4916039514399332E-3</v>
      </c>
      <c r="O103" s="67">
        <f>L103/'סכום נכסי הקרן'!$C$41</f>
        <v>1.4243990085289701E-3</v>
      </c>
    </row>
    <row r="104" spans="1:15">
      <c r="A104" s="61" t="s">
        <v>1968</v>
      </c>
      <c r="B104" s="58" t="s">
        <v>1969</v>
      </c>
      <c r="C104" s="58" t="s">
        <v>208</v>
      </c>
      <c r="D104" s="125" t="s">
        <v>2693</v>
      </c>
      <c r="E104" s="76">
        <v>43586</v>
      </c>
      <c r="F104" s="66">
        <v>8.2099999999759739</v>
      </c>
      <c r="G104" s="69" t="s">
        <v>124</v>
      </c>
      <c r="H104" s="70">
        <v>4.8000000000000001E-2</v>
      </c>
      <c r="I104" s="70">
        <v>4.8499999999907589E-2</v>
      </c>
      <c r="J104" s="66">
        <v>33893.626367999997</v>
      </c>
      <c r="K104" s="68">
        <v>111.74923800000001</v>
      </c>
      <c r="L104" s="66">
        <v>37.875869071000004</v>
      </c>
      <c r="M104" s="125" t="s">
        <v>2693</v>
      </c>
      <c r="N104" s="67">
        <f t="shared" si="3"/>
        <v>1.3277212598653977E-2</v>
      </c>
      <c r="O104" s="67">
        <f>L104/'סכום נכסי הקרן'!$C$41</f>
        <v>3.443811430828368E-3</v>
      </c>
    </row>
    <row r="105" spans="1:15">
      <c r="A105" s="61" t="s">
        <v>1970</v>
      </c>
      <c r="B105" s="58" t="s">
        <v>1971</v>
      </c>
      <c r="C105" s="58" t="s">
        <v>208</v>
      </c>
      <c r="D105" s="125" t="s">
        <v>2693</v>
      </c>
      <c r="E105" s="76">
        <v>43617</v>
      </c>
      <c r="F105" s="66">
        <v>8.2900002041856364</v>
      </c>
      <c r="G105" s="69" t="s">
        <v>124</v>
      </c>
      <c r="H105" s="70">
        <v>4.8000000000000001E-2</v>
      </c>
      <c r="I105" s="70">
        <v>4.8500001534037163E-2</v>
      </c>
      <c r="J105" s="66">
        <v>8.5179360000000006</v>
      </c>
      <c r="K105" s="68">
        <v>110.968</v>
      </c>
      <c r="L105" s="66">
        <v>9.4521829999999994E-3</v>
      </c>
      <c r="M105" s="125" t="s">
        <v>2693</v>
      </c>
      <c r="N105" s="67">
        <f t="shared" si="3"/>
        <v>3.3134195014015426E-6</v>
      </c>
      <c r="O105" s="67">
        <f>L105/'סכום נכסי הקרן'!$C$41</f>
        <v>8.5942677118938894E-7</v>
      </c>
    </row>
    <row r="106" spans="1:15">
      <c r="A106" s="61" t="s">
        <v>1972</v>
      </c>
      <c r="B106" s="58" t="s">
        <v>1973</v>
      </c>
      <c r="C106" s="58" t="s">
        <v>208</v>
      </c>
      <c r="D106" s="125" t="s">
        <v>2693</v>
      </c>
      <c r="E106" s="76">
        <v>43647</v>
      </c>
      <c r="F106" s="66">
        <v>8.1800000000084552</v>
      </c>
      <c r="G106" s="69" t="s">
        <v>124</v>
      </c>
      <c r="H106" s="70">
        <v>4.8000000000000001E-2</v>
      </c>
      <c r="I106" s="70">
        <v>4.8499999999788573E-2</v>
      </c>
      <c r="J106" s="66">
        <v>10520.241312</v>
      </c>
      <c r="K106" s="68">
        <v>112.402232</v>
      </c>
      <c r="L106" s="66">
        <v>11.824986005000003</v>
      </c>
      <c r="M106" s="125" t="s">
        <v>2693</v>
      </c>
      <c r="N106" s="67">
        <f t="shared" si="3"/>
        <v>4.1451947378470487E-3</v>
      </c>
      <c r="O106" s="67">
        <f>L106/'סכום נכסי הקרן'!$C$41</f>
        <v>1.0751706290109771E-3</v>
      </c>
    </row>
    <row r="107" spans="1:15">
      <c r="A107" s="61" t="s">
        <v>1974</v>
      </c>
      <c r="B107" s="58" t="s">
        <v>1975</v>
      </c>
      <c r="C107" s="58" t="s">
        <v>208</v>
      </c>
      <c r="D107" s="125" t="s">
        <v>2693</v>
      </c>
      <c r="E107" s="76">
        <v>43678</v>
      </c>
      <c r="F107" s="66">
        <v>8.2599999999323632</v>
      </c>
      <c r="G107" s="69" t="s">
        <v>124</v>
      </c>
      <c r="H107" s="70">
        <v>4.8000000000000001E-2</v>
      </c>
      <c r="I107" s="70">
        <v>4.8499999999624233E-2</v>
      </c>
      <c r="J107" s="66">
        <v>23629.513488000004</v>
      </c>
      <c r="K107" s="68">
        <v>112.623751</v>
      </c>
      <c r="L107" s="66">
        <v>26.612444379999999</v>
      </c>
      <c r="M107" s="125" t="s">
        <v>2693</v>
      </c>
      <c r="N107" s="67">
        <f t="shared" si="3"/>
        <v>9.3288706099591903E-3</v>
      </c>
      <c r="O107" s="67">
        <f>L107/'סכום נכסי הקרן'!$C$41</f>
        <v>2.4196999938491037E-3</v>
      </c>
    </row>
    <row r="108" spans="1:15">
      <c r="A108" s="61" t="s">
        <v>1976</v>
      </c>
      <c r="B108" s="58" t="s">
        <v>1977</v>
      </c>
      <c r="C108" s="58" t="s">
        <v>208</v>
      </c>
      <c r="D108" s="125" t="s">
        <v>2693</v>
      </c>
      <c r="E108" s="76">
        <v>43709</v>
      </c>
      <c r="F108" s="66">
        <v>8.3499999390330046</v>
      </c>
      <c r="G108" s="69" t="s">
        <v>124</v>
      </c>
      <c r="H108" s="70">
        <v>4.8000000000000001E-2</v>
      </c>
      <c r="I108" s="70">
        <v>4.8499999390330034E-2</v>
      </c>
      <c r="J108" s="66">
        <v>10.204656</v>
      </c>
      <c r="K108" s="68">
        <v>112.51356199999999</v>
      </c>
      <c r="L108" s="66">
        <v>1.1481622E-2</v>
      </c>
      <c r="M108" s="125" t="s">
        <v>2693</v>
      </c>
      <c r="N108" s="67">
        <f t="shared" si="3"/>
        <v>4.0248300569848238E-6</v>
      </c>
      <c r="O108" s="67">
        <f>L108/'סכום נכסי הקרן'!$C$41</f>
        <v>1.043950727940525E-6</v>
      </c>
    </row>
    <row r="109" spans="1:15">
      <c r="A109" s="61" t="s">
        <v>1978</v>
      </c>
      <c r="B109" s="58" t="s">
        <v>1979</v>
      </c>
      <c r="C109" s="58" t="s">
        <v>208</v>
      </c>
      <c r="D109" s="125" t="s">
        <v>2693</v>
      </c>
      <c r="E109" s="76">
        <v>43740</v>
      </c>
      <c r="F109" s="66">
        <v>8.4300000000623641</v>
      </c>
      <c r="G109" s="69" t="s">
        <v>124</v>
      </c>
      <c r="H109" s="70">
        <v>4.8000000000000001E-2</v>
      </c>
      <c r="I109" s="70">
        <v>4.850000000019903E-2</v>
      </c>
      <c r="J109" s="66">
        <v>26960.869824000001</v>
      </c>
      <c r="K109" s="68">
        <v>111.81374700000001</v>
      </c>
      <c r="L109" s="66">
        <v>30.145958783999998</v>
      </c>
      <c r="M109" s="125" t="s">
        <v>2693</v>
      </c>
      <c r="N109" s="67">
        <f t="shared" si="3"/>
        <v>1.0567527916392724E-2</v>
      </c>
      <c r="O109" s="67">
        <f>L109/'סכום נכסי הקרן'!$C$41</f>
        <v>2.7409799431667285E-3</v>
      </c>
    </row>
    <row r="110" spans="1:15">
      <c r="A110" s="61" t="s">
        <v>1980</v>
      </c>
      <c r="B110" s="58" t="s">
        <v>1981</v>
      </c>
      <c r="C110" s="58" t="s">
        <v>208</v>
      </c>
      <c r="D110" s="125" t="s">
        <v>2693</v>
      </c>
      <c r="E110" s="76">
        <v>43770</v>
      </c>
      <c r="F110" s="66">
        <v>8.5099999999981684</v>
      </c>
      <c r="G110" s="69" t="s">
        <v>124</v>
      </c>
      <c r="H110" s="70">
        <v>4.8000000000000001E-2</v>
      </c>
      <c r="I110" s="70">
        <v>4.8500000000045798E-2</v>
      </c>
      <c r="J110" s="66">
        <v>39129.036575999999</v>
      </c>
      <c r="K110" s="68">
        <v>111.608464</v>
      </c>
      <c r="L110" s="66">
        <v>43.671316507999997</v>
      </c>
      <c r="M110" s="125" t="s">
        <v>2693</v>
      </c>
      <c r="N110" s="67">
        <f t="shared" si="3"/>
        <v>1.5308780180143181E-2</v>
      </c>
      <c r="O110" s="67">
        <f>L110/'סכום נכסי הקרן'!$C$41</f>
        <v>3.9707545378734523E-3</v>
      </c>
    </row>
    <row r="111" spans="1:15">
      <c r="A111" s="61" t="s">
        <v>1982</v>
      </c>
      <c r="B111" s="58" t="s">
        <v>1983</v>
      </c>
      <c r="C111" s="58" t="s">
        <v>208</v>
      </c>
      <c r="D111" s="125" t="s">
        <v>2693</v>
      </c>
      <c r="E111" s="76">
        <v>43800</v>
      </c>
      <c r="F111" s="66">
        <v>8.5999999999279204</v>
      </c>
      <c r="G111" s="69" t="s">
        <v>124</v>
      </c>
      <c r="H111" s="70">
        <v>4.8000000000000001E-2</v>
      </c>
      <c r="I111" s="70">
        <v>4.8499999999665339E-2</v>
      </c>
      <c r="J111" s="66">
        <v>17538.767567999999</v>
      </c>
      <c r="K111" s="68">
        <v>110.743578</v>
      </c>
      <c r="L111" s="66">
        <v>19.423058808999997</v>
      </c>
      <c r="M111" s="125" t="s">
        <v>2693</v>
      </c>
      <c r="N111" s="67">
        <f t="shared" si="3"/>
        <v>6.8086643936760014E-3</v>
      </c>
      <c r="O111" s="67">
        <f>L111/'סכום נכסי הקרן'!$C$41</f>
        <v>1.7660149744075507E-3</v>
      </c>
    </row>
    <row r="112" spans="1:15">
      <c r="A112" s="61" t="s">
        <v>1984</v>
      </c>
      <c r="B112" s="58" t="s">
        <v>1985</v>
      </c>
      <c r="C112" s="58" t="s">
        <v>208</v>
      </c>
      <c r="D112" s="125" t="s">
        <v>2693</v>
      </c>
      <c r="E112" s="76">
        <v>43831</v>
      </c>
      <c r="F112" s="66">
        <v>8.4799999999104809</v>
      </c>
      <c r="G112" s="69" t="s">
        <v>124</v>
      </c>
      <c r="H112" s="70">
        <v>4.8000000000000001E-2</v>
      </c>
      <c r="I112" s="70">
        <v>4.8599999999515101E-2</v>
      </c>
      <c r="J112" s="66">
        <v>23647.645727999996</v>
      </c>
      <c r="K112" s="68">
        <v>113.373231</v>
      </c>
      <c r="L112" s="66">
        <v>26.810100004999999</v>
      </c>
      <c r="M112" s="125" t="s">
        <v>2693</v>
      </c>
      <c r="N112" s="67">
        <f t="shared" si="3"/>
        <v>9.3981578849132094E-3</v>
      </c>
      <c r="O112" s="67">
        <f>L112/'סכום נכסי הקרן'!$C$41</f>
        <v>2.4376715603751822E-3</v>
      </c>
    </row>
    <row r="113" spans="1:15">
      <c r="A113" s="61" t="s">
        <v>1986</v>
      </c>
      <c r="B113" s="58" t="s">
        <v>1987</v>
      </c>
      <c r="C113" s="58" t="s">
        <v>208</v>
      </c>
      <c r="D113" s="125" t="s">
        <v>2693</v>
      </c>
      <c r="E113" s="76">
        <v>43863</v>
      </c>
      <c r="F113" s="66">
        <v>8.5600000001233738</v>
      </c>
      <c r="G113" s="69" t="s">
        <v>124</v>
      </c>
      <c r="H113" s="70">
        <v>4.8000000000000001E-2</v>
      </c>
      <c r="I113" s="70">
        <v>4.8800000000686981E-2</v>
      </c>
      <c r="J113" s="66">
        <v>25311.679344</v>
      </c>
      <c r="K113" s="68">
        <v>112.718281</v>
      </c>
      <c r="L113" s="66">
        <v>28.530889833</v>
      </c>
      <c r="M113" s="125" t="s">
        <v>2693</v>
      </c>
      <c r="N113" s="67">
        <f t="shared" si="3"/>
        <v>1.0001372885501814E-2</v>
      </c>
      <c r="O113" s="67">
        <f>L113/'סכום נכסי הקרן'!$C$41</f>
        <v>2.594132014618777E-3</v>
      </c>
    </row>
    <row r="114" spans="1:15">
      <c r="A114" s="61" t="s">
        <v>1988</v>
      </c>
      <c r="B114" s="58" t="s">
        <v>1989</v>
      </c>
      <c r="C114" s="58" t="s">
        <v>208</v>
      </c>
      <c r="D114" s="125" t="s">
        <v>2693</v>
      </c>
      <c r="E114" s="76">
        <v>43891</v>
      </c>
      <c r="F114" s="66">
        <v>8.6400000138121822</v>
      </c>
      <c r="G114" s="69" t="s">
        <v>124</v>
      </c>
      <c r="H114" s="70">
        <v>4.8000000000000001E-2</v>
      </c>
      <c r="I114" s="70">
        <v>4.8500000345304578E-2</v>
      </c>
      <c r="J114" s="66">
        <v>12.819072</v>
      </c>
      <c r="K114" s="68">
        <v>112.956461</v>
      </c>
      <c r="L114" s="66">
        <v>1.4479970000000002E-2</v>
      </c>
      <c r="M114" s="125" t="s">
        <v>2693</v>
      </c>
      <c r="N114" s="67">
        <f t="shared" si="3"/>
        <v>5.0758872291944941E-6</v>
      </c>
      <c r="O114" s="67">
        <f>L114/'סכום נכסי הקרן'!$C$41</f>
        <v>1.3165714062052353E-6</v>
      </c>
    </row>
    <row r="115" spans="1:15">
      <c r="A115" s="61" t="s">
        <v>1990</v>
      </c>
      <c r="B115" s="58" t="s">
        <v>1991</v>
      </c>
      <c r="C115" s="58" t="s">
        <v>208</v>
      </c>
      <c r="D115" s="125" t="s">
        <v>2693</v>
      </c>
      <c r="E115" s="76">
        <v>44045</v>
      </c>
      <c r="F115" s="66">
        <v>8.8500000007395467</v>
      </c>
      <c r="G115" s="69" t="s">
        <v>124</v>
      </c>
      <c r="H115" s="70">
        <v>4.8000000000000001E-2</v>
      </c>
      <c r="I115" s="70">
        <v>4.8500000004888542E-2</v>
      </c>
      <c r="J115" s="66">
        <v>3503.7391200000002</v>
      </c>
      <c r="K115" s="68">
        <v>113.84748399999999</v>
      </c>
      <c r="L115" s="66">
        <v>3.9889188330000005</v>
      </c>
      <c r="M115" s="125" t="s">
        <v>2693</v>
      </c>
      <c r="N115" s="67">
        <f t="shared" si="3"/>
        <v>1.3982972452786923E-3</v>
      </c>
      <c r="O115" s="67">
        <f>L115/'סכום נכסי הקרן'!$C$41</f>
        <v>3.6268697222448362E-4</v>
      </c>
    </row>
    <row r="116" spans="1:15">
      <c r="A116" s="61" t="s">
        <v>1992</v>
      </c>
      <c r="B116" s="58" t="s">
        <v>1993</v>
      </c>
      <c r="C116" s="58" t="s">
        <v>208</v>
      </c>
      <c r="D116" s="125" t="s">
        <v>2693</v>
      </c>
      <c r="E116" s="76">
        <v>44075</v>
      </c>
      <c r="F116" s="66">
        <v>8.9299999999551343</v>
      </c>
      <c r="G116" s="69" t="s">
        <v>124</v>
      </c>
      <c r="H116" s="70">
        <v>4.8000000000000001E-2</v>
      </c>
      <c r="I116" s="70">
        <v>4.8599999999866361E-2</v>
      </c>
      <c r="J116" s="66">
        <v>46289.668991999999</v>
      </c>
      <c r="K116" s="68">
        <v>113.150803</v>
      </c>
      <c r="L116" s="66">
        <v>52.377132195000002</v>
      </c>
      <c r="M116" s="125" t="s">
        <v>2693</v>
      </c>
      <c r="N116" s="67">
        <f t="shared" si="3"/>
        <v>1.8360564035038211E-2</v>
      </c>
      <c r="O116" s="67">
        <f>L116/'סכום נכסי הקרן'!$C$41</f>
        <v>4.762318885119834E-3</v>
      </c>
    </row>
    <row r="117" spans="1:15">
      <c r="A117" s="61" t="s">
        <v>1994</v>
      </c>
      <c r="B117" s="58" t="s">
        <v>1995</v>
      </c>
      <c r="C117" s="58" t="s">
        <v>208</v>
      </c>
      <c r="D117" s="125" t="s">
        <v>2693</v>
      </c>
      <c r="E117" s="76">
        <v>44166</v>
      </c>
      <c r="F117" s="66">
        <v>9.1899999999635273</v>
      </c>
      <c r="G117" s="69" t="s">
        <v>124</v>
      </c>
      <c r="H117" s="70">
        <v>4.8000000000000001E-2</v>
      </c>
      <c r="I117" s="70">
        <v>4.8599999999749774E-2</v>
      </c>
      <c r="J117" s="66">
        <v>84502.394927999994</v>
      </c>
      <c r="K117" s="68">
        <v>111.61021</v>
      </c>
      <c r="L117" s="66">
        <v>94.313300575999989</v>
      </c>
      <c r="M117" s="125" t="s">
        <v>2693</v>
      </c>
      <c r="N117" s="67">
        <f t="shared" si="3"/>
        <v>3.306109597857592E-2</v>
      </c>
      <c r="O117" s="67">
        <f>L117/'סכום נכסי הקרן'!$C$41</f>
        <v>8.5753074601122321E-3</v>
      </c>
    </row>
    <row r="118" spans="1:15">
      <c r="A118" s="61" t="s">
        <v>1996</v>
      </c>
      <c r="B118" s="58" t="s">
        <v>1997</v>
      </c>
      <c r="C118" s="58" t="s">
        <v>208</v>
      </c>
      <c r="D118" s="125" t="s">
        <v>2693</v>
      </c>
      <c r="E118" s="76">
        <v>44197</v>
      </c>
      <c r="F118" s="66">
        <v>9.0499999999655998</v>
      </c>
      <c r="G118" s="69" t="s">
        <v>124</v>
      </c>
      <c r="H118" s="70">
        <v>4.8000000000000001E-2</v>
      </c>
      <c r="I118" s="70">
        <v>4.8500000000000008E-2</v>
      </c>
      <c r="J118" s="66">
        <v>25485.580175999999</v>
      </c>
      <c r="K118" s="68">
        <v>114.065203</v>
      </c>
      <c r="L118" s="66">
        <v>29.070178659999996</v>
      </c>
      <c r="M118" s="125" t="s">
        <v>2693</v>
      </c>
      <c r="N118" s="67">
        <f t="shared" si="3"/>
        <v>1.0190418116245839E-2</v>
      </c>
      <c r="O118" s="67">
        <f>L118/'סכום נכסי הקרן'!$C$41</f>
        <v>2.6431661113271374E-3</v>
      </c>
    </row>
    <row r="119" spans="1:15">
      <c r="A119" s="61" t="s">
        <v>1998</v>
      </c>
      <c r="B119" s="58" t="s">
        <v>1999</v>
      </c>
      <c r="C119" s="58" t="s">
        <v>208</v>
      </c>
      <c r="D119" s="125" t="s">
        <v>2693</v>
      </c>
      <c r="E119" s="76">
        <v>44228</v>
      </c>
      <c r="F119" s="66">
        <v>9.1299999999345189</v>
      </c>
      <c r="G119" s="69" t="s">
        <v>124</v>
      </c>
      <c r="H119" s="70">
        <v>4.8000000000000001E-2</v>
      </c>
      <c r="I119" s="70">
        <v>4.8499999999594277E-2</v>
      </c>
      <c r="J119" s="66">
        <v>46586.363039999997</v>
      </c>
      <c r="K119" s="68">
        <v>113.748986</v>
      </c>
      <c r="L119" s="66">
        <v>52.991515718999999</v>
      </c>
      <c r="M119" s="125" t="s">
        <v>2693</v>
      </c>
      <c r="N119" s="67">
        <f t="shared" si="3"/>
        <v>1.8575933368213563E-2</v>
      </c>
      <c r="O119" s="67">
        <f>L119/'סכום נכסי הקרן'!$C$41</f>
        <v>4.8181808641254535E-3</v>
      </c>
    </row>
    <row r="120" spans="1:15">
      <c r="A120" s="61" t="s">
        <v>2000</v>
      </c>
      <c r="B120" s="58" t="s">
        <v>2001</v>
      </c>
      <c r="C120" s="58" t="s">
        <v>208</v>
      </c>
      <c r="D120" s="125" t="s">
        <v>2693</v>
      </c>
      <c r="E120" s="76">
        <v>44256</v>
      </c>
      <c r="F120" s="66">
        <v>9.2200000002025604</v>
      </c>
      <c r="G120" s="69" t="s">
        <v>124</v>
      </c>
      <c r="H120" s="70">
        <v>4.8000000000000001E-2</v>
      </c>
      <c r="I120" s="70">
        <v>4.8500000000773313E-2</v>
      </c>
      <c r="J120" s="66">
        <v>17672.861808000001</v>
      </c>
      <c r="K120" s="68">
        <v>113.414186</v>
      </c>
      <c r="L120" s="66">
        <v>20.043532276999997</v>
      </c>
      <c r="M120" s="125" t="s">
        <v>2693</v>
      </c>
      <c r="N120" s="67">
        <f t="shared" si="3"/>
        <v>7.026168528855509E-3</v>
      </c>
      <c r="O120" s="67">
        <f>L120/'סכום נכסי הקרן'!$C$41</f>
        <v>1.8224306732161672E-3</v>
      </c>
    </row>
    <row r="121" spans="1:15">
      <c r="A121" s="61" t="s">
        <v>2002</v>
      </c>
      <c r="B121" s="58" t="s">
        <v>2003</v>
      </c>
      <c r="C121" s="58" t="s">
        <v>208</v>
      </c>
      <c r="D121" s="125" t="s">
        <v>2693</v>
      </c>
      <c r="E121" s="76">
        <v>44287</v>
      </c>
      <c r="F121" s="66">
        <v>9.3000000001292573</v>
      </c>
      <c r="G121" s="69" t="s">
        <v>124</v>
      </c>
      <c r="H121" s="70">
        <v>4.8000000000000001E-2</v>
      </c>
      <c r="I121" s="70">
        <v>4.8500000000789904E-2</v>
      </c>
      <c r="J121" s="66">
        <v>24728.495903999999</v>
      </c>
      <c r="K121" s="68">
        <v>112.628811</v>
      </c>
      <c r="L121" s="66">
        <v>27.851410968</v>
      </c>
      <c r="M121" s="125" t="s">
        <v>2693</v>
      </c>
      <c r="N121" s="67">
        <f t="shared" si="3"/>
        <v>9.7631846783880517E-3</v>
      </c>
      <c r="O121" s="67">
        <f>L121/'סכום נכסי הקרן'!$C$41</f>
        <v>2.5323513310414087E-3</v>
      </c>
    </row>
    <row r="122" spans="1:15">
      <c r="A122" s="61" t="s">
        <v>2004</v>
      </c>
      <c r="B122" s="58" t="s">
        <v>2005</v>
      </c>
      <c r="C122" s="58" t="s">
        <v>208</v>
      </c>
      <c r="D122" s="125" t="s">
        <v>2693</v>
      </c>
      <c r="E122" s="76">
        <v>44318</v>
      </c>
      <c r="F122" s="66">
        <v>9.3900000000312911</v>
      </c>
      <c r="G122" s="69" t="s">
        <v>124</v>
      </c>
      <c r="H122" s="70">
        <v>4.8000000000000001E-2</v>
      </c>
      <c r="I122" s="70">
        <v>4.8500000000092032E-2</v>
      </c>
      <c r="J122" s="66">
        <v>38980.014863999997</v>
      </c>
      <c r="K122" s="68">
        <v>111.500624</v>
      </c>
      <c r="L122" s="66">
        <v>43.462959675999997</v>
      </c>
      <c r="M122" s="125" t="s">
        <v>2693</v>
      </c>
      <c r="N122" s="67">
        <f t="shared" si="3"/>
        <v>1.5235741646039571E-2</v>
      </c>
      <c r="O122" s="67">
        <f>L122/'סכום נכסי הקרן'!$C$41</f>
        <v>3.9518099787826041E-3</v>
      </c>
    </row>
    <row r="123" spans="1:15">
      <c r="A123" s="61" t="s">
        <v>2006</v>
      </c>
      <c r="B123" s="58" t="s">
        <v>2007</v>
      </c>
      <c r="C123" s="58" t="s">
        <v>208</v>
      </c>
      <c r="D123" s="125" t="s">
        <v>2693</v>
      </c>
      <c r="E123" s="76">
        <v>44348</v>
      </c>
      <c r="F123" s="66">
        <v>9.4699999999542808</v>
      </c>
      <c r="G123" s="69" t="s">
        <v>124</v>
      </c>
      <c r="H123" s="70">
        <v>4.8000000000000001E-2</v>
      </c>
      <c r="I123" s="70">
        <v>4.8499999999870619E-2</v>
      </c>
      <c r="J123" s="66">
        <v>31402.425264000005</v>
      </c>
      <c r="K123" s="68">
        <v>110.744517</v>
      </c>
      <c r="L123" s="66">
        <v>34.776464096999995</v>
      </c>
      <c r="M123" s="125" t="s">
        <v>2693</v>
      </c>
      <c r="N123" s="67">
        <f t="shared" si="3"/>
        <v>1.2190730366603182E-2</v>
      </c>
      <c r="O123" s="67">
        <f>L123/'סכום נכסי הקרן'!$C$41</f>
        <v>3.1620022858495668E-3</v>
      </c>
    </row>
    <row r="124" spans="1:15">
      <c r="A124" s="61" t="s">
        <v>2008</v>
      </c>
      <c r="B124" s="58" t="s">
        <v>2009</v>
      </c>
      <c r="C124" s="58" t="s">
        <v>208</v>
      </c>
      <c r="D124" s="125" t="s">
        <v>2693</v>
      </c>
      <c r="E124" s="76">
        <v>44378</v>
      </c>
      <c r="F124" s="66">
        <v>9.3200000003434624</v>
      </c>
      <c r="G124" s="69" t="s">
        <v>124</v>
      </c>
      <c r="H124" s="70">
        <v>4.8000000000000001E-2</v>
      </c>
      <c r="I124" s="70">
        <v>4.8500000001773305E-2</v>
      </c>
      <c r="J124" s="66">
        <v>9523.1367840000003</v>
      </c>
      <c r="K124" s="68">
        <v>112.50970100000001</v>
      </c>
      <c r="L124" s="66">
        <v>10.714452725999999</v>
      </c>
      <c r="M124" s="125" t="s">
        <v>2693</v>
      </c>
      <c r="N124" s="67">
        <f t="shared" si="3"/>
        <v>3.7559023782308613E-3</v>
      </c>
      <c r="O124" s="67">
        <f>L124/'סכום נכסי הקרן'!$C$41</f>
        <v>9.7419691423320171E-4</v>
      </c>
    </row>
    <row r="125" spans="1:15">
      <c r="A125" s="61" t="s">
        <v>2010</v>
      </c>
      <c r="B125" s="58" t="s">
        <v>2011</v>
      </c>
      <c r="C125" s="58" t="s">
        <v>208</v>
      </c>
      <c r="D125" s="125" t="s">
        <v>2693</v>
      </c>
      <c r="E125" s="76">
        <v>44409</v>
      </c>
      <c r="F125" s="66">
        <v>9.4099999998590764</v>
      </c>
      <c r="G125" s="69" t="s">
        <v>124</v>
      </c>
      <c r="H125" s="70">
        <v>4.8000000000000001E-2</v>
      </c>
      <c r="I125" s="70">
        <v>4.8599999999703318E-2</v>
      </c>
      <c r="J125" s="66">
        <v>12055.409519999997</v>
      </c>
      <c r="K125" s="68">
        <v>111.838185</v>
      </c>
      <c r="L125" s="66">
        <v>13.482551190000001</v>
      </c>
      <c r="M125" s="125" t="s">
        <v>2693</v>
      </c>
      <c r="N125" s="67">
        <f t="shared" si="3"/>
        <v>4.7262466291216089E-3</v>
      </c>
      <c r="O125" s="67">
        <f>L125/'סכום נכסי הקרן'!$C$41</f>
        <v>1.2258824693319368E-3</v>
      </c>
    </row>
    <row r="126" spans="1:15">
      <c r="A126" s="61" t="s">
        <v>2012</v>
      </c>
      <c r="B126" s="58" t="s">
        <v>2013</v>
      </c>
      <c r="C126" s="58" t="s">
        <v>208</v>
      </c>
      <c r="D126" s="125" t="s">
        <v>2693</v>
      </c>
      <c r="E126" s="76">
        <v>44440</v>
      </c>
      <c r="F126" s="66">
        <v>9.4899999999811371</v>
      </c>
      <c r="G126" s="69" t="s">
        <v>124</v>
      </c>
      <c r="H126" s="70">
        <v>4.8000000000000001E-2</v>
      </c>
      <c r="I126" s="70">
        <v>4.8499999999974515E-2</v>
      </c>
      <c r="J126" s="66">
        <v>35319.49512</v>
      </c>
      <c r="K126" s="68">
        <v>111.07546600000001</v>
      </c>
      <c r="L126" s="66">
        <v>39.231293825999998</v>
      </c>
      <c r="M126" s="125" t="s">
        <v>2693</v>
      </c>
      <c r="N126" s="67">
        <f t="shared" si="3"/>
        <v>1.3752350544660671E-2</v>
      </c>
      <c r="O126" s="67">
        <f>L126/'סכום נכסי הקרן'!$C$41</f>
        <v>3.5670515670783555E-3</v>
      </c>
    </row>
    <row r="127" spans="1:15">
      <c r="A127" s="61" t="s">
        <v>2014</v>
      </c>
      <c r="B127" s="58" t="s">
        <v>2015</v>
      </c>
      <c r="C127" s="58" t="s">
        <v>208</v>
      </c>
      <c r="D127" s="125" t="s">
        <v>2693</v>
      </c>
      <c r="E127" s="76">
        <v>44501</v>
      </c>
      <c r="F127" s="66">
        <v>9.6599999999750157</v>
      </c>
      <c r="G127" s="69" t="s">
        <v>124</v>
      </c>
      <c r="H127" s="70">
        <v>4.8000000000000001E-2</v>
      </c>
      <c r="I127" s="70">
        <v>4.8499999999805476E-2</v>
      </c>
      <c r="J127" s="66">
        <v>44533.287455999998</v>
      </c>
      <c r="K127" s="68">
        <v>109.6622</v>
      </c>
      <c r="L127" s="66">
        <v>48.836182867000005</v>
      </c>
      <c r="M127" s="125" t="s">
        <v>2693</v>
      </c>
      <c r="N127" s="67">
        <f t="shared" si="3"/>
        <v>1.7119300450015591E-2</v>
      </c>
      <c r="O127" s="67">
        <f>L127/'סכום נכסי הקרן'!$C$41</f>
        <v>4.4403629255379811E-3</v>
      </c>
    </row>
    <row r="128" spans="1:15">
      <c r="A128" s="61" t="s">
        <v>2016</v>
      </c>
      <c r="B128" s="58" t="s">
        <v>2017</v>
      </c>
      <c r="C128" s="58" t="s">
        <v>208</v>
      </c>
      <c r="D128" s="125" t="s">
        <v>2693</v>
      </c>
      <c r="E128" s="76">
        <v>44531</v>
      </c>
      <c r="F128" s="66">
        <v>9.7500000001974438</v>
      </c>
      <c r="G128" s="69" t="s">
        <v>124</v>
      </c>
      <c r="H128" s="70">
        <v>4.8000000000000001E-2</v>
      </c>
      <c r="I128" s="70">
        <v>4.8500000000610291E-2</v>
      </c>
      <c r="J128" s="66">
        <v>12763.494575999999</v>
      </c>
      <c r="K128" s="68">
        <v>109.122838</v>
      </c>
      <c r="L128" s="66">
        <v>13.927887559</v>
      </c>
      <c r="M128" s="125" t="s">
        <v>2693</v>
      </c>
      <c r="N128" s="67">
        <f t="shared" si="3"/>
        <v>4.8823572556010103E-3</v>
      </c>
      <c r="O128" s="67">
        <f>L128/'סכום נכסי הקרן'!$C$41</f>
        <v>1.266374067696344E-3</v>
      </c>
    </row>
    <row r="129" spans="1:15">
      <c r="A129" s="61" t="s">
        <v>2018</v>
      </c>
      <c r="B129" s="58" t="s">
        <v>2019</v>
      </c>
      <c r="C129" s="58" t="s">
        <v>208</v>
      </c>
      <c r="D129" s="125" t="s">
        <v>2693</v>
      </c>
      <c r="E129" s="76">
        <v>44563</v>
      </c>
      <c r="F129" s="66">
        <v>9.6000000000440711</v>
      </c>
      <c r="G129" s="69" t="s">
        <v>124</v>
      </c>
      <c r="H129" s="70">
        <v>4.8000000000000001E-2</v>
      </c>
      <c r="I129" s="70">
        <v>4.8500000000134665E-2</v>
      </c>
      <c r="J129" s="66">
        <v>36666.088032</v>
      </c>
      <c r="K129" s="68">
        <v>111.391143</v>
      </c>
      <c r="L129" s="66">
        <v>40.842774476999999</v>
      </c>
      <c r="M129" s="125" t="s">
        <v>2693</v>
      </c>
      <c r="N129" s="67">
        <f t="shared" si="3"/>
        <v>1.4317247713405146E-2</v>
      </c>
      <c r="O129" s="67">
        <f>L129/'סכום נכסי הקרן'!$C$41</f>
        <v>3.7135732343718374E-3</v>
      </c>
    </row>
    <row r="130" spans="1:15">
      <c r="A130" s="61" t="s">
        <v>2020</v>
      </c>
      <c r="B130" s="58" t="s">
        <v>2021</v>
      </c>
      <c r="C130" s="58" t="s">
        <v>208</v>
      </c>
      <c r="D130" s="125" t="s">
        <v>2693</v>
      </c>
      <c r="E130" s="76">
        <v>44652</v>
      </c>
      <c r="F130" s="66">
        <v>9.849999998532498</v>
      </c>
      <c r="G130" s="69" t="s">
        <v>124</v>
      </c>
      <c r="H130" s="70">
        <v>4.8000000000000001E-2</v>
      </c>
      <c r="I130" s="70">
        <v>4.8499999992397277E-2</v>
      </c>
      <c r="J130" s="66">
        <v>2598.7295039999999</v>
      </c>
      <c r="K130" s="68">
        <v>108.81998</v>
      </c>
      <c r="L130" s="66">
        <v>2.8279369390000002</v>
      </c>
      <c r="M130" s="125" t="s">
        <v>2693</v>
      </c>
      <c r="N130" s="67">
        <f t="shared" si="3"/>
        <v>9.9132035450608439E-4</v>
      </c>
      <c r="O130" s="67">
        <f>L130/'סכום נכסי הקרן'!$C$41</f>
        <v>2.5712628634168153E-4</v>
      </c>
    </row>
    <row r="131" spans="1:15">
      <c r="A131" s="61" t="s">
        <v>2022</v>
      </c>
      <c r="B131" s="58" t="s">
        <v>2023</v>
      </c>
      <c r="C131" s="58" t="s">
        <v>208</v>
      </c>
      <c r="D131" s="125" t="s">
        <v>2693</v>
      </c>
      <c r="E131" s="76">
        <v>40057</v>
      </c>
      <c r="F131" s="66">
        <v>0.65999999997513137</v>
      </c>
      <c r="G131" s="69" t="s">
        <v>124</v>
      </c>
      <c r="H131" s="70">
        <v>4.8000000000000001E-2</v>
      </c>
      <c r="I131" s="70">
        <v>4.8200000000390791E-2</v>
      </c>
      <c r="J131" s="66">
        <v>9122.4564480000008</v>
      </c>
      <c r="K131" s="68">
        <v>123.422899</v>
      </c>
      <c r="L131" s="66">
        <v>11.259200207999999</v>
      </c>
      <c r="M131" s="125" t="s">
        <v>2693</v>
      </c>
      <c r="N131" s="67">
        <f t="shared" si="3"/>
        <v>3.9468611155086082E-3</v>
      </c>
      <c r="O131" s="67">
        <f>L131/'סכום נכסי הקרן'!$C$41</f>
        <v>1.0237273316583415E-3</v>
      </c>
    </row>
    <row r="132" spans="1:15">
      <c r="A132" s="61" t="s">
        <v>2024</v>
      </c>
      <c r="B132" s="58" t="s">
        <v>2025</v>
      </c>
      <c r="C132" s="58" t="s">
        <v>208</v>
      </c>
      <c r="D132" s="125" t="s">
        <v>2693</v>
      </c>
      <c r="E132" s="76">
        <v>40087</v>
      </c>
      <c r="F132" s="66">
        <v>0.73999999995749932</v>
      </c>
      <c r="G132" s="69" t="s">
        <v>124</v>
      </c>
      <c r="H132" s="70">
        <v>4.8000000000000001E-2</v>
      </c>
      <c r="I132" s="70">
        <v>4.8300000000019321E-2</v>
      </c>
      <c r="J132" s="66">
        <v>8461.5995519999997</v>
      </c>
      <c r="K132" s="68">
        <v>122.350264</v>
      </c>
      <c r="L132" s="66">
        <v>10.352789405999999</v>
      </c>
      <c r="M132" s="125" t="s">
        <v>2693</v>
      </c>
      <c r="N132" s="67">
        <f t="shared" si="3"/>
        <v>3.6291229562254233E-3</v>
      </c>
      <c r="O132" s="67">
        <f>L132/'סכום נכסי הקרן'!$C$41</f>
        <v>9.4131317305243582E-4</v>
      </c>
    </row>
    <row r="133" spans="1:15">
      <c r="A133" s="61" t="s">
        <v>2026</v>
      </c>
      <c r="B133" s="58" t="s">
        <v>2027</v>
      </c>
      <c r="C133" s="58" t="s">
        <v>208</v>
      </c>
      <c r="D133" s="125" t="s">
        <v>2693</v>
      </c>
      <c r="E133" s="76">
        <v>40118</v>
      </c>
      <c r="F133" s="66">
        <v>0.8300000000086889</v>
      </c>
      <c r="G133" s="69" t="s">
        <v>124</v>
      </c>
      <c r="H133" s="70">
        <v>4.8000000000000001E-2</v>
      </c>
      <c r="I133" s="70">
        <v>4.8299999999297009E-2</v>
      </c>
      <c r="J133" s="66">
        <v>10358.737872</v>
      </c>
      <c r="K133" s="68">
        <v>122.216328</v>
      </c>
      <c r="L133" s="66">
        <v>12.660069083</v>
      </c>
      <c r="M133" s="125" t="s">
        <v>2693</v>
      </c>
      <c r="N133" s="67">
        <f t="shared" si="3"/>
        <v>4.4379292898479583E-3</v>
      </c>
      <c r="O133" s="67">
        <f>L133/'סכום נכסי הקרן'!$C$41</f>
        <v>1.1510994121714845E-3</v>
      </c>
    </row>
    <row r="134" spans="1:15">
      <c r="A134" s="61" t="s">
        <v>2028</v>
      </c>
      <c r="B134" s="58" t="s">
        <v>2029</v>
      </c>
      <c r="C134" s="58" t="s">
        <v>208</v>
      </c>
      <c r="D134" s="125" t="s">
        <v>2693</v>
      </c>
      <c r="E134" s="76">
        <v>39904</v>
      </c>
      <c r="F134" s="66">
        <v>0.24999999998514758</v>
      </c>
      <c r="G134" s="69" t="s">
        <v>124</v>
      </c>
      <c r="H134" s="70">
        <v>4.8000000000000001E-2</v>
      </c>
      <c r="I134" s="70">
        <v>4.800000000071291E-2</v>
      </c>
      <c r="J134" s="66">
        <v>13180.873440000001</v>
      </c>
      <c r="K134" s="68">
        <v>127.702336</v>
      </c>
      <c r="L134" s="66">
        <v>16.832283241000003</v>
      </c>
      <c r="M134" s="125" t="s">
        <v>2693</v>
      </c>
      <c r="N134" s="67">
        <f t="shared" si="3"/>
        <v>5.9004798726224163E-3</v>
      </c>
      <c r="O134" s="67">
        <f>L134/'סכום נכסי הקרן'!$C$41</f>
        <v>1.5304522603464086E-3</v>
      </c>
    </row>
    <row r="135" spans="1:15">
      <c r="A135" s="61" t="s">
        <v>2030</v>
      </c>
      <c r="B135" s="58" t="s">
        <v>2031</v>
      </c>
      <c r="C135" s="58" t="s">
        <v>208</v>
      </c>
      <c r="D135" s="125" t="s">
        <v>2693</v>
      </c>
      <c r="E135" s="76">
        <v>39965</v>
      </c>
      <c r="F135" s="66">
        <v>0.42000000006707405</v>
      </c>
      <c r="G135" s="69" t="s">
        <v>124</v>
      </c>
      <c r="H135" s="70">
        <v>4.8000000000000001E-2</v>
      </c>
      <c r="I135" s="70">
        <v>4.8200000001186696E-2</v>
      </c>
      <c r="J135" s="66">
        <v>6210.3343679999998</v>
      </c>
      <c r="K135" s="68">
        <v>124.83431400000001</v>
      </c>
      <c r="L135" s="66">
        <v>7.752628294</v>
      </c>
      <c r="M135" s="125" t="s">
        <v>2693</v>
      </c>
      <c r="N135" s="67">
        <f t="shared" si="3"/>
        <v>2.7176483756669724E-3</v>
      </c>
      <c r="O135" s="67">
        <f>L135/'סכום נכסי הקרן'!$C$41</f>
        <v>7.0489709127975211E-4</v>
      </c>
    </row>
    <row r="136" spans="1:15">
      <c r="A136" s="61" t="s">
        <v>2032</v>
      </c>
      <c r="B136" s="58" t="s">
        <v>2033</v>
      </c>
      <c r="C136" s="58" t="s">
        <v>208</v>
      </c>
      <c r="D136" s="125" t="s">
        <v>2693</v>
      </c>
      <c r="E136" s="76">
        <v>39995</v>
      </c>
      <c r="F136" s="66">
        <v>0.49000000002410343</v>
      </c>
      <c r="G136" s="69" t="s">
        <v>124</v>
      </c>
      <c r="H136" s="70">
        <v>4.8000000000000001E-2</v>
      </c>
      <c r="I136" s="70">
        <v>4.8600000000049867E-2</v>
      </c>
      <c r="J136" s="66">
        <v>9487.4626559999997</v>
      </c>
      <c r="K136" s="68">
        <v>126.81438</v>
      </c>
      <c r="L136" s="66">
        <v>12.031466979000001</v>
      </c>
      <c r="M136" s="125" t="s">
        <v>2693</v>
      </c>
      <c r="N136" s="67">
        <f t="shared" si="3"/>
        <v>4.2175756985118997E-3</v>
      </c>
      <c r="O136" s="67">
        <f>L136/'סכום נכסי הקרן'!$C$41</f>
        <v>1.0939446282867908E-3</v>
      </c>
    </row>
    <row r="137" spans="1:15">
      <c r="A137" s="61" t="s">
        <v>2034</v>
      </c>
      <c r="B137" s="58" t="s">
        <v>2035</v>
      </c>
      <c r="C137" s="58" t="s">
        <v>208</v>
      </c>
      <c r="D137" s="125" t="s">
        <v>2693</v>
      </c>
      <c r="E137" s="76">
        <v>40027</v>
      </c>
      <c r="F137" s="66">
        <v>0.57999999997192186</v>
      </c>
      <c r="G137" s="69" t="s">
        <v>124</v>
      </c>
      <c r="H137" s="70">
        <v>4.8000000000000001E-2</v>
      </c>
      <c r="I137" s="70">
        <v>4.829999999921783E-2</v>
      </c>
      <c r="J137" s="66">
        <v>11946.1944</v>
      </c>
      <c r="K137" s="68">
        <v>125.213633</v>
      </c>
      <c r="L137" s="66">
        <v>14.958263999000001</v>
      </c>
      <c r="M137" s="125" t="s">
        <v>2693</v>
      </c>
      <c r="N137" s="67">
        <f t="shared" si="3"/>
        <v>5.243551002070022E-3</v>
      </c>
      <c r="O137" s="67">
        <f>L137/'סכום נכסי הקרן'!$C$41</f>
        <v>1.360059631860603E-3</v>
      </c>
    </row>
    <row r="138" spans="1:15">
      <c r="A138" s="61" t="s">
        <v>2036</v>
      </c>
      <c r="B138" s="58" t="s">
        <v>2037</v>
      </c>
      <c r="C138" s="58" t="s">
        <v>208</v>
      </c>
      <c r="D138" s="125" t="s">
        <v>2693</v>
      </c>
      <c r="E138" s="76">
        <v>40179</v>
      </c>
      <c r="F138" s="66">
        <v>0.97000000014276655</v>
      </c>
      <c r="G138" s="69" t="s">
        <v>124</v>
      </c>
      <c r="H138" s="70">
        <v>4.8000000000000001E-2</v>
      </c>
      <c r="I138" s="70">
        <v>4.8300000003447287E-2</v>
      </c>
      <c r="J138" s="66">
        <v>4647.9256320000004</v>
      </c>
      <c r="K138" s="68">
        <v>123.574303</v>
      </c>
      <c r="L138" s="66">
        <v>5.7436416939999999</v>
      </c>
      <c r="M138" s="125" t="s">
        <v>2693</v>
      </c>
      <c r="N138" s="67">
        <f t="shared" si="3"/>
        <v>2.0134073153220363E-3</v>
      </c>
      <c r="O138" s="67">
        <f>L138/'סכום נכסי הקרן'!$C$41</f>
        <v>5.22232740938593E-4</v>
      </c>
    </row>
    <row r="139" spans="1:15">
      <c r="A139" s="61" t="s">
        <v>2038</v>
      </c>
      <c r="B139" s="58" t="s">
        <v>2039</v>
      </c>
      <c r="C139" s="58" t="s">
        <v>208</v>
      </c>
      <c r="D139" s="125" t="s">
        <v>2693</v>
      </c>
      <c r="E139" s="76">
        <v>40210</v>
      </c>
      <c r="F139" s="66">
        <v>1.0500000000000003</v>
      </c>
      <c r="G139" s="69" t="s">
        <v>124</v>
      </c>
      <c r="H139" s="70">
        <v>4.8000000000000001E-2</v>
      </c>
      <c r="I139" s="70">
        <v>4.8199999999045506E-2</v>
      </c>
      <c r="J139" s="66">
        <v>6809.2886399999998</v>
      </c>
      <c r="K139" s="68">
        <v>123.086761</v>
      </c>
      <c r="L139" s="66">
        <v>8.3813328399999989</v>
      </c>
      <c r="M139" s="125" t="s">
        <v>2693</v>
      </c>
      <c r="N139" s="67">
        <f t="shared" si="3"/>
        <v>2.9380378775773989E-3</v>
      </c>
      <c r="O139" s="67">
        <f>L139/'סכום נכסי הקרן'!$C$41</f>
        <v>7.6206118956274871E-4</v>
      </c>
    </row>
    <row r="140" spans="1:15">
      <c r="A140" s="61" t="s">
        <v>2040</v>
      </c>
      <c r="B140" s="58" t="s">
        <v>2041</v>
      </c>
      <c r="C140" s="58" t="s">
        <v>208</v>
      </c>
      <c r="D140" s="125" t="s">
        <v>2693</v>
      </c>
      <c r="E140" s="76">
        <v>40238</v>
      </c>
      <c r="F140" s="66">
        <v>1.1299999999783135</v>
      </c>
      <c r="G140" s="69" t="s">
        <v>124</v>
      </c>
      <c r="H140" s="70">
        <v>4.8000000000000001E-2</v>
      </c>
      <c r="I140" s="70">
        <v>4.8500000000250232E-2</v>
      </c>
      <c r="J140" s="66">
        <v>9713.8204800000003</v>
      </c>
      <c r="K140" s="68">
        <v>123.422369</v>
      </c>
      <c r="L140" s="66">
        <v>11.989027402</v>
      </c>
      <c r="M140" s="125" t="s">
        <v>2693</v>
      </c>
      <c r="N140" s="67">
        <f t="shared" ref="N140:N157" si="4">IFERROR(L140/$L$9,0)</f>
        <v>4.2026986989803592E-3</v>
      </c>
      <c r="O140" s="67">
        <f>L140/'סכום נכסי הקרן'!$C$41</f>
        <v>1.0900858679737759E-3</v>
      </c>
    </row>
    <row r="141" spans="1:15">
      <c r="A141" s="61" t="s">
        <v>2042</v>
      </c>
      <c r="B141" s="58" t="s">
        <v>2043</v>
      </c>
      <c r="C141" s="58" t="s">
        <v>208</v>
      </c>
      <c r="D141" s="125" t="s">
        <v>2693</v>
      </c>
      <c r="E141" s="76">
        <v>40300</v>
      </c>
      <c r="F141" s="66">
        <v>1.3000000000536969</v>
      </c>
      <c r="G141" s="69" t="s">
        <v>124</v>
      </c>
      <c r="H141" s="70">
        <v>4.8000000000000001E-2</v>
      </c>
      <c r="I141" s="70">
        <v>4.8499999999731515E-2</v>
      </c>
      <c r="J141" s="66">
        <v>1518.1323359999997</v>
      </c>
      <c r="K141" s="68">
        <v>122.670784</v>
      </c>
      <c r="L141" s="66">
        <v>1.8623048329999998</v>
      </c>
      <c r="M141" s="125" t="s">
        <v>2693</v>
      </c>
      <c r="N141" s="67">
        <f t="shared" si="4"/>
        <v>6.5282243807769516E-4</v>
      </c>
      <c r="O141" s="67">
        <f>L141/'סכום נכסי הקרן'!$C$41</f>
        <v>1.6932751191926608E-4</v>
      </c>
    </row>
    <row r="142" spans="1:15">
      <c r="A142" s="61" t="s">
        <v>2044</v>
      </c>
      <c r="B142" s="58" t="s">
        <v>2045</v>
      </c>
      <c r="C142" s="58" t="s">
        <v>208</v>
      </c>
      <c r="D142" s="125" t="s">
        <v>2693</v>
      </c>
      <c r="E142" s="76">
        <v>40360</v>
      </c>
      <c r="F142" s="66">
        <v>1.4299999998685371</v>
      </c>
      <c r="G142" s="69" t="s">
        <v>124</v>
      </c>
      <c r="H142" s="70">
        <v>4.8000000000000001E-2</v>
      </c>
      <c r="I142" s="70">
        <v>4.849999999704685E-2</v>
      </c>
      <c r="J142" s="66">
        <v>4263.5221439999996</v>
      </c>
      <c r="K142" s="68">
        <v>123.10536500000001</v>
      </c>
      <c r="L142" s="66">
        <v>5.2486244829999995</v>
      </c>
      <c r="M142" s="125" t="s">
        <v>2693</v>
      </c>
      <c r="N142" s="67">
        <f t="shared" si="4"/>
        <v>1.8398812969983535E-3</v>
      </c>
      <c r="O142" s="67">
        <f>L142/'סכום נכסי הקרן'!$C$41</f>
        <v>4.7722398017582455E-4</v>
      </c>
    </row>
    <row r="143" spans="1:15">
      <c r="A143" s="61" t="s">
        <v>2046</v>
      </c>
      <c r="B143" s="58" t="s">
        <v>2047</v>
      </c>
      <c r="C143" s="58" t="s">
        <v>208</v>
      </c>
      <c r="D143" s="125" t="s">
        <v>2693</v>
      </c>
      <c r="E143" s="76">
        <v>40422</v>
      </c>
      <c r="F143" s="66">
        <v>1.5999999999999999</v>
      </c>
      <c r="G143" s="69" t="s">
        <v>124</v>
      </c>
      <c r="H143" s="70">
        <v>4.8000000000000001E-2</v>
      </c>
      <c r="I143" s="70">
        <v>4.8400000000194822E-2</v>
      </c>
      <c r="J143" s="66">
        <v>8469.0211199999994</v>
      </c>
      <c r="K143" s="68">
        <v>121.21619699999999</v>
      </c>
      <c r="L143" s="66">
        <v>10.265825319999999</v>
      </c>
      <c r="M143" s="125" t="s">
        <v>2693</v>
      </c>
      <c r="N143" s="67">
        <f t="shared" si="4"/>
        <v>3.5986380937895225E-3</v>
      </c>
      <c r="O143" s="67">
        <f>L143/'סכום נכסי הקרן'!$C$41</f>
        <v>9.3340608284476459E-4</v>
      </c>
    </row>
    <row r="144" spans="1:15">
      <c r="A144" s="61" t="s">
        <v>2048</v>
      </c>
      <c r="B144" s="58" t="s">
        <v>2049</v>
      </c>
      <c r="C144" s="58" t="s">
        <v>208</v>
      </c>
      <c r="D144" s="125" t="s">
        <v>2693</v>
      </c>
      <c r="E144" s="76">
        <v>40483</v>
      </c>
      <c r="F144" s="66">
        <v>1.7699999999603009</v>
      </c>
      <c r="G144" s="69" t="s">
        <v>124</v>
      </c>
      <c r="H144" s="70">
        <v>4.8000000000000001E-2</v>
      </c>
      <c r="I144" s="70">
        <v>4.8399999999104229E-2</v>
      </c>
      <c r="J144" s="66">
        <v>16460.447472</v>
      </c>
      <c r="K144" s="68">
        <v>119.364071</v>
      </c>
      <c r="L144" s="66">
        <v>19.647860214000001</v>
      </c>
      <c r="M144" s="125" t="s">
        <v>2693</v>
      </c>
      <c r="N144" s="67">
        <f t="shared" si="4"/>
        <v>6.8874674976012514E-3</v>
      </c>
      <c r="O144" s="67">
        <f>L144/'סכום נכסי הקרן'!$C$41</f>
        <v>1.7864547337370087E-3</v>
      </c>
    </row>
    <row r="145" spans="1:15">
      <c r="A145" s="61" t="s">
        <v>2050</v>
      </c>
      <c r="B145" s="58" t="s">
        <v>2051</v>
      </c>
      <c r="C145" s="58" t="s">
        <v>208</v>
      </c>
      <c r="D145" s="125" t="s">
        <v>2693</v>
      </c>
      <c r="E145" s="76">
        <v>40513</v>
      </c>
      <c r="F145" s="66">
        <v>1.8499999998944763</v>
      </c>
      <c r="G145" s="69" t="s">
        <v>124</v>
      </c>
      <c r="H145" s="70">
        <v>4.8000000000000001E-2</v>
      </c>
      <c r="I145" s="70">
        <v>4.8499999997437274E-2</v>
      </c>
      <c r="J145" s="66">
        <v>5595.0189119999995</v>
      </c>
      <c r="K145" s="68">
        <v>118.562107</v>
      </c>
      <c r="L145" s="66">
        <v>6.6335722820000003</v>
      </c>
      <c r="M145" s="125" t="s">
        <v>2693</v>
      </c>
      <c r="N145" s="67">
        <f t="shared" si="4"/>
        <v>2.3253684109941094E-3</v>
      </c>
      <c r="O145" s="67">
        <f>L145/'סכום נכסי הקרן'!$C$41</f>
        <v>6.0314845869686268E-4</v>
      </c>
    </row>
    <row r="146" spans="1:15">
      <c r="A146" s="61" t="s">
        <v>2052</v>
      </c>
      <c r="B146" s="58" t="s">
        <v>2053</v>
      </c>
      <c r="C146" s="58" t="s">
        <v>208</v>
      </c>
      <c r="D146" s="125" t="s">
        <v>2693</v>
      </c>
      <c r="E146" s="76">
        <v>40544</v>
      </c>
      <c r="F146" s="66">
        <v>1.8900000000200134</v>
      </c>
      <c r="G146" s="69" t="s">
        <v>124</v>
      </c>
      <c r="H146" s="70">
        <v>4.8000000000000001E-2</v>
      </c>
      <c r="I146" s="70">
        <v>4.8400000001200788E-2</v>
      </c>
      <c r="J146" s="66">
        <v>14061.76296</v>
      </c>
      <c r="K146" s="68">
        <v>120.81662900000001</v>
      </c>
      <c r="L146" s="66">
        <v>16.988947993999997</v>
      </c>
      <c r="M146" s="125" t="s">
        <v>2693</v>
      </c>
      <c r="N146" s="67">
        <f t="shared" si="4"/>
        <v>5.9553979849539737E-3</v>
      </c>
      <c r="O146" s="67">
        <f>L146/'סכום נכסי הקרן'!$C$41</f>
        <v>1.5446967880740211E-3</v>
      </c>
    </row>
    <row r="147" spans="1:15">
      <c r="A147" s="61" t="s">
        <v>2054</v>
      </c>
      <c r="B147" s="58" t="s">
        <v>2055</v>
      </c>
      <c r="C147" s="58" t="s">
        <v>208</v>
      </c>
      <c r="D147" s="125" t="s">
        <v>2693</v>
      </c>
      <c r="E147" s="76">
        <v>40575</v>
      </c>
      <c r="F147" s="66">
        <v>1.9800000001234002</v>
      </c>
      <c r="G147" s="69" t="s">
        <v>124</v>
      </c>
      <c r="H147" s="70">
        <v>4.8000000000000001E-2</v>
      </c>
      <c r="I147" s="70">
        <v>4.8400000002347607E-2</v>
      </c>
      <c r="J147" s="66">
        <v>5542.3932480000003</v>
      </c>
      <c r="K147" s="68">
        <v>119.89484899999999</v>
      </c>
      <c r="L147" s="66">
        <v>6.6450440410000002</v>
      </c>
      <c r="M147" s="125" t="s">
        <v>2693</v>
      </c>
      <c r="N147" s="67">
        <f t="shared" si="4"/>
        <v>2.3293897836215733E-3</v>
      </c>
      <c r="O147" s="67">
        <f>L147/'סכום נכסי הקרן'!$C$41</f>
        <v>6.0419151264505988E-4</v>
      </c>
    </row>
    <row r="148" spans="1:15">
      <c r="A148" s="61" t="s">
        <v>2056</v>
      </c>
      <c r="B148" s="58" t="s">
        <v>2057</v>
      </c>
      <c r="C148" s="58" t="s">
        <v>208</v>
      </c>
      <c r="D148" s="125" t="s">
        <v>2693</v>
      </c>
      <c r="E148" s="76">
        <v>40603</v>
      </c>
      <c r="F148" s="66">
        <v>2.0500000000537044</v>
      </c>
      <c r="G148" s="69" t="s">
        <v>124</v>
      </c>
      <c r="H148" s="70">
        <v>4.8000000000000001E-2</v>
      </c>
      <c r="I148" s="70">
        <v>4.8600000000839742E-2</v>
      </c>
      <c r="J148" s="66">
        <v>8593.4167199999993</v>
      </c>
      <c r="K148" s="68">
        <v>119.176222</v>
      </c>
      <c r="L148" s="66">
        <v>10.241309349</v>
      </c>
      <c r="M148" s="125" t="s">
        <v>2693</v>
      </c>
      <c r="N148" s="67">
        <f t="shared" si="4"/>
        <v>3.5900441323303343E-3</v>
      </c>
      <c r="O148" s="67">
        <f>L148/'סכום נכסי הקרן'!$C$41</f>
        <v>9.3117700181669918E-4</v>
      </c>
    </row>
    <row r="149" spans="1:15">
      <c r="A149" s="61" t="s">
        <v>2058</v>
      </c>
      <c r="B149" s="58" t="s">
        <v>2059</v>
      </c>
      <c r="C149" s="58" t="s">
        <v>208</v>
      </c>
      <c r="D149" s="125" t="s">
        <v>2693</v>
      </c>
      <c r="E149" s="76">
        <v>40634</v>
      </c>
      <c r="F149" s="66">
        <v>2.1399999998891115</v>
      </c>
      <c r="G149" s="69" t="s">
        <v>124</v>
      </c>
      <c r="H149" s="70">
        <v>4.8000000000000001E-2</v>
      </c>
      <c r="I149" s="70">
        <v>4.8499999998613895E-2</v>
      </c>
      <c r="J149" s="66">
        <v>3047.7343679999994</v>
      </c>
      <c r="K149" s="68">
        <v>118.357618</v>
      </c>
      <c r="L149" s="66">
        <v>3.6072258100000001</v>
      </c>
      <c r="M149" s="125" t="s">
        <v>2693</v>
      </c>
      <c r="N149" s="67">
        <f t="shared" si="4"/>
        <v>1.2644965025341739E-3</v>
      </c>
      <c r="O149" s="67">
        <f>L149/'סכום נכסי הקרן'!$C$41</f>
        <v>3.2798205777853949E-4</v>
      </c>
    </row>
    <row r="150" spans="1:15">
      <c r="A150" s="61" t="s">
        <v>2060</v>
      </c>
      <c r="B150" s="58" t="s">
        <v>2061</v>
      </c>
      <c r="C150" s="58" t="s">
        <v>208</v>
      </c>
      <c r="D150" s="125" t="s">
        <v>2693</v>
      </c>
      <c r="E150" s="76">
        <v>40664</v>
      </c>
      <c r="F150" s="66">
        <v>2.2199999999879774</v>
      </c>
      <c r="G150" s="69" t="s">
        <v>124</v>
      </c>
      <c r="H150" s="70">
        <v>4.8000000000000001E-2</v>
      </c>
      <c r="I150" s="70">
        <v>4.8500000000525983E-2</v>
      </c>
      <c r="J150" s="66">
        <v>11310.553968</v>
      </c>
      <c r="K150" s="68">
        <v>117.66278</v>
      </c>
      <c r="L150" s="66">
        <v>13.308312178</v>
      </c>
      <c r="M150" s="125" t="s">
        <v>2693</v>
      </c>
      <c r="N150" s="67">
        <f t="shared" si="4"/>
        <v>4.6651679407100806E-3</v>
      </c>
      <c r="O150" s="67">
        <f>L150/'סכום נכסי הקרן'!$C$41</f>
        <v>1.2100400262160566E-3</v>
      </c>
    </row>
    <row r="151" spans="1:15">
      <c r="A151" s="61" t="s">
        <v>2062</v>
      </c>
      <c r="B151" s="58" t="s">
        <v>2063</v>
      </c>
      <c r="C151" s="58" t="s">
        <v>208</v>
      </c>
      <c r="D151" s="125" t="s">
        <v>2693</v>
      </c>
      <c r="E151" s="76">
        <v>40756</v>
      </c>
      <c r="F151" s="66">
        <v>2.4199999998986765</v>
      </c>
      <c r="G151" s="69" t="s">
        <v>124</v>
      </c>
      <c r="H151" s="70">
        <v>4.8000000000000001E-2</v>
      </c>
      <c r="I151" s="70">
        <v>4.8499999998699216E-2</v>
      </c>
      <c r="J151" s="66">
        <v>6223.7437919999993</v>
      </c>
      <c r="K151" s="68">
        <v>117.346446</v>
      </c>
      <c r="L151" s="66">
        <v>7.3033421470000004</v>
      </c>
      <c r="M151" s="125" t="s">
        <v>2693</v>
      </c>
      <c r="N151" s="67">
        <f t="shared" si="4"/>
        <v>2.560153172582208E-3</v>
      </c>
      <c r="O151" s="67">
        <f>L151/'סכום נכסי הקרן'!$C$41</f>
        <v>6.6404636476966115E-4</v>
      </c>
    </row>
    <row r="152" spans="1:15">
      <c r="A152" s="61" t="s">
        <v>2064</v>
      </c>
      <c r="B152" s="58" t="s">
        <v>2065</v>
      </c>
      <c r="C152" s="58" t="s">
        <v>208</v>
      </c>
      <c r="D152" s="125" t="s">
        <v>2693</v>
      </c>
      <c r="E152" s="76">
        <v>40848</v>
      </c>
      <c r="F152" s="66">
        <v>2.6700000000162141</v>
      </c>
      <c r="G152" s="69" t="s">
        <v>124</v>
      </c>
      <c r="H152" s="70">
        <v>4.8000000000000001E-2</v>
      </c>
      <c r="I152" s="70">
        <v>4.8500000000565029E-2</v>
      </c>
      <c r="J152" s="66">
        <v>17550.911951999999</v>
      </c>
      <c r="K152" s="68">
        <v>115.963753</v>
      </c>
      <c r="L152" s="66">
        <v>20.352696101000003</v>
      </c>
      <c r="M152" s="125" t="s">
        <v>2693</v>
      </c>
      <c r="N152" s="67">
        <f t="shared" si="4"/>
        <v>7.1345444927539544E-3</v>
      </c>
      <c r="O152" s="67">
        <f>L152/'סכום נכסי הקרן'!$C$41</f>
        <v>1.8505409697507232E-3</v>
      </c>
    </row>
    <row r="153" spans="1:15">
      <c r="A153" s="61" t="s">
        <v>2066</v>
      </c>
      <c r="B153" s="58" t="s">
        <v>2067</v>
      </c>
      <c r="C153" s="58" t="s">
        <v>208</v>
      </c>
      <c r="D153" s="125" t="s">
        <v>2693</v>
      </c>
      <c r="E153" s="76">
        <v>40940</v>
      </c>
      <c r="F153" s="66">
        <v>2.8500000000694872</v>
      </c>
      <c r="G153" s="69" t="s">
        <v>124</v>
      </c>
      <c r="H153" s="70">
        <v>4.8000000000000001E-2</v>
      </c>
      <c r="I153" s="70">
        <v>4.8500000001080908E-2</v>
      </c>
      <c r="J153" s="66">
        <v>22073.851632000002</v>
      </c>
      <c r="K153" s="68">
        <v>117.351624</v>
      </c>
      <c r="L153" s="66">
        <v>25.904023332000001</v>
      </c>
      <c r="M153" s="125" t="s">
        <v>2693</v>
      </c>
      <c r="N153" s="67">
        <f t="shared" si="4"/>
        <v>9.0805368530221392E-3</v>
      </c>
      <c r="O153" s="67">
        <f>L153/'סכום נכסי הקרן'!$C$41</f>
        <v>2.3552877819901876E-3</v>
      </c>
    </row>
    <row r="154" spans="1:15">
      <c r="A154" s="61" t="s">
        <v>2068</v>
      </c>
      <c r="B154" s="58" t="s">
        <v>2069</v>
      </c>
      <c r="C154" s="58" t="s">
        <v>208</v>
      </c>
      <c r="D154" s="125" t="s">
        <v>2693</v>
      </c>
      <c r="E154" s="76">
        <v>40969</v>
      </c>
      <c r="F154" s="66">
        <v>2.9299999999783712</v>
      </c>
      <c r="G154" s="69" t="s">
        <v>124</v>
      </c>
      <c r="H154" s="70">
        <v>4.8000000000000001E-2</v>
      </c>
      <c r="I154" s="70">
        <v>4.8599999999567413E-2</v>
      </c>
      <c r="J154" s="66">
        <v>13449.314928</v>
      </c>
      <c r="K154" s="68">
        <v>116.878197</v>
      </c>
      <c r="L154" s="66">
        <v>15.719316838000001</v>
      </c>
      <c r="M154" s="125" t="s">
        <v>2693</v>
      </c>
      <c r="N154" s="67">
        <f t="shared" si="4"/>
        <v>5.510334592520991E-3</v>
      </c>
      <c r="O154" s="67">
        <f>L154/'סכום נכסי הקרן'!$C$41</f>
        <v>1.4292573171070997E-3</v>
      </c>
    </row>
    <row r="155" spans="1:15">
      <c r="A155" s="61" t="s">
        <v>2070</v>
      </c>
      <c r="B155" s="58" t="s">
        <v>2071</v>
      </c>
      <c r="C155" s="58" t="s">
        <v>208</v>
      </c>
      <c r="D155" s="125" t="s">
        <v>2693</v>
      </c>
      <c r="E155" s="76">
        <v>41000</v>
      </c>
      <c r="F155" s="66">
        <v>3.0199999998223284</v>
      </c>
      <c r="G155" s="69" t="s">
        <v>124</v>
      </c>
      <c r="H155" s="70">
        <v>4.8000000000000001E-2</v>
      </c>
      <c r="I155" s="70">
        <v>4.8599999997241412E-2</v>
      </c>
      <c r="J155" s="66">
        <v>7348.2800159999997</v>
      </c>
      <c r="K155" s="68">
        <v>116.423198</v>
      </c>
      <c r="L155" s="66">
        <v>8.555102626</v>
      </c>
      <c r="M155" s="125" t="s">
        <v>2693</v>
      </c>
      <c r="N155" s="67">
        <f t="shared" si="4"/>
        <v>2.9989520809616094E-3</v>
      </c>
      <c r="O155" s="67">
        <f>L155/'סכום נכסי הקרן'!$C$41</f>
        <v>7.7786096894834171E-4</v>
      </c>
    </row>
    <row r="156" spans="1:15">
      <c r="A156" s="61" t="s">
        <v>2072</v>
      </c>
      <c r="B156" s="58" t="s">
        <v>2073</v>
      </c>
      <c r="C156" s="58" t="s">
        <v>208</v>
      </c>
      <c r="D156" s="125" t="s">
        <v>2693</v>
      </c>
      <c r="E156" s="76">
        <v>41640</v>
      </c>
      <c r="F156" s="66">
        <v>4.4099999999147439</v>
      </c>
      <c r="G156" s="69" t="s">
        <v>124</v>
      </c>
      <c r="H156" s="70">
        <v>4.8000000000000001E-2</v>
      </c>
      <c r="I156" s="70">
        <v>4.8499999999427376E-2</v>
      </c>
      <c r="J156" s="66">
        <v>13792.815456</v>
      </c>
      <c r="K156" s="68">
        <v>113.952916</v>
      </c>
      <c r="L156" s="66">
        <v>15.717315474000001</v>
      </c>
      <c r="M156" s="125" t="s">
        <v>2693</v>
      </c>
      <c r="N156" s="67">
        <f t="shared" si="4"/>
        <v>5.5096330235281984E-3</v>
      </c>
      <c r="O156" s="67">
        <f>L156/'סכום נכסי הקרן'!$C$41</f>
        <v>1.4290753458312056E-3</v>
      </c>
    </row>
    <row r="157" spans="1:15">
      <c r="A157" s="61" t="s">
        <v>2074</v>
      </c>
      <c r="B157" s="58" t="s">
        <v>2075</v>
      </c>
      <c r="C157" s="58" t="s">
        <v>208</v>
      </c>
      <c r="D157" s="125" t="s">
        <v>2693</v>
      </c>
      <c r="E157" s="76">
        <v>44774</v>
      </c>
      <c r="F157" s="66">
        <v>9.9399998732078245</v>
      </c>
      <c r="G157" s="69" t="s">
        <v>124</v>
      </c>
      <c r="H157" s="70">
        <v>4.8000000000000001E-2</v>
      </c>
      <c r="I157" s="70">
        <v>4.8499999482751584E-2</v>
      </c>
      <c r="J157" s="66">
        <v>35.168112000000001</v>
      </c>
      <c r="K157" s="68">
        <v>107.197926</v>
      </c>
      <c r="L157" s="66">
        <v>3.7699486999999997E-2</v>
      </c>
      <c r="M157" s="125" t="s">
        <v>2693</v>
      </c>
      <c r="N157" s="67">
        <f t="shared" si="4"/>
        <v>1.3215382670715741E-5</v>
      </c>
      <c r="O157" s="67">
        <f>L157/'סכום נכסי הקרן'!$C$41</f>
        <v>3.427774133013119E-6</v>
      </c>
    </row>
    <row r="158" spans="1:15">
      <c r="A158" s="126" t="s">
        <v>2693</v>
      </c>
      <c r="B158" s="126" t="s">
        <v>2693</v>
      </c>
      <c r="C158" s="127" t="s">
        <v>2693</v>
      </c>
      <c r="D158" s="127" t="s">
        <v>2693</v>
      </c>
      <c r="E158" s="127" t="s">
        <v>2693</v>
      </c>
      <c r="F158" s="127" t="s">
        <v>2693</v>
      </c>
      <c r="G158" s="127" t="s">
        <v>2693</v>
      </c>
      <c r="H158" s="127" t="s">
        <v>2693</v>
      </c>
      <c r="I158" s="127" t="s">
        <v>2693</v>
      </c>
      <c r="J158" s="127" t="s">
        <v>2693</v>
      </c>
      <c r="K158" s="127" t="s">
        <v>2693</v>
      </c>
      <c r="L158" s="127" t="s">
        <v>2693</v>
      </c>
      <c r="M158" s="127" t="s">
        <v>2693</v>
      </c>
      <c r="N158" s="127" t="s">
        <v>2693</v>
      </c>
      <c r="O158" s="127" t="s">
        <v>2693</v>
      </c>
    </row>
    <row r="159" spans="1:15">
      <c r="A159" s="126" t="s">
        <v>2693</v>
      </c>
      <c r="B159" s="126" t="s">
        <v>2693</v>
      </c>
      <c r="C159" s="127" t="s">
        <v>2693</v>
      </c>
      <c r="D159" s="127" t="s">
        <v>2693</v>
      </c>
      <c r="E159" s="127" t="s">
        <v>2693</v>
      </c>
      <c r="F159" s="127" t="s">
        <v>2693</v>
      </c>
      <c r="G159" s="127" t="s">
        <v>2693</v>
      </c>
      <c r="H159" s="127" t="s">
        <v>2693</v>
      </c>
      <c r="I159" s="127" t="s">
        <v>2693</v>
      </c>
      <c r="J159" s="127" t="s">
        <v>2693</v>
      </c>
      <c r="K159" s="127" t="s">
        <v>2693</v>
      </c>
      <c r="L159" s="127" t="s">
        <v>2693</v>
      </c>
      <c r="M159" s="127" t="s">
        <v>2693</v>
      </c>
      <c r="N159" s="127" t="s">
        <v>2693</v>
      </c>
      <c r="O159" s="127" t="s">
        <v>2693</v>
      </c>
    </row>
    <row r="160" spans="1:15">
      <c r="A160" s="126" t="s">
        <v>2693</v>
      </c>
      <c r="B160" s="126" t="s">
        <v>2693</v>
      </c>
      <c r="C160" s="127" t="s">
        <v>2693</v>
      </c>
      <c r="D160" s="127" t="s">
        <v>2693</v>
      </c>
      <c r="E160" s="127" t="s">
        <v>2693</v>
      </c>
      <c r="F160" s="127" t="s">
        <v>2693</v>
      </c>
      <c r="G160" s="127" t="s">
        <v>2693</v>
      </c>
      <c r="H160" s="127" t="s">
        <v>2693</v>
      </c>
      <c r="I160" s="127" t="s">
        <v>2693</v>
      </c>
      <c r="J160" s="127" t="s">
        <v>2693</v>
      </c>
      <c r="K160" s="127" t="s">
        <v>2693</v>
      </c>
      <c r="L160" s="127" t="s">
        <v>2693</v>
      </c>
      <c r="M160" s="127" t="s">
        <v>2693</v>
      </c>
      <c r="N160" s="127" t="s">
        <v>2693</v>
      </c>
      <c r="O160" s="127" t="s">
        <v>2693</v>
      </c>
    </row>
    <row r="161" spans="1:15">
      <c r="A161" s="97" t="s">
        <v>104</v>
      </c>
      <c r="B161" s="126" t="s">
        <v>2693</v>
      </c>
      <c r="C161" s="127" t="s">
        <v>2693</v>
      </c>
      <c r="D161" s="127" t="s">
        <v>2693</v>
      </c>
      <c r="E161" s="127" t="s">
        <v>2693</v>
      </c>
      <c r="F161" s="127" t="s">
        <v>2693</v>
      </c>
      <c r="G161" s="127" t="s">
        <v>2693</v>
      </c>
      <c r="H161" s="127" t="s">
        <v>2693</v>
      </c>
      <c r="I161" s="127" t="s">
        <v>2693</v>
      </c>
      <c r="J161" s="127" t="s">
        <v>2693</v>
      </c>
      <c r="K161" s="127" t="s">
        <v>2693</v>
      </c>
      <c r="L161" s="127" t="s">
        <v>2693</v>
      </c>
      <c r="M161" s="127" t="s">
        <v>2693</v>
      </c>
      <c r="N161" s="127" t="s">
        <v>2693</v>
      </c>
      <c r="O161" s="127" t="s">
        <v>2693</v>
      </c>
    </row>
    <row r="162" spans="1:15">
      <c r="A162" s="97" t="s">
        <v>179</v>
      </c>
      <c r="B162" s="126" t="s">
        <v>2693</v>
      </c>
      <c r="C162" s="127" t="s">
        <v>2693</v>
      </c>
      <c r="D162" s="127" t="s">
        <v>2693</v>
      </c>
      <c r="E162" s="127" t="s">
        <v>2693</v>
      </c>
      <c r="F162" s="127" t="s">
        <v>2693</v>
      </c>
      <c r="G162" s="127" t="s">
        <v>2693</v>
      </c>
      <c r="H162" s="127" t="s">
        <v>2693</v>
      </c>
      <c r="I162" s="127" t="s">
        <v>2693</v>
      </c>
      <c r="J162" s="127" t="s">
        <v>2693</v>
      </c>
      <c r="K162" s="127" t="s">
        <v>2693</v>
      </c>
      <c r="L162" s="127" t="s">
        <v>2693</v>
      </c>
      <c r="M162" s="127" t="s">
        <v>2693</v>
      </c>
      <c r="N162" s="127" t="s">
        <v>2693</v>
      </c>
      <c r="O162" s="127" t="s">
        <v>2693</v>
      </c>
    </row>
    <row r="163" spans="1:15">
      <c r="A163" s="97" t="s">
        <v>187</v>
      </c>
      <c r="B163" s="126" t="s">
        <v>2693</v>
      </c>
      <c r="C163" s="127" t="s">
        <v>2693</v>
      </c>
      <c r="D163" s="127" t="s">
        <v>2693</v>
      </c>
      <c r="E163" s="127" t="s">
        <v>2693</v>
      </c>
      <c r="F163" s="127" t="s">
        <v>2693</v>
      </c>
      <c r="G163" s="127" t="s">
        <v>2693</v>
      </c>
      <c r="H163" s="127" t="s">
        <v>2693</v>
      </c>
      <c r="I163" s="127" t="s">
        <v>2693</v>
      </c>
      <c r="J163" s="127" t="s">
        <v>2693</v>
      </c>
      <c r="K163" s="127" t="s">
        <v>2693</v>
      </c>
      <c r="L163" s="127" t="s">
        <v>2693</v>
      </c>
      <c r="M163" s="127" t="s">
        <v>2693</v>
      </c>
      <c r="N163" s="127" t="s">
        <v>2693</v>
      </c>
      <c r="O163" s="127" t="s">
        <v>2693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137</v>
      </c>
      <c r="B1" s="36" t="s" vm="1">
        <v>204</v>
      </c>
    </row>
    <row r="2" spans="1:18">
      <c r="A2" s="36" t="s">
        <v>136</v>
      </c>
      <c r="B2" s="36" t="s">
        <v>205</v>
      </c>
    </row>
    <row r="3" spans="1:18">
      <c r="A3" s="36" t="s">
        <v>138</v>
      </c>
      <c r="B3" s="36" t="s">
        <v>2665</v>
      </c>
    </row>
    <row r="4" spans="1:18">
      <c r="A4" s="36" t="s">
        <v>139</v>
      </c>
      <c r="B4" s="36">
        <v>14242</v>
      </c>
    </row>
    <row r="5" spans="1:18" ht="18.75">
      <c r="A5" s="153" t="s">
        <v>82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5"/>
    </row>
    <row r="6" spans="1:18" s="3" customFormat="1">
      <c r="A6" s="37" t="s">
        <v>108</v>
      </c>
      <c r="B6" s="38" t="s">
        <v>41</v>
      </c>
      <c r="C6" s="38" t="s">
        <v>110</v>
      </c>
      <c r="D6" s="38" t="s">
        <v>109</v>
      </c>
      <c r="E6" s="38" t="s">
        <v>61</v>
      </c>
      <c r="F6" s="38" t="s">
        <v>14</v>
      </c>
      <c r="G6" s="38" t="s">
        <v>62</v>
      </c>
      <c r="H6" s="38" t="s">
        <v>96</v>
      </c>
      <c r="I6" s="38" t="s">
        <v>17</v>
      </c>
      <c r="J6" s="38" t="s">
        <v>95</v>
      </c>
      <c r="K6" s="38" t="s">
        <v>16</v>
      </c>
      <c r="L6" s="140" t="s">
        <v>18</v>
      </c>
      <c r="M6" s="38" t="s">
        <v>181</v>
      </c>
      <c r="N6" s="38" t="s">
        <v>180</v>
      </c>
      <c r="O6" s="38" t="s">
        <v>103</v>
      </c>
      <c r="P6" s="38" t="s">
        <v>55</v>
      </c>
      <c r="Q6" s="38" t="s">
        <v>140</v>
      </c>
      <c r="R6" s="40" t="s">
        <v>142</v>
      </c>
    </row>
    <row r="7" spans="1:18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19" t="s">
        <v>2693</v>
      </c>
      <c r="G7" s="119" t="s">
        <v>2693</v>
      </c>
      <c r="H7" s="26" t="s">
        <v>21</v>
      </c>
      <c r="I7" s="26" t="s">
        <v>20</v>
      </c>
      <c r="J7" s="119" t="s">
        <v>2693</v>
      </c>
      <c r="K7" s="26" t="s">
        <v>19</v>
      </c>
      <c r="L7" s="26" t="s">
        <v>19</v>
      </c>
      <c r="M7" s="26" t="s">
        <v>188</v>
      </c>
      <c r="N7" s="119" t="s">
        <v>2693</v>
      </c>
      <c r="O7" s="26" t="s">
        <v>184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105</v>
      </c>
      <c r="Q8" s="14" t="s">
        <v>106</v>
      </c>
      <c r="R8" s="15" t="s">
        <v>143</v>
      </c>
    </row>
    <row r="9" spans="1:18" s="4" customFormat="1" ht="20.25">
      <c r="A9" s="94" t="s">
        <v>2666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125" t="s">
        <v>2693</v>
      </c>
      <c r="N9" s="125" t="s">
        <v>2693</v>
      </c>
      <c r="O9" s="95">
        <v>0</v>
      </c>
      <c r="P9" s="125" t="s">
        <v>2693</v>
      </c>
      <c r="Q9" s="96">
        <v>0</v>
      </c>
      <c r="R9" s="96">
        <v>0</v>
      </c>
    </row>
    <row r="10" spans="1:18">
      <c r="A10" s="97" t="s">
        <v>196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125" t="s">
        <v>2693</v>
      </c>
      <c r="P10" s="125" t="s">
        <v>2693</v>
      </c>
      <c r="Q10" s="125" t="s">
        <v>2693</v>
      </c>
      <c r="R10" s="125" t="s">
        <v>2693</v>
      </c>
    </row>
    <row r="11" spans="1:18">
      <c r="A11" s="97" t="s">
        <v>104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  <c r="O11" s="125" t="s">
        <v>2693</v>
      </c>
      <c r="P11" s="125" t="s">
        <v>2693</v>
      </c>
      <c r="Q11" s="125" t="s">
        <v>2693</v>
      </c>
      <c r="R11" s="125" t="s">
        <v>2693</v>
      </c>
    </row>
    <row r="12" spans="1:18">
      <c r="A12" s="97" t="s">
        <v>179</v>
      </c>
      <c r="B12" s="125" t="s">
        <v>2693</v>
      </c>
      <c r="C12" s="125" t="s">
        <v>2693</v>
      </c>
      <c r="D12" s="125" t="s">
        <v>2693</v>
      </c>
      <c r="E12" s="125" t="s">
        <v>2693</v>
      </c>
      <c r="F12" s="125" t="s">
        <v>2693</v>
      </c>
      <c r="G12" s="125" t="s">
        <v>2693</v>
      </c>
      <c r="H12" s="125" t="s">
        <v>2693</v>
      </c>
      <c r="I12" s="125" t="s">
        <v>2693</v>
      </c>
      <c r="J12" s="125" t="s">
        <v>2693</v>
      </c>
      <c r="K12" s="125" t="s">
        <v>2693</v>
      </c>
      <c r="L12" s="125" t="s">
        <v>2693</v>
      </c>
      <c r="M12" s="125" t="s">
        <v>2693</v>
      </c>
      <c r="N12" s="125" t="s">
        <v>2693</v>
      </c>
      <c r="O12" s="125" t="s">
        <v>2693</v>
      </c>
      <c r="P12" s="125" t="s">
        <v>2693</v>
      </c>
      <c r="Q12" s="125" t="s">
        <v>2693</v>
      </c>
      <c r="R12" s="125" t="s">
        <v>2693</v>
      </c>
    </row>
    <row r="13" spans="1:18">
      <c r="A13" s="97" t="s">
        <v>187</v>
      </c>
      <c r="B13" s="125" t="s">
        <v>2693</v>
      </c>
      <c r="C13" s="125" t="s">
        <v>2693</v>
      </c>
      <c r="D13" s="125" t="s">
        <v>2693</v>
      </c>
      <c r="E13" s="125" t="s">
        <v>2693</v>
      </c>
      <c r="F13" s="125" t="s">
        <v>2693</v>
      </c>
      <c r="G13" s="125" t="s">
        <v>2693</v>
      </c>
      <c r="H13" s="125" t="s">
        <v>2693</v>
      </c>
      <c r="I13" s="125" t="s">
        <v>2693</v>
      </c>
      <c r="J13" s="125" t="s">
        <v>2693</v>
      </c>
      <c r="K13" s="125" t="s">
        <v>2693</v>
      </c>
      <c r="L13" s="125" t="s">
        <v>2693</v>
      </c>
      <c r="M13" s="125" t="s">
        <v>2693</v>
      </c>
      <c r="N13" s="125" t="s">
        <v>2693</v>
      </c>
      <c r="O13" s="125" t="s">
        <v>2693</v>
      </c>
      <c r="P13" s="125" t="s">
        <v>2693</v>
      </c>
      <c r="Q13" s="125" t="s">
        <v>2693</v>
      </c>
      <c r="R13" s="125" t="s">
        <v>2693</v>
      </c>
    </row>
    <row r="14" spans="1:18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  <row r="17" spans="1:18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</row>
    <row r="18" spans="1:18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18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1:18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>
      <selection activeCell="B4" sqref="B4"/>
    </sheetView>
  </sheetViews>
  <sheetFormatPr defaultColWidth="0" defaultRowHeight="18" zeroHeight="1"/>
  <cols>
    <col min="1" max="1" width="53.28515625" style="2" bestFit="1" customWidth="1"/>
    <col min="2" max="2" width="18.5703125" style="2" customWidth="1"/>
    <col min="3" max="3" width="13.140625" style="2" customWidth="1"/>
    <col min="4" max="4" width="13.85546875" style="2" customWidth="1"/>
    <col min="5" max="5" width="14.42578125" style="1" bestFit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137</v>
      </c>
      <c r="B1" s="36" t="s" vm="1">
        <v>204</v>
      </c>
    </row>
    <row r="2" spans="1:29">
      <c r="A2" s="36" t="s">
        <v>136</v>
      </c>
      <c r="B2" s="36" t="s">
        <v>205</v>
      </c>
    </row>
    <row r="3" spans="1:29">
      <c r="A3" s="36" t="s">
        <v>138</v>
      </c>
      <c r="B3" s="36" t="s">
        <v>2665</v>
      </c>
    </row>
    <row r="4" spans="1:29">
      <c r="A4" s="36" t="s">
        <v>139</v>
      </c>
      <c r="B4" s="36">
        <v>14242</v>
      </c>
    </row>
    <row r="5" spans="1:29" ht="18.75">
      <c r="A5" s="153" t="s">
        <v>83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5"/>
    </row>
    <row r="6" spans="1:29" s="3" customFormat="1">
      <c r="A6" s="37" t="s">
        <v>108</v>
      </c>
      <c r="B6" s="38" t="s">
        <v>41</v>
      </c>
      <c r="C6" s="38" t="s">
        <v>110</v>
      </c>
      <c r="D6" s="38" t="s">
        <v>109</v>
      </c>
      <c r="E6" s="38" t="s">
        <v>61</v>
      </c>
      <c r="F6" s="38" t="s">
        <v>14</v>
      </c>
      <c r="G6" s="38" t="s">
        <v>62</v>
      </c>
      <c r="H6" s="38" t="s">
        <v>96</v>
      </c>
      <c r="I6" s="38" t="s">
        <v>17</v>
      </c>
      <c r="J6" s="38" t="s">
        <v>95</v>
      </c>
      <c r="K6" s="38" t="s">
        <v>16</v>
      </c>
      <c r="L6" s="140" t="s">
        <v>18</v>
      </c>
      <c r="M6" s="140" t="s">
        <v>181</v>
      </c>
      <c r="N6" s="38" t="s">
        <v>180</v>
      </c>
      <c r="O6" s="38" t="s">
        <v>103</v>
      </c>
      <c r="P6" s="38" t="s">
        <v>55</v>
      </c>
      <c r="Q6" s="38" t="s">
        <v>140</v>
      </c>
      <c r="R6" s="40" t="s">
        <v>142</v>
      </c>
      <c r="Z6" s="1"/>
    </row>
    <row r="7" spans="1:29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19" t="s">
        <v>2693</v>
      </c>
      <c r="G7" s="119" t="s">
        <v>2693</v>
      </c>
      <c r="H7" s="26" t="s">
        <v>21</v>
      </c>
      <c r="I7" s="26" t="s">
        <v>20</v>
      </c>
      <c r="J7" s="119" t="s">
        <v>2693</v>
      </c>
      <c r="K7" s="26" t="s">
        <v>19</v>
      </c>
      <c r="L7" s="26" t="s">
        <v>19</v>
      </c>
      <c r="M7" s="26" t="s">
        <v>188</v>
      </c>
      <c r="N7" s="119" t="s">
        <v>2693</v>
      </c>
      <c r="O7" s="26" t="s">
        <v>184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105</v>
      </c>
      <c r="Q8" s="14" t="s">
        <v>106</v>
      </c>
      <c r="R8" s="15" t="s">
        <v>143</v>
      </c>
      <c r="Z8" s="1"/>
    </row>
    <row r="9" spans="1:29" s="4" customFormat="1" ht="20.25">
      <c r="A9" s="77" t="s">
        <v>48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125" t="s">
        <v>2693</v>
      </c>
      <c r="N9" s="125" t="s">
        <v>2693</v>
      </c>
      <c r="O9" s="66">
        <v>2.2445288609999996</v>
      </c>
      <c r="P9" s="125" t="s">
        <v>2693</v>
      </c>
      <c r="Q9" s="67">
        <f>IFERROR(O9/$O$9,0)</f>
        <v>1</v>
      </c>
      <c r="R9" s="67">
        <f>O9/'סכום נכסי הקרן'!$C$41</f>
        <v>2.0408070726631367E-4</v>
      </c>
      <c r="Z9" s="1"/>
      <c r="AC9" s="1"/>
    </row>
    <row r="10" spans="1:29">
      <c r="A10" s="78" t="s">
        <v>175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66">
        <v>2.2445288609999996</v>
      </c>
      <c r="P10" s="125" t="s">
        <v>2693</v>
      </c>
      <c r="Q10" s="67">
        <f t="shared" ref="Q10:Q13" si="0">IFERROR(O10/$O$9,0)</f>
        <v>1</v>
      </c>
      <c r="R10" s="67">
        <f>O10/'סכום נכסי הקרן'!$C$41</f>
        <v>2.0408070726631367E-4</v>
      </c>
    </row>
    <row r="11" spans="1:29">
      <c r="A11" s="79" t="s">
        <v>56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122" t="s">
        <v>2693</v>
      </c>
      <c r="G11" s="122" t="s">
        <v>2693</v>
      </c>
      <c r="H11" s="122" t="s">
        <v>2693</v>
      </c>
      <c r="I11" s="122" t="s">
        <v>2693</v>
      </c>
      <c r="J11" s="122" t="s">
        <v>2693</v>
      </c>
      <c r="K11" s="122" t="s">
        <v>2693</v>
      </c>
      <c r="L11" s="122" t="s">
        <v>2693</v>
      </c>
      <c r="M11" s="122" t="s">
        <v>2693</v>
      </c>
      <c r="N11" s="122" t="s">
        <v>2693</v>
      </c>
      <c r="O11" s="64">
        <v>2.2445288609999996</v>
      </c>
      <c r="P11" s="122" t="s">
        <v>2693</v>
      </c>
      <c r="Q11" s="65">
        <f t="shared" si="0"/>
        <v>1</v>
      </c>
      <c r="R11" s="65">
        <f>O11/'סכום נכסי הקרן'!$C$41</f>
        <v>2.0408070726631367E-4</v>
      </c>
    </row>
    <row r="12" spans="1:29">
      <c r="A12" s="80" t="s">
        <v>2076</v>
      </c>
      <c r="B12" s="58">
        <v>9555</v>
      </c>
      <c r="C12" s="69" t="s">
        <v>29</v>
      </c>
      <c r="D12" s="58" t="s">
        <v>2077</v>
      </c>
      <c r="E12" s="69" t="s">
        <v>571</v>
      </c>
      <c r="F12" s="58" t="s">
        <v>628</v>
      </c>
      <c r="G12" s="125" t="s">
        <v>2693</v>
      </c>
      <c r="H12" s="76">
        <v>45046</v>
      </c>
      <c r="I12" s="68">
        <v>0</v>
      </c>
      <c r="J12" s="69" t="s">
        <v>124</v>
      </c>
      <c r="K12" s="70">
        <v>0</v>
      </c>
      <c r="L12" s="70">
        <v>0</v>
      </c>
      <c r="M12" s="66">
        <v>3800.1133690000001</v>
      </c>
      <c r="N12" s="68">
        <v>59</v>
      </c>
      <c r="O12" s="66">
        <v>2.2420668879999996</v>
      </c>
      <c r="P12" s="67">
        <v>6.5593058890668916E-6</v>
      </c>
      <c r="Q12" s="67">
        <f t="shared" si="0"/>
        <v>0.99890312259165914</v>
      </c>
      <c r="R12" s="67">
        <f>O12/'סכום נכסי הקרן'!$C$41</f>
        <v>2.0385685574903504E-4</v>
      </c>
    </row>
    <row r="13" spans="1:29">
      <c r="A13" s="80" t="s">
        <v>2078</v>
      </c>
      <c r="B13" s="58">
        <v>9556</v>
      </c>
      <c r="C13" s="69" t="s">
        <v>29</v>
      </c>
      <c r="D13" s="58" t="s">
        <v>2077</v>
      </c>
      <c r="E13" s="69" t="s">
        <v>571</v>
      </c>
      <c r="F13" s="58" t="s">
        <v>628</v>
      </c>
      <c r="G13" s="125" t="s">
        <v>2693</v>
      </c>
      <c r="H13" s="76">
        <v>45046</v>
      </c>
      <c r="I13" s="68">
        <v>0</v>
      </c>
      <c r="J13" s="69" t="s">
        <v>124</v>
      </c>
      <c r="K13" s="70">
        <v>0</v>
      </c>
      <c r="L13" s="70">
        <v>0</v>
      </c>
      <c r="M13" s="66">
        <v>8.3691279999999999</v>
      </c>
      <c r="N13" s="68">
        <v>29.41732</v>
      </c>
      <c r="O13" s="66">
        <v>2.4619730000000001E-3</v>
      </c>
      <c r="P13" s="67">
        <v>0</v>
      </c>
      <c r="Q13" s="67">
        <f t="shared" si="0"/>
        <v>1.0968774083408859E-3</v>
      </c>
      <c r="R13" s="67">
        <f>O13/'סכום נכסי הקרן'!$C$41</f>
        <v>2.2385151727864915E-7</v>
      </c>
    </row>
    <row r="14" spans="1:29">
      <c r="A14" s="141" t="s">
        <v>2693</v>
      </c>
      <c r="B14" s="142" t="s">
        <v>2693</v>
      </c>
      <c r="C14" s="142" t="s">
        <v>2693</v>
      </c>
      <c r="D14" s="142" t="s">
        <v>2693</v>
      </c>
      <c r="E14" s="142" t="s">
        <v>2693</v>
      </c>
      <c r="F14" s="142" t="s">
        <v>2693</v>
      </c>
      <c r="G14" s="142" t="s">
        <v>2693</v>
      </c>
      <c r="H14" s="142" t="s">
        <v>2693</v>
      </c>
      <c r="I14" s="142" t="s">
        <v>2693</v>
      </c>
      <c r="J14" s="142" t="s">
        <v>2693</v>
      </c>
      <c r="K14" s="142" t="s">
        <v>2693</v>
      </c>
      <c r="L14" s="142" t="s">
        <v>2693</v>
      </c>
      <c r="M14" s="142" t="s">
        <v>2693</v>
      </c>
      <c r="N14" s="142" t="s">
        <v>2693</v>
      </c>
      <c r="O14" s="142" t="s">
        <v>2693</v>
      </c>
      <c r="P14" s="142" t="s">
        <v>2693</v>
      </c>
      <c r="Q14" s="142" t="s">
        <v>2693</v>
      </c>
      <c r="R14" s="142" t="s">
        <v>2693</v>
      </c>
    </row>
    <row r="15" spans="1:29">
      <c r="A15" s="125" t="s">
        <v>2693</v>
      </c>
      <c r="B15" s="125" t="s">
        <v>2693</v>
      </c>
      <c r="C15" s="125" t="s">
        <v>2693</v>
      </c>
      <c r="D15" s="125" t="s">
        <v>2693</v>
      </c>
      <c r="E15" s="125" t="s">
        <v>2693</v>
      </c>
      <c r="F15" s="125" t="s">
        <v>2693</v>
      </c>
      <c r="G15" s="125" t="s">
        <v>2693</v>
      </c>
      <c r="H15" s="125" t="s">
        <v>2693</v>
      </c>
      <c r="I15" s="125" t="s">
        <v>2693</v>
      </c>
      <c r="J15" s="125" t="s">
        <v>2693</v>
      </c>
      <c r="K15" s="125" t="s">
        <v>2693</v>
      </c>
      <c r="L15" s="125" t="s">
        <v>2693</v>
      </c>
      <c r="M15" s="125" t="s">
        <v>2693</v>
      </c>
      <c r="N15" s="125" t="s">
        <v>2693</v>
      </c>
      <c r="O15" s="125" t="s">
        <v>2693</v>
      </c>
      <c r="P15" s="125" t="s">
        <v>2693</v>
      </c>
      <c r="Q15" s="125" t="s">
        <v>2693</v>
      </c>
      <c r="R15" s="125" t="s">
        <v>2693</v>
      </c>
    </row>
    <row r="16" spans="1:29">
      <c r="A16" s="125" t="s">
        <v>2693</v>
      </c>
      <c r="B16" s="125" t="s">
        <v>2693</v>
      </c>
      <c r="C16" s="125" t="s">
        <v>2693</v>
      </c>
      <c r="D16" s="125" t="s">
        <v>2693</v>
      </c>
      <c r="E16" s="125" t="s">
        <v>2693</v>
      </c>
      <c r="F16" s="125" t="s">
        <v>2693</v>
      </c>
      <c r="G16" s="125" t="s">
        <v>2693</v>
      </c>
      <c r="H16" s="125" t="s">
        <v>2693</v>
      </c>
      <c r="I16" s="125" t="s">
        <v>2693</v>
      </c>
      <c r="J16" s="125" t="s">
        <v>2693</v>
      </c>
      <c r="K16" s="125" t="s">
        <v>2693</v>
      </c>
      <c r="L16" s="125" t="s">
        <v>2693</v>
      </c>
      <c r="M16" s="125" t="s">
        <v>2693</v>
      </c>
      <c r="N16" s="125" t="s">
        <v>2693</v>
      </c>
      <c r="O16" s="125" t="s">
        <v>2693</v>
      </c>
      <c r="P16" s="125" t="s">
        <v>2693</v>
      </c>
      <c r="Q16" s="125" t="s">
        <v>2693</v>
      </c>
      <c r="R16" s="125" t="s">
        <v>2693</v>
      </c>
    </row>
    <row r="17" spans="1:18">
      <c r="A17" s="97" t="s">
        <v>196</v>
      </c>
      <c r="B17" s="125" t="s">
        <v>2693</v>
      </c>
      <c r="C17" s="125" t="s">
        <v>2693</v>
      </c>
      <c r="D17" s="125" t="s">
        <v>2693</v>
      </c>
      <c r="E17" s="125" t="s">
        <v>2693</v>
      </c>
      <c r="F17" s="125" t="s">
        <v>2693</v>
      </c>
      <c r="G17" s="125" t="s">
        <v>2693</v>
      </c>
      <c r="H17" s="125" t="s">
        <v>2693</v>
      </c>
      <c r="I17" s="125" t="s">
        <v>2693</v>
      </c>
      <c r="J17" s="125" t="s">
        <v>2693</v>
      </c>
      <c r="K17" s="125" t="s">
        <v>2693</v>
      </c>
      <c r="L17" s="125" t="s">
        <v>2693</v>
      </c>
      <c r="M17" s="125" t="s">
        <v>2693</v>
      </c>
      <c r="N17" s="125" t="s">
        <v>2693</v>
      </c>
      <c r="O17" s="125" t="s">
        <v>2693</v>
      </c>
      <c r="P17" s="125" t="s">
        <v>2693</v>
      </c>
      <c r="Q17" s="125" t="s">
        <v>2693</v>
      </c>
      <c r="R17" s="125" t="s">
        <v>2693</v>
      </c>
    </row>
    <row r="18" spans="1:18">
      <c r="A18" s="97" t="s">
        <v>104</v>
      </c>
      <c r="B18" s="125" t="s">
        <v>2693</v>
      </c>
      <c r="C18" s="125" t="s">
        <v>2693</v>
      </c>
      <c r="D18" s="125" t="s">
        <v>2693</v>
      </c>
      <c r="E18" s="125" t="s">
        <v>2693</v>
      </c>
      <c r="F18" s="125" t="s">
        <v>2693</v>
      </c>
      <c r="G18" s="125" t="s">
        <v>2693</v>
      </c>
      <c r="H18" s="125" t="s">
        <v>2693</v>
      </c>
      <c r="I18" s="125" t="s">
        <v>2693</v>
      </c>
      <c r="J18" s="125" t="s">
        <v>2693</v>
      </c>
      <c r="K18" s="125" t="s">
        <v>2693</v>
      </c>
      <c r="L18" s="125" t="s">
        <v>2693</v>
      </c>
      <c r="M18" s="125" t="s">
        <v>2693</v>
      </c>
      <c r="N18" s="125" t="s">
        <v>2693</v>
      </c>
      <c r="O18" s="125" t="s">
        <v>2693</v>
      </c>
      <c r="P18" s="125" t="s">
        <v>2693</v>
      </c>
      <c r="Q18" s="125" t="s">
        <v>2693</v>
      </c>
      <c r="R18" s="125" t="s">
        <v>2693</v>
      </c>
    </row>
    <row r="19" spans="1:18">
      <c r="A19" s="97" t="s">
        <v>179</v>
      </c>
      <c r="B19" s="125" t="s">
        <v>2693</v>
      </c>
      <c r="C19" s="125" t="s">
        <v>2693</v>
      </c>
      <c r="D19" s="125" t="s">
        <v>2693</v>
      </c>
      <c r="E19" s="125" t="s">
        <v>2693</v>
      </c>
      <c r="F19" s="125" t="s">
        <v>2693</v>
      </c>
      <c r="G19" s="125" t="s">
        <v>2693</v>
      </c>
      <c r="H19" s="125" t="s">
        <v>2693</v>
      </c>
      <c r="I19" s="125" t="s">
        <v>2693</v>
      </c>
      <c r="J19" s="125" t="s">
        <v>2693</v>
      </c>
      <c r="K19" s="125" t="s">
        <v>2693</v>
      </c>
      <c r="L19" s="125" t="s">
        <v>2693</v>
      </c>
      <c r="M19" s="125" t="s">
        <v>2693</v>
      </c>
      <c r="N19" s="125" t="s">
        <v>2693</v>
      </c>
      <c r="O19" s="125" t="s">
        <v>2693</v>
      </c>
      <c r="P19" s="125" t="s">
        <v>2693</v>
      </c>
      <c r="Q19" s="125" t="s">
        <v>2693</v>
      </c>
      <c r="R19" s="125" t="s">
        <v>2693</v>
      </c>
    </row>
    <row r="20" spans="1:18">
      <c r="A20" s="97" t="s">
        <v>187</v>
      </c>
      <c r="B20" s="125" t="s">
        <v>2693</v>
      </c>
      <c r="C20" s="125" t="s">
        <v>2693</v>
      </c>
      <c r="D20" s="125" t="s">
        <v>2693</v>
      </c>
      <c r="E20" s="125" t="s">
        <v>2693</v>
      </c>
      <c r="F20" s="125" t="s">
        <v>2693</v>
      </c>
      <c r="G20" s="125" t="s">
        <v>2693</v>
      </c>
      <c r="H20" s="125" t="s">
        <v>2693</v>
      </c>
      <c r="I20" s="125" t="s">
        <v>2693</v>
      </c>
      <c r="J20" s="125" t="s">
        <v>2693</v>
      </c>
      <c r="K20" s="125" t="s">
        <v>2693</v>
      </c>
      <c r="L20" s="125" t="s">
        <v>2693</v>
      </c>
      <c r="M20" s="125" t="s">
        <v>2693</v>
      </c>
      <c r="N20" s="125" t="s">
        <v>2693</v>
      </c>
      <c r="O20" s="125" t="s">
        <v>2693</v>
      </c>
      <c r="P20" s="125" t="s">
        <v>2693</v>
      </c>
      <c r="Q20" s="125" t="s">
        <v>2693</v>
      </c>
      <c r="R20" s="125" t="s">
        <v>2693</v>
      </c>
    </row>
    <row r="21" spans="1:18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1:18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 spans="1:18" hidden="1">
      <c r="B114" s="1"/>
      <c r="C114" s="1"/>
      <c r="D114" s="1"/>
    </row>
    <row r="115" spans="1:18" hidden="1">
      <c r="B115" s="1"/>
      <c r="C115" s="1"/>
      <c r="D115" s="1"/>
    </row>
    <row r="116" spans="1:18" hidden="1">
      <c r="B116" s="1"/>
      <c r="C116" s="1"/>
      <c r="D116" s="1"/>
    </row>
    <row r="117" spans="1:18" hidden="1">
      <c r="B117" s="1"/>
      <c r="C117" s="1"/>
      <c r="D117" s="1"/>
    </row>
    <row r="118" spans="1:18" hidden="1">
      <c r="B118" s="1"/>
      <c r="C118" s="1"/>
      <c r="D118" s="1"/>
    </row>
    <row r="119" spans="1:18" hidden="1">
      <c r="B119" s="1"/>
      <c r="C119" s="1"/>
      <c r="D119" s="1"/>
    </row>
    <row r="120" spans="1:18" hidden="1">
      <c r="B120" s="1"/>
      <c r="C120" s="1"/>
      <c r="D120" s="1"/>
    </row>
    <row r="121" spans="1:18" hidden="1">
      <c r="B121" s="1"/>
      <c r="C121" s="1"/>
      <c r="D121" s="1"/>
    </row>
    <row r="122" spans="1:18" hidden="1">
      <c r="B122" s="1"/>
      <c r="C122" s="1"/>
      <c r="D122" s="1"/>
    </row>
    <row r="123" spans="1:18" hidden="1">
      <c r="B123" s="1"/>
      <c r="C123" s="1"/>
      <c r="D123" s="1"/>
    </row>
    <row r="124" spans="1:18" hidden="1">
      <c r="B124" s="1"/>
      <c r="C124" s="1"/>
      <c r="D124" s="1"/>
    </row>
    <row r="125" spans="1:18" hidden="1">
      <c r="B125" s="1"/>
      <c r="C125" s="1"/>
      <c r="D125" s="1"/>
    </row>
    <row r="126" spans="1:18" hidden="1">
      <c r="B126" s="1"/>
      <c r="C126" s="1"/>
      <c r="D126" s="1"/>
    </row>
    <row r="127" spans="1:18" hidden="1">
      <c r="B127" s="1"/>
      <c r="C127" s="1"/>
      <c r="D127" s="1"/>
    </row>
    <row r="128" spans="1:18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16 A21:A113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137</v>
      </c>
      <c r="B1" s="36" t="s" vm="1">
        <v>204</v>
      </c>
    </row>
    <row r="2" spans="1:27">
      <c r="A2" s="36" t="s">
        <v>136</v>
      </c>
      <c r="B2" s="36" t="s">
        <v>205</v>
      </c>
    </row>
    <row r="3" spans="1:27">
      <c r="A3" s="36" t="s">
        <v>138</v>
      </c>
      <c r="B3" s="36" t="s">
        <v>2665</v>
      </c>
    </row>
    <row r="4" spans="1:27">
      <c r="A4" s="36" t="s">
        <v>139</v>
      </c>
      <c r="B4" s="36">
        <v>14242</v>
      </c>
    </row>
    <row r="5" spans="1:27" ht="18.75">
      <c r="A5" s="153" t="s">
        <v>84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5"/>
    </row>
    <row r="6" spans="1:27" s="3" customFormat="1">
      <c r="A6" s="37" t="s">
        <v>108</v>
      </c>
      <c r="B6" s="38" t="s">
        <v>41</v>
      </c>
      <c r="C6" s="38" t="s">
        <v>110</v>
      </c>
      <c r="D6" s="38" t="s">
        <v>109</v>
      </c>
      <c r="E6" s="38" t="s">
        <v>61</v>
      </c>
      <c r="F6" s="38" t="s">
        <v>95</v>
      </c>
      <c r="G6" s="38" t="s">
        <v>181</v>
      </c>
      <c r="H6" s="38" t="s">
        <v>180</v>
      </c>
      <c r="I6" s="38" t="s">
        <v>103</v>
      </c>
      <c r="J6" s="38" t="s">
        <v>55</v>
      </c>
      <c r="K6" s="38" t="s">
        <v>140</v>
      </c>
      <c r="L6" s="40" t="s">
        <v>142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19" t="s">
        <v>2693</v>
      </c>
      <c r="G7" s="26" t="s">
        <v>188</v>
      </c>
      <c r="H7" s="119" t="s">
        <v>2693</v>
      </c>
      <c r="I7" s="26" t="s">
        <v>184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94" t="s">
        <v>31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95">
        <v>0</v>
      </c>
      <c r="J9" s="125" t="s">
        <v>2693</v>
      </c>
      <c r="K9" s="96">
        <v>0</v>
      </c>
      <c r="L9" s="96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97" t="s">
        <v>196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</row>
    <row r="11" spans="1:27">
      <c r="A11" s="97" t="s">
        <v>104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</row>
    <row r="12" spans="1:27">
      <c r="A12" s="97" t="s">
        <v>179</v>
      </c>
      <c r="B12" s="125" t="s">
        <v>2693</v>
      </c>
      <c r="C12" s="125" t="s">
        <v>2693</v>
      </c>
      <c r="D12" s="125" t="s">
        <v>2693</v>
      </c>
      <c r="E12" s="125" t="s">
        <v>2693</v>
      </c>
      <c r="F12" s="125" t="s">
        <v>2693</v>
      </c>
      <c r="G12" s="125" t="s">
        <v>2693</v>
      </c>
      <c r="H12" s="125" t="s">
        <v>2693</v>
      </c>
      <c r="I12" s="125" t="s">
        <v>2693</v>
      </c>
      <c r="J12" s="125" t="s">
        <v>2693</v>
      </c>
      <c r="K12" s="125" t="s">
        <v>2693</v>
      </c>
      <c r="L12" s="125" t="s">
        <v>2693</v>
      </c>
    </row>
    <row r="13" spans="1:27">
      <c r="A13" s="97" t="s">
        <v>187</v>
      </c>
      <c r="B13" s="125" t="s">
        <v>2693</v>
      </c>
      <c r="C13" s="125" t="s">
        <v>2693</v>
      </c>
      <c r="D13" s="125" t="s">
        <v>2693</v>
      </c>
      <c r="E13" s="125" t="s">
        <v>2693</v>
      </c>
      <c r="F13" s="125" t="s">
        <v>2693</v>
      </c>
      <c r="G13" s="125" t="s">
        <v>2693</v>
      </c>
      <c r="H13" s="125" t="s">
        <v>2693</v>
      </c>
      <c r="I13" s="125" t="s">
        <v>2693</v>
      </c>
      <c r="J13" s="125" t="s">
        <v>2693</v>
      </c>
      <c r="K13" s="125" t="s">
        <v>2693</v>
      </c>
      <c r="L13" s="125" t="s">
        <v>2693</v>
      </c>
    </row>
    <row r="14" spans="1:27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27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27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2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2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</row>
    <row r="20" spans="1:12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</row>
    <row r="21" spans="1:12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2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2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2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2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</row>
    <row r="30" spans="1:12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</row>
    <row r="31" spans="1:12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</row>
    <row r="32" spans="1:12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</row>
    <row r="35" spans="1:12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</row>
    <row r="37" spans="1:12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</row>
    <row r="38" spans="1:12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</row>
    <row r="39" spans="1:12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</row>
    <row r="40" spans="1:12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</row>
    <row r="41" spans="1:12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2" spans="1:12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</row>
    <row r="43" spans="1:12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</row>
    <row r="44" spans="1:12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</row>
    <row r="45" spans="1:12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</row>
    <row r="46" spans="1:12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</row>
    <row r="47" spans="1:12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</row>
    <row r="48" spans="1:12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1:12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  <row r="50" spans="1:12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</row>
    <row r="51" spans="1:12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</row>
    <row r="52" spans="1:12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</row>
    <row r="53" spans="1:12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</row>
    <row r="55" spans="1:12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</row>
    <row r="56" spans="1:12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</row>
    <row r="57" spans="1:12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</row>
    <row r="58" spans="1:12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</row>
    <row r="59" spans="1:12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</row>
    <row r="60" spans="1:12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</row>
    <row r="61" spans="1:12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</row>
    <row r="62" spans="1:12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</row>
    <row r="63" spans="1:12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</row>
    <row r="64" spans="1:12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</row>
    <row r="65" spans="1:12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</row>
    <row r="66" spans="1:12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</row>
    <row r="67" spans="1:12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</row>
    <row r="68" spans="1:12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</row>
    <row r="69" spans="1:12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</row>
    <row r="70" spans="1:12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</row>
    <row r="71" spans="1:12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</row>
    <row r="72" spans="1:12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</row>
    <row r="73" spans="1:12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</row>
    <row r="74" spans="1:12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</row>
    <row r="75" spans="1:12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pans="1:12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</row>
    <row r="78" spans="1:12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</row>
    <row r="79" spans="1:12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</row>
    <row r="80" spans="1:12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</row>
    <row r="81" spans="1:12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</row>
    <row r="82" spans="1:12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</row>
    <row r="83" spans="1:12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</row>
    <row r="84" spans="1:12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</row>
    <row r="85" spans="1:12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</row>
    <row r="86" spans="1:12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</row>
    <row r="87" spans="1:12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</row>
    <row r="88" spans="1:12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</row>
    <row r="89" spans="1:12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</row>
    <row r="90" spans="1:12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</row>
    <row r="91" spans="1:12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</row>
    <row r="92" spans="1:12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</row>
    <row r="93" spans="1:12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</row>
    <row r="94" spans="1:12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</row>
    <row r="95" spans="1:12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</row>
    <row r="96" spans="1:12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</row>
    <row r="97" spans="1:12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</row>
    <row r="98" spans="1:12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</row>
    <row r="99" spans="1:12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</row>
    <row r="100" spans="1:12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</row>
    <row r="101" spans="1:12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</row>
    <row r="102" spans="1:12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</row>
    <row r="103" spans="1:12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</row>
    <row r="104" spans="1:12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</row>
    <row r="105" spans="1:12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</row>
    <row r="106" spans="1:12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</row>
    <row r="107" spans="1:12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</row>
    <row r="108" spans="1:12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140625" style="2" bestFit="1" customWidth="1"/>
    <col min="2" max="2" width="64.42578125" style="2" bestFit="1" customWidth="1"/>
    <col min="3" max="3" width="12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137</v>
      </c>
      <c r="B1" s="36" t="s" vm="1">
        <v>204</v>
      </c>
    </row>
    <row r="2" spans="1:10">
      <c r="A2" s="36" t="s">
        <v>136</v>
      </c>
      <c r="B2" s="36" t="s">
        <v>205</v>
      </c>
    </row>
    <row r="3" spans="1:10">
      <c r="A3" s="36" t="s">
        <v>138</v>
      </c>
      <c r="B3" s="36" t="s">
        <v>2665</v>
      </c>
    </row>
    <row r="4" spans="1:10">
      <c r="A4" s="36" t="s">
        <v>139</v>
      </c>
      <c r="B4" s="36">
        <v>14242</v>
      </c>
    </row>
    <row r="5" spans="1:10" ht="18.75">
      <c r="A5" s="153" t="s">
        <v>90</v>
      </c>
      <c r="B5" s="154"/>
      <c r="C5" s="154"/>
      <c r="D5" s="154"/>
      <c r="E5" s="154"/>
      <c r="F5" s="154"/>
      <c r="G5" s="154"/>
      <c r="H5" s="154"/>
      <c r="I5" s="154"/>
      <c r="J5" s="155"/>
    </row>
    <row r="6" spans="1:10" s="3" customFormat="1">
      <c r="A6" s="37" t="s">
        <v>108</v>
      </c>
      <c r="B6" s="38" t="s">
        <v>41</v>
      </c>
      <c r="C6" s="38" t="s">
        <v>95</v>
      </c>
      <c r="D6" s="38" t="s">
        <v>96</v>
      </c>
      <c r="E6" s="38" t="s">
        <v>181</v>
      </c>
      <c r="F6" s="38" t="s">
        <v>180</v>
      </c>
      <c r="G6" s="38" t="s">
        <v>103</v>
      </c>
      <c r="H6" s="38" t="s">
        <v>55</v>
      </c>
      <c r="I6" s="38" t="s">
        <v>140</v>
      </c>
      <c r="J6" s="40" t="s">
        <v>142</v>
      </c>
    </row>
    <row r="7" spans="1:10" s="3" customFormat="1">
      <c r="A7" s="118" t="s">
        <v>2693</v>
      </c>
      <c r="B7" s="119" t="s">
        <v>2693</v>
      </c>
      <c r="C7" s="119" t="s">
        <v>2693</v>
      </c>
      <c r="D7" s="26" t="s">
        <v>21</v>
      </c>
      <c r="E7" s="26" t="s">
        <v>188</v>
      </c>
      <c r="F7" s="119" t="s">
        <v>2693</v>
      </c>
      <c r="G7" s="26" t="s">
        <v>184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20" t="s">
        <v>2693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82" t="s">
        <v>2079</v>
      </c>
      <c r="B9" s="143" t="s">
        <v>2693</v>
      </c>
      <c r="C9" s="143" t="s">
        <v>2693</v>
      </c>
      <c r="D9" s="143" t="s">
        <v>2693</v>
      </c>
      <c r="E9" s="143" t="s">
        <v>2693</v>
      </c>
      <c r="F9" s="143" t="s">
        <v>2693</v>
      </c>
      <c r="G9" s="83">
        <v>5.2077501469999996</v>
      </c>
      <c r="H9" s="143" t="s">
        <v>2693</v>
      </c>
      <c r="I9" s="84">
        <f>IFERROR(G9/$G$9,0)</f>
        <v>1</v>
      </c>
      <c r="J9" s="84">
        <f>G9/'סכום נכסי הקרן'!$C$41</f>
        <v>4.7350753725327531E-4</v>
      </c>
    </row>
    <row r="10" spans="1:10" s="71" customFormat="1">
      <c r="A10" s="85" t="s">
        <v>2080</v>
      </c>
      <c r="B10" s="143" t="s">
        <v>2693</v>
      </c>
      <c r="C10" s="143" t="s">
        <v>2693</v>
      </c>
      <c r="D10" s="143" t="s">
        <v>2693</v>
      </c>
      <c r="E10" s="143" t="s">
        <v>2693</v>
      </c>
      <c r="F10" s="143" t="s">
        <v>2693</v>
      </c>
      <c r="G10" s="83">
        <v>1.9150132479999999</v>
      </c>
      <c r="H10" s="143" t="s">
        <v>2693</v>
      </c>
      <c r="I10" s="84">
        <f t="shared" ref="I10:I18" si="0">IFERROR(G10/$G$9,0)</f>
        <v>0.36772371829381467</v>
      </c>
      <c r="J10" s="84">
        <f>G10/'סכום נכסי הקרן'!$C$41</f>
        <v>1.7411995223892137E-4</v>
      </c>
    </row>
    <row r="11" spans="1:10" s="71" customFormat="1">
      <c r="A11" s="86" t="s">
        <v>173</v>
      </c>
      <c r="B11" s="143" t="s">
        <v>2693</v>
      </c>
      <c r="C11" s="143" t="s">
        <v>2693</v>
      </c>
      <c r="D11" s="143" t="s">
        <v>2693</v>
      </c>
      <c r="E11" s="143" t="s">
        <v>2693</v>
      </c>
      <c r="F11" s="143" t="s">
        <v>2693</v>
      </c>
      <c r="G11" s="83">
        <v>1.9150132479999999</v>
      </c>
      <c r="H11" s="143" t="s">
        <v>2693</v>
      </c>
      <c r="I11" s="84">
        <f t="shared" si="0"/>
        <v>0.36772371829381467</v>
      </c>
      <c r="J11" s="84">
        <f>G11/'סכום נכסי הקרן'!$C$41</f>
        <v>1.7411995223892137E-4</v>
      </c>
    </row>
    <row r="12" spans="1:10">
      <c r="A12" s="61" t="s">
        <v>2081</v>
      </c>
      <c r="B12" s="58" t="s">
        <v>2082</v>
      </c>
      <c r="C12" s="69" t="s">
        <v>124</v>
      </c>
      <c r="D12" s="76">
        <v>45158</v>
      </c>
      <c r="E12" s="66">
        <v>1.1633420000000001</v>
      </c>
      <c r="F12" s="68">
        <v>164613.12</v>
      </c>
      <c r="G12" s="66">
        <v>1.9150132479999999</v>
      </c>
      <c r="H12" s="67">
        <v>8.8198786959818047E-10</v>
      </c>
      <c r="I12" s="67">
        <f t="shared" si="0"/>
        <v>0.36772371829381467</v>
      </c>
      <c r="J12" s="67">
        <f>G12/'סכום נכסי הקרן'!$C$41</f>
        <v>1.7411995223892137E-4</v>
      </c>
    </row>
    <row r="13" spans="1:10">
      <c r="A13" s="124" t="s">
        <v>2693</v>
      </c>
      <c r="B13" s="125" t="s">
        <v>2693</v>
      </c>
      <c r="C13" s="125" t="s">
        <v>2693</v>
      </c>
      <c r="D13" s="125" t="s">
        <v>2693</v>
      </c>
      <c r="E13" s="125" t="s">
        <v>2693</v>
      </c>
      <c r="F13" s="125" t="s">
        <v>2693</v>
      </c>
      <c r="G13" s="125" t="s">
        <v>2693</v>
      </c>
      <c r="H13" s="125" t="s">
        <v>2693</v>
      </c>
      <c r="I13" s="125" t="s">
        <v>2693</v>
      </c>
      <c r="J13" s="125" t="s">
        <v>2693</v>
      </c>
    </row>
    <row r="14" spans="1:10" s="71" customFormat="1">
      <c r="A14" s="85" t="s">
        <v>2083</v>
      </c>
      <c r="B14" s="143" t="s">
        <v>2693</v>
      </c>
      <c r="C14" s="143" t="s">
        <v>2693</v>
      </c>
      <c r="D14" s="143" t="s">
        <v>2693</v>
      </c>
      <c r="E14" s="143" t="s">
        <v>2693</v>
      </c>
      <c r="F14" s="143" t="s">
        <v>2693</v>
      </c>
      <c r="G14" s="83">
        <v>3.2927368989999994</v>
      </c>
      <c r="H14" s="143" t="s">
        <v>2693</v>
      </c>
      <c r="I14" s="84">
        <f t="shared" si="0"/>
        <v>0.63227628170618522</v>
      </c>
      <c r="J14" s="84">
        <f>G14/'סכום נכסי הקרן'!$C$41</f>
        <v>2.9938758501435393E-4</v>
      </c>
    </row>
    <row r="15" spans="1:10">
      <c r="A15" s="72" t="s">
        <v>2084</v>
      </c>
      <c r="B15" s="125" t="s">
        <v>2693</v>
      </c>
      <c r="C15" s="125" t="s">
        <v>2693</v>
      </c>
      <c r="D15" s="125" t="s">
        <v>2693</v>
      </c>
      <c r="E15" s="125" t="s">
        <v>2693</v>
      </c>
      <c r="F15" s="125" t="s">
        <v>2693</v>
      </c>
      <c r="G15" s="66">
        <v>3.2927368989999994</v>
      </c>
      <c r="H15" s="125" t="s">
        <v>2693</v>
      </c>
      <c r="I15" s="67">
        <f t="shared" si="0"/>
        <v>0.63227628170618522</v>
      </c>
      <c r="J15" s="67">
        <f>G15/'סכום נכסי הקרן'!$C$41</f>
        <v>2.9938758501435393E-4</v>
      </c>
    </row>
    <row r="16" spans="1:10">
      <c r="A16" s="61" t="s">
        <v>2085</v>
      </c>
      <c r="B16" s="58" t="s">
        <v>2086</v>
      </c>
      <c r="C16" s="69" t="s">
        <v>123</v>
      </c>
      <c r="D16" s="76">
        <v>44616</v>
      </c>
      <c r="E16" s="66">
        <v>0.50001600000000002</v>
      </c>
      <c r="F16" s="68">
        <v>100927.1</v>
      </c>
      <c r="G16" s="66">
        <v>1.8303715279999999</v>
      </c>
      <c r="H16" s="67">
        <v>6.490679177304964E-7</v>
      </c>
      <c r="I16" s="67">
        <f t="shared" si="0"/>
        <v>0.35147068817316668</v>
      </c>
      <c r="J16" s="67">
        <f>G16/'סכום נכסי הקרן'!$C$41</f>
        <v>1.6642401997359003E-4</v>
      </c>
    </row>
    <row r="17" spans="1:10">
      <c r="A17" s="61" t="s">
        <v>2087</v>
      </c>
      <c r="B17" s="58">
        <v>9628</v>
      </c>
      <c r="C17" s="69" t="s">
        <v>123</v>
      </c>
      <c r="D17" s="76">
        <v>45103</v>
      </c>
      <c r="E17" s="66">
        <v>0.168792</v>
      </c>
      <c r="F17" s="68">
        <v>130547.18</v>
      </c>
      <c r="G17" s="66">
        <v>0.79922092899999986</v>
      </c>
      <c r="H17" s="67">
        <v>5.4285735293425418E-6</v>
      </c>
      <c r="I17" s="67">
        <f t="shared" si="0"/>
        <v>0.15346760240800006</v>
      </c>
      <c r="J17" s="67">
        <f>G17/'סכום נכסי הקרן'!$C$41</f>
        <v>7.2668066464376933E-5</v>
      </c>
    </row>
    <row r="18" spans="1:10">
      <c r="A18" s="61" t="s">
        <v>2088</v>
      </c>
      <c r="B18" s="58">
        <v>9768</v>
      </c>
      <c r="C18" s="69" t="s">
        <v>123</v>
      </c>
      <c r="D18" s="76">
        <v>45103</v>
      </c>
      <c r="E18" s="66">
        <v>0.139929</v>
      </c>
      <c r="F18" s="68">
        <v>130662.52</v>
      </c>
      <c r="G18" s="66">
        <v>0.663144442</v>
      </c>
      <c r="H18" s="67">
        <v>4.5042969138409931E-6</v>
      </c>
      <c r="I18" s="67">
        <f t="shared" si="0"/>
        <v>0.12733799112501856</v>
      </c>
      <c r="J18" s="67">
        <f>G18/'סכום נכסי הקרן'!$C$41</f>
        <v>6.0295498576386961E-5</v>
      </c>
    </row>
    <row r="19" spans="1:10">
      <c r="A19" s="124" t="s">
        <v>2693</v>
      </c>
      <c r="B19" s="125" t="s">
        <v>2693</v>
      </c>
      <c r="C19" s="125" t="s">
        <v>2693</v>
      </c>
      <c r="D19" s="125" t="s">
        <v>2693</v>
      </c>
      <c r="E19" s="125" t="s">
        <v>2693</v>
      </c>
      <c r="F19" s="125" t="s">
        <v>2693</v>
      </c>
      <c r="G19" s="125" t="s">
        <v>2693</v>
      </c>
      <c r="H19" s="125" t="s">
        <v>2693</v>
      </c>
      <c r="I19" s="125" t="s">
        <v>2693</v>
      </c>
      <c r="J19" s="125" t="s">
        <v>2693</v>
      </c>
    </row>
    <row r="20" spans="1:10">
      <c r="A20" s="125" t="s">
        <v>2693</v>
      </c>
      <c r="B20" s="125" t="s">
        <v>2693</v>
      </c>
      <c r="C20" s="125" t="s">
        <v>2693</v>
      </c>
      <c r="D20" s="125" t="s">
        <v>2693</v>
      </c>
      <c r="E20" s="125" t="s">
        <v>2693</v>
      </c>
      <c r="F20" s="125" t="s">
        <v>2693</v>
      </c>
      <c r="G20" s="125" t="s">
        <v>2693</v>
      </c>
      <c r="H20" s="125" t="s">
        <v>2693</v>
      </c>
      <c r="I20" s="125" t="s">
        <v>2693</v>
      </c>
      <c r="J20" s="125" t="s">
        <v>2693</v>
      </c>
    </row>
    <row r="21" spans="1:10">
      <c r="A21" s="125" t="s">
        <v>2693</v>
      </c>
      <c r="B21" s="125" t="s">
        <v>2693</v>
      </c>
      <c r="C21" s="125" t="s">
        <v>2693</v>
      </c>
      <c r="D21" s="125" t="s">
        <v>2693</v>
      </c>
      <c r="E21" s="125" t="s">
        <v>2693</v>
      </c>
      <c r="F21" s="125" t="s">
        <v>2693</v>
      </c>
      <c r="G21" s="125" t="s">
        <v>2693</v>
      </c>
      <c r="H21" s="125" t="s">
        <v>2693</v>
      </c>
      <c r="I21" s="125" t="s">
        <v>2693</v>
      </c>
      <c r="J21" s="125" t="s">
        <v>2693</v>
      </c>
    </row>
    <row r="22" spans="1:10">
      <c r="A22" s="97" t="s">
        <v>104</v>
      </c>
      <c r="B22" s="125" t="s">
        <v>2693</v>
      </c>
      <c r="C22" s="125" t="s">
        <v>2693</v>
      </c>
      <c r="D22" s="125" t="s">
        <v>2693</v>
      </c>
      <c r="E22" s="125" t="s">
        <v>2693</v>
      </c>
      <c r="F22" s="125" t="s">
        <v>2693</v>
      </c>
      <c r="G22" s="125" t="s">
        <v>2693</v>
      </c>
      <c r="H22" s="125" t="s">
        <v>2693</v>
      </c>
      <c r="I22" s="125" t="s">
        <v>2693</v>
      </c>
      <c r="J22" s="125" t="s">
        <v>2693</v>
      </c>
    </row>
    <row r="23" spans="1:10">
      <c r="A23" s="97" t="s">
        <v>179</v>
      </c>
      <c r="B23" s="125" t="s">
        <v>2693</v>
      </c>
      <c r="C23" s="125" t="s">
        <v>2693</v>
      </c>
      <c r="D23" s="125" t="s">
        <v>2693</v>
      </c>
      <c r="E23" s="125" t="s">
        <v>2693</v>
      </c>
      <c r="F23" s="125" t="s">
        <v>2693</v>
      </c>
      <c r="G23" s="125" t="s">
        <v>2693</v>
      </c>
      <c r="H23" s="125" t="s">
        <v>2693</v>
      </c>
      <c r="I23" s="125" t="s">
        <v>2693</v>
      </c>
      <c r="J23" s="125" t="s">
        <v>2693</v>
      </c>
    </row>
    <row r="24" spans="1:10">
      <c r="A24" s="97" t="s">
        <v>187</v>
      </c>
      <c r="B24" s="125" t="s">
        <v>2693</v>
      </c>
      <c r="C24" s="125" t="s">
        <v>2693</v>
      </c>
      <c r="D24" s="125" t="s">
        <v>2693</v>
      </c>
      <c r="E24" s="125" t="s">
        <v>2693</v>
      </c>
      <c r="F24" s="125" t="s">
        <v>2693</v>
      </c>
      <c r="G24" s="125" t="s">
        <v>2693</v>
      </c>
      <c r="H24" s="125" t="s">
        <v>2693</v>
      </c>
      <c r="I24" s="125" t="s">
        <v>2693</v>
      </c>
      <c r="J24" s="125" t="s">
        <v>2693</v>
      </c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0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</row>
    <row r="112" spans="1:10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</row>
    <row r="113" spans="1:10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</row>
    <row r="114" spans="1:10" hidden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</row>
    <row r="115" spans="1:10" hidden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</row>
    <row r="116" spans="1:10" hidden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</row>
    <row r="117" spans="1:10" hidden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</row>
    <row r="118" spans="1:10" hidden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</row>
    <row r="119" spans="1:10" hidden="1">
      <c r="B119" s="1"/>
    </row>
    <row r="120" spans="1:10" hidden="1">
      <c r="B120" s="1"/>
    </row>
    <row r="121" spans="1:10" hidden="1">
      <c r="B121" s="1"/>
    </row>
    <row r="122" spans="1:10" hidden="1">
      <c r="B122" s="1"/>
    </row>
    <row r="123" spans="1:10" hidden="1">
      <c r="B123" s="1"/>
    </row>
    <row r="124" spans="1:10" hidden="1">
      <c r="B124" s="1"/>
    </row>
    <row r="125" spans="1:10" hidden="1">
      <c r="B125" s="1"/>
    </row>
    <row r="126" spans="1:10" hidden="1">
      <c r="B126" s="1"/>
    </row>
    <row r="127" spans="1:10" hidden="1">
      <c r="B127" s="1"/>
    </row>
    <row r="128" spans="1:10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137</v>
      </c>
      <c r="B1" s="36" t="s" vm="1">
        <v>204</v>
      </c>
    </row>
    <row r="2" spans="1:11">
      <c r="A2" s="36" t="s">
        <v>136</v>
      </c>
      <c r="B2" s="36" t="s">
        <v>205</v>
      </c>
    </row>
    <row r="3" spans="1:11">
      <c r="A3" s="36" t="s">
        <v>138</v>
      </c>
      <c r="B3" s="36" t="s">
        <v>2665</v>
      </c>
    </row>
    <row r="4" spans="1:11">
      <c r="A4" s="36" t="s">
        <v>139</v>
      </c>
      <c r="B4" s="36">
        <v>14242</v>
      </c>
    </row>
    <row r="5" spans="1:11" ht="18.75">
      <c r="A5" s="153" t="s">
        <v>91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</row>
    <row r="6" spans="1:11" s="3" customFormat="1">
      <c r="A6" s="37" t="s">
        <v>108</v>
      </c>
      <c r="B6" s="38" t="s">
        <v>41</v>
      </c>
      <c r="C6" s="38" t="s">
        <v>61</v>
      </c>
      <c r="D6" s="38" t="s">
        <v>95</v>
      </c>
      <c r="E6" s="38" t="s">
        <v>96</v>
      </c>
      <c r="F6" s="38" t="s">
        <v>181</v>
      </c>
      <c r="G6" s="38" t="s">
        <v>180</v>
      </c>
      <c r="H6" s="38" t="s">
        <v>103</v>
      </c>
      <c r="I6" s="38" t="s">
        <v>55</v>
      </c>
      <c r="J6" s="38" t="s">
        <v>140</v>
      </c>
      <c r="K6" s="40" t="s">
        <v>142</v>
      </c>
    </row>
    <row r="7" spans="1:11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2" t="s">
        <v>21</v>
      </c>
      <c r="F7" s="12" t="s">
        <v>188</v>
      </c>
      <c r="G7" s="119" t="s">
        <v>2693</v>
      </c>
      <c r="H7" s="12" t="s">
        <v>184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4" t="s">
        <v>44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95">
        <v>0</v>
      </c>
      <c r="I9" s="125" t="s">
        <v>2693</v>
      </c>
      <c r="J9" s="96">
        <v>0</v>
      </c>
      <c r="K9" s="96">
        <v>0</v>
      </c>
    </row>
    <row r="10" spans="1:11">
      <c r="A10" s="75" t="s">
        <v>2089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00">
        <v>0</v>
      </c>
      <c r="I10" s="125" t="s">
        <v>2693</v>
      </c>
      <c r="J10" s="101">
        <v>0</v>
      </c>
      <c r="K10" s="102">
        <v>0</v>
      </c>
    </row>
    <row r="11" spans="1:11">
      <c r="A11" s="57" t="s">
        <v>2090</v>
      </c>
      <c r="B11" s="58">
        <v>8944</v>
      </c>
      <c r="C11" s="69" t="s">
        <v>571</v>
      </c>
      <c r="D11" s="69" t="s">
        <v>124</v>
      </c>
      <c r="E11" s="76">
        <v>44607</v>
      </c>
      <c r="F11" s="66">
        <v>64.585400000000007</v>
      </c>
      <c r="G11" s="68">
        <v>0</v>
      </c>
      <c r="H11" s="100">
        <v>0</v>
      </c>
      <c r="I11" s="67">
        <v>3.8772938965108315E-7</v>
      </c>
      <c r="J11" s="101">
        <v>0</v>
      </c>
      <c r="K11" s="102">
        <v>0</v>
      </c>
    </row>
    <row r="12" spans="1:11">
      <c r="A12" s="57" t="s">
        <v>2091</v>
      </c>
      <c r="B12" s="58">
        <v>8731</v>
      </c>
      <c r="C12" s="69" t="s">
        <v>146</v>
      </c>
      <c r="D12" s="69" t="s">
        <v>124</v>
      </c>
      <c r="E12" s="76">
        <v>44537</v>
      </c>
      <c r="F12" s="66">
        <v>13.750439999999999</v>
      </c>
      <c r="G12" s="68">
        <v>0</v>
      </c>
      <c r="H12" s="100">
        <v>0</v>
      </c>
      <c r="I12" s="67">
        <v>2.1014386217693517E-6</v>
      </c>
      <c r="J12" s="101">
        <v>0</v>
      </c>
      <c r="K12" s="102">
        <v>0</v>
      </c>
    </row>
    <row r="13" spans="1:11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11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1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idden="1">
      <c r="A16" s="93"/>
      <c r="B16" s="58"/>
      <c r="C16" s="58"/>
      <c r="D16" s="58"/>
      <c r="E16" s="58"/>
      <c r="F16" s="58"/>
      <c r="G16" s="58"/>
      <c r="H16" s="58"/>
      <c r="I16" s="58"/>
      <c r="J16" s="58"/>
      <c r="K16" s="58"/>
    </row>
    <row r="17" spans="1:11" hidden="1">
      <c r="A17" s="93"/>
      <c r="B17" s="58"/>
      <c r="C17" s="58"/>
      <c r="D17" s="58"/>
      <c r="E17" s="58"/>
      <c r="F17" s="58"/>
      <c r="G17" s="58"/>
      <c r="H17" s="58"/>
      <c r="I17" s="58"/>
      <c r="J17" s="58"/>
      <c r="K17" s="58"/>
    </row>
    <row r="18" spans="1:11" hidden="1">
      <c r="A18" s="93"/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</row>
    <row r="21" spans="1:11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1:11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64.425781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137</v>
      </c>
      <c r="B1" s="36" t="s" vm="1">
        <v>204</v>
      </c>
    </row>
    <row r="2" spans="1:11">
      <c r="A2" s="36" t="s">
        <v>136</v>
      </c>
      <c r="B2" s="36" t="s">
        <v>205</v>
      </c>
    </row>
    <row r="3" spans="1:11">
      <c r="A3" s="36" t="s">
        <v>138</v>
      </c>
      <c r="B3" s="36" t="s">
        <v>2665</v>
      </c>
    </row>
    <row r="4" spans="1:11">
      <c r="A4" s="36" t="s">
        <v>139</v>
      </c>
      <c r="B4" s="36">
        <v>14242</v>
      </c>
    </row>
    <row r="5" spans="1:11" ht="18.75">
      <c r="A5" s="153" t="s">
        <v>92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</row>
    <row r="6" spans="1:11" s="3" customFormat="1">
      <c r="A6" s="37" t="s">
        <v>108</v>
      </c>
      <c r="B6" s="38" t="s">
        <v>41</v>
      </c>
      <c r="C6" s="38" t="s">
        <v>61</v>
      </c>
      <c r="D6" s="38" t="s">
        <v>95</v>
      </c>
      <c r="E6" s="38" t="s">
        <v>96</v>
      </c>
      <c r="F6" s="38" t="s">
        <v>181</v>
      </c>
      <c r="G6" s="38" t="s">
        <v>180</v>
      </c>
      <c r="H6" s="38" t="s">
        <v>103</v>
      </c>
      <c r="I6" s="38" t="s">
        <v>55</v>
      </c>
      <c r="J6" s="38" t="s">
        <v>140</v>
      </c>
      <c r="K6" s="40" t="s">
        <v>142</v>
      </c>
    </row>
    <row r="7" spans="1:11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2" t="s">
        <v>21</v>
      </c>
      <c r="F7" s="12" t="s">
        <v>188</v>
      </c>
      <c r="G7" s="119" t="s">
        <v>2693</v>
      </c>
      <c r="H7" s="12" t="s">
        <v>184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8" t="s">
        <v>46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66">
        <v>5.4852833000000004E-2</v>
      </c>
      <c r="I9" s="125" t="s">
        <v>2693</v>
      </c>
      <c r="J9" s="67">
        <f>IFERROR(H9/$H$9,0)</f>
        <v>1</v>
      </c>
      <c r="K9" s="67">
        <f>H9/'סכום נכסי הקרן'!$C$41</f>
        <v>4.9874185842340093E-6</v>
      </c>
    </row>
    <row r="10" spans="1:11">
      <c r="A10" s="75" t="s">
        <v>177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66">
        <v>5.4852833000000004E-2</v>
      </c>
      <c r="I10" s="125" t="s">
        <v>2693</v>
      </c>
      <c r="J10" s="67">
        <f t="shared" ref="J10:J13" si="0">IFERROR(H10/$H$9,0)</f>
        <v>1</v>
      </c>
      <c r="K10" s="67">
        <f>H10/'סכום נכסי הקרן'!$C$41</f>
        <v>4.9874185842340093E-6</v>
      </c>
    </row>
    <row r="11" spans="1:11">
      <c r="A11" s="57" t="s">
        <v>2092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66">
        <v>5.4852833000000004E-2</v>
      </c>
      <c r="I11" s="125" t="s">
        <v>2693</v>
      </c>
      <c r="J11" s="67">
        <f t="shared" si="0"/>
        <v>1</v>
      </c>
      <c r="K11" s="67">
        <f>H11/'סכום נכסי הקרן'!$C$41</f>
        <v>4.9874185842340093E-6</v>
      </c>
    </row>
    <row r="12" spans="1:11">
      <c r="A12" s="61" t="s">
        <v>2093</v>
      </c>
      <c r="B12" s="58" t="s">
        <v>2094</v>
      </c>
      <c r="C12" s="69" t="s">
        <v>1788</v>
      </c>
      <c r="D12" s="69" t="s">
        <v>123</v>
      </c>
      <c r="E12" s="76">
        <v>45274</v>
      </c>
      <c r="F12" s="66">
        <v>-12410.1432</v>
      </c>
      <c r="G12" s="68">
        <v>1.1483000000000001</v>
      </c>
      <c r="H12" s="66">
        <v>-0.142505674</v>
      </c>
      <c r="I12" s="125" t="s">
        <v>2693</v>
      </c>
      <c r="J12" s="67">
        <f t="shared" si="0"/>
        <v>-2.5979637915875737</v>
      </c>
      <c r="K12" s="67">
        <f>H12/'סכום נכסי הקרן'!$C$41</f>
        <v>-1.2957132895330916E-5</v>
      </c>
    </row>
    <row r="13" spans="1:11">
      <c r="A13" s="61" t="s">
        <v>2095</v>
      </c>
      <c r="B13" s="58" t="s">
        <v>2096</v>
      </c>
      <c r="C13" s="69" t="s">
        <v>1788</v>
      </c>
      <c r="D13" s="69" t="s">
        <v>123</v>
      </c>
      <c r="E13" s="76">
        <v>45274</v>
      </c>
      <c r="F13" s="66">
        <v>12410.1432</v>
      </c>
      <c r="G13" s="68">
        <v>1.5903</v>
      </c>
      <c r="H13" s="66">
        <v>0.19735850700000002</v>
      </c>
      <c r="I13" s="125" t="s">
        <v>2693</v>
      </c>
      <c r="J13" s="67">
        <f t="shared" si="0"/>
        <v>3.5979637915875742</v>
      </c>
      <c r="K13" s="67">
        <f>H13/'סכום נכסי הקרן'!$C$41</f>
        <v>1.7944551479564925E-5</v>
      </c>
    </row>
    <row r="14" spans="1:11" s="6" customFormat="1">
      <c r="A14" s="124" t="s">
        <v>2693</v>
      </c>
      <c r="B14" s="125" t="s">
        <v>2693</v>
      </c>
      <c r="C14" s="125" t="s">
        <v>2693</v>
      </c>
      <c r="D14" s="125" t="s">
        <v>2693</v>
      </c>
      <c r="E14" s="125" t="s">
        <v>2693</v>
      </c>
      <c r="F14" s="125" t="s">
        <v>2693</v>
      </c>
      <c r="G14" s="125" t="s">
        <v>2693</v>
      </c>
      <c r="H14" s="125" t="s">
        <v>2693</v>
      </c>
      <c r="I14" s="125" t="s">
        <v>2693</v>
      </c>
      <c r="J14" s="125" t="s">
        <v>2693</v>
      </c>
      <c r="K14" s="125" t="s">
        <v>2693</v>
      </c>
    </row>
    <row r="15" spans="1:11" s="6" customFormat="1">
      <c r="A15" s="125" t="s">
        <v>2693</v>
      </c>
      <c r="B15" s="125" t="s">
        <v>2693</v>
      </c>
      <c r="C15" s="125" t="s">
        <v>2693</v>
      </c>
      <c r="D15" s="125" t="s">
        <v>2693</v>
      </c>
      <c r="E15" s="125" t="s">
        <v>2693</v>
      </c>
      <c r="F15" s="125" t="s">
        <v>2693</v>
      </c>
      <c r="G15" s="125" t="s">
        <v>2693</v>
      </c>
      <c r="H15" s="125" t="s">
        <v>2693</v>
      </c>
      <c r="I15" s="125" t="s">
        <v>2693</v>
      </c>
      <c r="J15" s="125" t="s">
        <v>2693</v>
      </c>
      <c r="K15" s="125" t="s">
        <v>2693</v>
      </c>
    </row>
    <row r="16" spans="1:11" s="6" customFormat="1">
      <c r="A16" s="125" t="s">
        <v>2693</v>
      </c>
      <c r="B16" s="125" t="s">
        <v>2693</v>
      </c>
      <c r="C16" s="125" t="s">
        <v>2693</v>
      </c>
      <c r="D16" s="125" t="s">
        <v>2693</v>
      </c>
      <c r="E16" s="125" t="s">
        <v>2693</v>
      </c>
      <c r="F16" s="125" t="s">
        <v>2693</v>
      </c>
      <c r="G16" s="125" t="s">
        <v>2693</v>
      </c>
      <c r="H16" s="125" t="s">
        <v>2693</v>
      </c>
      <c r="I16" s="125" t="s">
        <v>2693</v>
      </c>
      <c r="J16" s="125" t="s">
        <v>2693</v>
      </c>
      <c r="K16" s="125" t="s">
        <v>2693</v>
      </c>
    </row>
    <row r="17" spans="1:11">
      <c r="A17" s="97" t="s">
        <v>196</v>
      </c>
      <c r="B17" s="125" t="s">
        <v>2693</v>
      </c>
      <c r="C17" s="125" t="s">
        <v>2693</v>
      </c>
      <c r="D17" s="125" t="s">
        <v>2693</v>
      </c>
      <c r="E17" s="125" t="s">
        <v>2693</v>
      </c>
      <c r="F17" s="125" t="s">
        <v>2693</v>
      </c>
      <c r="G17" s="125" t="s">
        <v>2693</v>
      </c>
      <c r="H17" s="125" t="s">
        <v>2693</v>
      </c>
      <c r="I17" s="125" t="s">
        <v>2693</v>
      </c>
      <c r="J17" s="125" t="s">
        <v>2693</v>
      </c>
      <c r="K17" s="125" t="s">
        <v>2693</v>
      </c>
    </row>
    <row r="18" spans="1:11">
      <c r="A18" s="97" t="s">
        <v>104</v>
      </c>
      <c r="B18" s="125" t="s">
        <v>2693</v>
      </c>
      <c r="C18" s="125" t="s">
        <v>2693</v>
      </c>
      <c r="D18" s="125" t="s">
        <v>2693</v>
      </c>
      <c r="E18" s="125" t="s">
        <v>2693</v>
      </c>
      <c r="F18" s="125" t="s">
        <v>2693</v>
      </c>
      <c r="G18" s="125" t="s">
        <v>2693</v>
      </c>
      <c r="H18" s="125" t="s">
        <v>2693</v>
      </c>
      <c r="I18" s="125" t="s">
        <v>2693</v>
      </c>
      <c r="J18" s="125" t="s">
        <v>2693</v>
      </c>
      <c r="K18" s="125" t="s">
        <v>2693</v>
      </c>
    </row>
    <row r="19" spans="1:11">
      <c r="A19" s="97" t="s">
        <v>179</v>
      </c>
      <c r="B19" s="125" t="s">
        <v>2693</v>
      </c>
      <c r="C19" s="125" t="s">
        <v>2693</v>
      </c>
      <c r="D19" s="125" t="s">
        <v>2693</v>
      </c>
      <c r="E19" s="125" t="s">
        <v>2693</v>
      </c>
      <c r="F19" s="125" t="s">
        <v>2693</v>
      </c>
      <c r="G19" s="125" t="s">
        <v>2693</v>
      </c>
      <c r="H19" s="125" t="s">
        <v>2693</v>
      </c>
      <c r="I19" s="125" t="s">
        <v>2693</v>
      </c>
      <c r="J19" s="125" t="s">
        <v>2693</v>
      </c>
      <c r="K19" s="125" t="s">
        <v>2693</v>
      </c>
    </row>
    <row r="20" spans="1:11">
      <c r="A20" s="97" t="s">
        <v>187</v>
      </c>
      <c r="B20" s="125" t="s">
        <v>2693</v>
      </c>
      <c r="C20" s="125" t="s">
        <v>2693</v>
      </c>
      <c r="D20" s="125" t="s">
        <v>2693</v>
      </c>
      <c r="E20" s="125" t="s">
        <v>2693</v>
      </c>
      <c r="F20" s="125" t="s">
        <v>2693</v>
      </c>
      <c r="G20" s="125" t="s">
        <v>2693</v>
      </c>
      <c r="H20" s="125" t="s">
        <v>2693</v>
      </c>
      <c r="I20" s="125" t="s">
        <v>2693</v>
      </c>
      <c r="J20" s="125" t="s">
        <v>2693</v>
      </c>
      <c r="K20" s="125" t="s">
        <v>2693</v>
      </c>
    </row>
    <row r="21" spans="1:11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</row>
    <row r="22" spans="1:11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</row>
    <row r="32" spans="1:11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3" spans="1:11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</row>
    <row r="34" spans="1:11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</row>
    <row r="35" spans="1:11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</row>
    <row r="36" spans="1:11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</row>
    <row r="37" spans="1:11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</row>
    <row r="38" spans="1:11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</row>
    <row r="39" spans="1:11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</row>
    <row r="41" spans="1:11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</row>
    <row r="42" spans="1:11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</row>
    <row r="45" spans="1:11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</row>
    <row r="46" spans="1:11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</row>
    <row r="49" spans="1:11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</row>
    <row r="51" spans="1:11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</row>
    <row r="52" spans="1:11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</row>
    <row r="53" spans="1:11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</row>
    <row r="54" spans="1:11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</row>
    <row r="55" spans="1:11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</row>
    <row r="56" spans="1:11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  <row r="58" spans="1:11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</row>
    <row r="59" spans="1:11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</row>
    <row r="60" spans="1:11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</row>
    <row r="61" spans="1:11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</row>
    <row r="62" spans="1:11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</row>
    <row r="63" spans="1:11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</row>
    <row r="64" spans="1:11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</row>
    <row r="65" spans="1:11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</row>
    <row r="66" spans="1:11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</row>
    <row r="67" spans="1:11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</row>
    <row r="68" spans="1:11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</row>
    <row r="69" spans="1:11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</row>
    <row r="70" spans="1:11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</row>
    <row r="71" spans="1:11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</row>
    <row r="72" spans="1:11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</row>
    <row r="73" spans="1:11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</row>
    <row r="74" spans="1:11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</row>
    <row r="75" spans="1:11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</row>
    <row r="76" spans="1:11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</row>
    <row r="77" spans="1:11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</row>
    <row r="78" spans="1:11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</row>
    <row r="79" spans="1:11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</row>
    <row r="80" spans="1:11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</row>
    <row r="81" spans="1:11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</row>
    <row r="82" spans="1:11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</row>
    <row r="83" spans="1:11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</row>
    <row r="84" spans="1:11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</row>
    <row r="85" spans="1:11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</row>
    <row r="86" spans="1:11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</row>
    <row r="87" spans="1:11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</row>
    <row r="88" spans="1:11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</row>
    <row r="89" spans="1:11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</row>
    <row r="90" spans="1:11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</row>
    <row r="91" spans="1:11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</row>
    <row r="92" spans="1:11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</row>
    <row r="93" spans="1:11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</row>
    <row r="94" spans="1:11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</row>
    <row r="95" spans="1:11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</row>
    <row r="96" spans="1:11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</row>
    <row r="97" spans="1:11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</row>
    <row r="98" spans="1:11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</row>
    <row r="99" spans="1:11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</row>
    <row r="100" spans="1:11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</row>
    <row r="101" spans="1:11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</row>
    <row r="102" spans="1:11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</row>
    <row r="103" spans="1:11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</row>
    <row r="104" spans="1:11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</row>
    <row r="105" spans="1:11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</row>
    <row r="106" spans="1:11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</row>
    <row r="107" spans="1:11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</row>
    <row r="108" spans="1:11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</row>
    <row r="109" spans="1:11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</row>
    <row r="110" spans="1:11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</row>
    <row r="111" spans="1:11" hidden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</row>
    <row r="112" spans="1:11" hidden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</row>
    <row r="113" spans="1:11" hidden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64.425781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137</v>
      </c>
      <c r="B1" s="36" t="s" vm="1">
        <v>204</v>
      </c>
    </row>
    <row r="2" spans="1:10">
      <c r="A2" s="36" t="s">
        <v>136</v>
      </c>
      <c r="B2" s="36" t="s">
        <v>205</v>
      </c>
    </row>
    <row r="3" spans="1:10">
      <c r="A3" s="36" t="s">
        <v>138</v>
      </c>
      <c r="B3" s="36" t="s">
        <v>2665</v>
      </c>
    </row>
    <row r="4" spans="1:10">
      <c r="A4" s="36" t="s">
        <v>139</v>
      </c>
      <c r="B4" s="36">
        <v>14242</v>
      </c>
    </row>
    <row r="5" spans="1:10" ht="18.75">
      <c r="A5" s="153" t="s">
        <v>93</v>
      </c>
      <c r="B5" s="154"/>
      <c r="C5" s="154"/>
      <c r="D5" s="154"/>
      <c r="E5" s="154"/>
      <c r="F5" s="154"/>
      <c r="G5" s="154"/>
      <c r="H5" s="154"/>
      <c r="I5" s="154"/>
      <c r="J5" s="155"/>
    </row>
    <row r="6" spans="1:10" s="3" customFormat="1">
      <c r="A6" s="37" t="s">
        <v>108</v>
      </c>
      <c r="B6" s="38" t="s">
        <v>41</v>
      </c>
      <c r="C6" s="38" t="s">
        <v>61</v>
      </c>
      <c r="D6" s="38" t="s">
        <v>95</v>
      </c>
      <c r="E6" s="38" t="s">
        <v>96</v>
      </c>
      <c r="F6" s="38" t="s">
        <v>181</v>
      </c>
      <c r="G6" s="38" t="s">
        <v>180</v>
      </c>
      <c r="H6" s="38" t="s">
        <v>103</v>
      </c>
      <c r="I6" s="38" t="s">
        <v>140</v>
      </c>
      <c r="J6" s="40" t="s">
        <v>142</v>
      </c>
    </row>
    <row r="7" spans="1:10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2" t="s">
        <v>21</v>
      </c>
      <c r="F7" s="12" t="s">
        <v>188</v>
      </c>
      <c r="G7" s="119" t="s">
        <v>2693</v>
      </c>
      <c r="H7" s="12" t="s">
        <v>184</v>
      </c>
      <c r="I7" s="26" t="s">
        <v>19</v>
      </c>
      <c r="J7" s="13" t="s">
        <v>19</v>
      </c>
    </row>
    <row r="8" spans="1:10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45</v>
      </c>
      <c r="B9" s="121" t="s">
        <v>2693</v>
      </c>
      <c r="C9" s="121" t="s">
        <v>2693</v>
      </c>
      <c r="D9" s="121" t="s">
        <v>2693</v>
      </c>
      <c r="E9" s="121" t="s">
        <v>2693</v>
      </c>
      <c r="F9" s="121" t="s">
        <v>2693</v>
      </c>
      <c r="G9" s="121" t="s">
        <v>2693</v>
      </c>
      <c r="H9" s="62">
        <v>90.583432998999996</v>
      </c>
      <c r="I9" s="63">
        <f>IFERROR(H9/$H$9,0)</f>
        <v>1</v>
      </c>
      <c r="J9" s="63">
        <f>H9/'סכום נכסי הקרן'!$C$41</f>
        <v>8.2361743679297064E-3</v>
      </c>
    </row>
    <row r="10" spans="1:10">
      <c r="A10" s="55" t="s">
        <v>35</v>
      </c>
      <c r="B10" s="122" t="s">
        <v>2693</v>
      </c>
      <c r="C10" s="122" t="s">
        <v>2693</v>
      </c>
      <c r="D10" s="122" t="s">
        <v>2693</v>
      </c>
      <c r="E10" s="122" t="s">
        <v>2693</v>
      </c>
      <c r="F10" s="122" t="s">
        <v>2693</v>
      </c>
      <c r="G10" s="122" t="s">
        <v>2693</v>
      </c>
      <c r="H10" s="64">
        <v>55.65317074699994</v>
      </c>
      <c r="I10" s="65">
        <f t="shared" ref="I10:I73" si="0">IFERROR(H10/$H$9,0)</f>
        <v>0.61438575360258563</v>
      </c>
      <c r="J10" s="65">
        <f>H10/'סכום נכסי הקרן'!$C$41</f>
        <v>5.0601881958427927E-3</v>
      </c>
    </row>
    <row r="11" spans="1:10">
      <c r="A11" s="72" t="s">
        <v>170</v>
      </c>
      <c r="B11" s="122" t="s">
        <v>2693</v>
      </c>
      <c r="C11" s="122" t="s">
        <v>2693</v>
      </c>
      <c r="D11" s="122" t="s">
        <v>2693</v>
      </c>
      <c r="E11" s="122" t="s">
        <v>2693</v>
      </c>
      <c r="F11" s="122" t="s">
        <v>2693</v>
      </c>
      <c r="G11" s="122" t="s">
        <v>2693</v>
      </c>
      <c r="H11" s="64">
        <v>-1.4733221590000001</v>
      </c>
      <c r="I11" s="65">
        <f t="shared" si="0"/>
        <v>-1.6264808146719996E-2</v>
      </c>
      <c r="J11" s="65">
        <f>H11/'סכום נכסי הקרן'!$C$41</f>
        <v>-1.3395979595730951E-4</v>
      </c>
    </row>
    <row r="12" spans="1:10">
      <c r="A12" s="61" t="s">
        <v>2097</v>
      </c>
      <c r="B12" s="58" t="s">
        <v>2098</v>
      </c>
      <c r="C12" s="69" t="s">
        <v>1788</v>
      </c>
      <c r="D12" s="69" t="s">
        <v>124</v>
      </c>
      <c r="E12" s="76">
        <v>44952</v>
      </c>
      <c r="F12" s="66">
        <v>4034.5837029999993</v>
      </c>
      <c r="G12" s="68">
        <v>-38.778080000000003</v>
      </c>
      <c r="H12" s="66">
        <v>-1.5645341020000001</v>
      </c>
      <c r="I12" s="67">
        <f t="shared" si="0"/>
        <v>-1.7271746611957971E-2</v>
      </c>
      <c r="J12" s="67">
        <f>H12/'סכום נכסי הקרן'!$C$41</f>
        <v>-1.4225311673478499E-4</v>
      </c>
    </row>
    <row r="13" spans="1:10">
      <c r="A13" s="61" t="s">
        <v>2099</v>
      </c>
      <c r="B13" s="58" t="s">
        <v>2100</v>
      </c>
      <c r="C13" s="69" t="s">
        <v>1788</v>
      </c>
      <c r="D13" s="69" t="s">
        <v>124</v>
      </c>
      <c r="E13" s="76">
        <v>44952</v>
      </c>
      <c r="F13" s="66">
        <v>6715.0726370000002</v>
      </c>
      <c r="G13" s="68">
        <v>-15.624169999999999</v>
      </c>
      <c r="H13" s="66">
        <v>-1.0491743899999999</v>
      </c>
      <c r="I13" s="67">
        <f t="shared" si="0"/>
        <v>-1.158240922500235E-2</v>
      </c>
      <c r="J13" s="67">
        <f>H13/'סכום נכסי הקרן'!$C$41</f>
        <v>-9.5394741977836934E-5</v>
      </c>
    </row>
    <row r="14" spans="1:10" s="6" customFormat="1">
      <c r="A14" s="61" t="s">
        <v>1032</v>
      </c>
      <c r="B14" s="58" t="s">
        <v>2101</v>
      </c>
      <c r="C14" s="69" t="s">
        <v>1788</v>
      </c>
      <c r="D14" s="69" t="s">
        <v>124</v>
      </c>
      <c r="E14" s="76">
        <v>45244</v>
      </c>
      <c r="F14" s="66">
        <v>3337.1067840000005</v>
      </c>
      <c r="G14" s="68">
        <v>10.994979000000001</v>
      </c>
      <c r="H14" s="66">
        <v>0.36691420199999997</v>
      </c>
      <c r="I14" s="67">
        <f t="shared" si="0"/>
        <v>4.0505663105531728E-3</v>
      </c>
      <c r="J14" s="67">
        <f>H14/'סכום נכסי הקרן'!$C$41</f>
        <v>3.3361170422577642E-5</v>
      </c>
    </row>
    <row r="15" spans="1:10" s="6" customFormat="1">
      <c r="A15" s="61" t="s">
        <v>1156</v>
      </c>
      <c r="B15" s="58" t="s">
        <v>2102</v>
      </c>
      <c r="C15" s="69" t="s">
        <v>1788</v>
      </c>
      <c r="D15" s="69" t="s">
        <v>124</v>
      </c>
      <c r="E15" s="76">
        <v>44965</v>
      </c>
      <c r="F15" s="66">
        <v>1613.8016399999999</v>
      </c>
      <c r="G15" s="68">
        <v>-2.479949</v>
      </c>
      <c r="H15" s="66">
        <v>-4.0021452999999999E-2</v>
      </c>
      <c r="I15" s="67">
        <f t="shared" si="0"/>
        <v>-4.4181868223565584E-4</v>
      </c>
      <c r="J15" s="67">
        <f>H15/'סכום נכסי הקרן'!$C$41</f>
        <v>-3.6388957059017885E-6</v>
      </c>
    </row>
    <row r="16" spans="1:10" s="6" customFormat="1">
      <c r="A16" s="61" t="s">
        <v>1156</v>
      </c>
      <c r="B16" s="58" t="s">
        <v>2103</v>
      </c>
      <c r="C16" s="69" t="s">
        <v>1788</v>
      </c>
      <c r="D16" s="69" t="s">
        <v>124</v>
      </c>
      <c r="E16" s="76">
        <v>44952</v>
      </c>
      <c r="F16" s="66">
        <v>4646.2776640000002</v>
      </c>
      <c r="G16" s="68">
        <v>7.9122940000000002</v>
      </c>
      <c r="H16" s="66">
        <v>0.36762716000000001</v>
      </c>
      <c r="I16" s="67">
        <f t="shared" si="0"/>
        <v>4.0584370433836229E-3</v>
      </c>
      <c r="J16" s="67">
        <f>H16/'סכום נכסי הקרן'!$C$41</f>
        <v>3.3425995150572617E-5</v>
      </c>
    </row>
    <row r="17" spans="1:10">
      <c r="A17" s="61" t="s">
        <v>1046</v>
      </c>
      <c r="B17" s="58" t="s">
        <v>2104</v>
      </c>
      <c r="C17" s="69" t="s">
        <v>1788</v>
      </c>
      <c r="D17" s="69" t="s">
        <v>124</v>
      </c>
      <c r="E17" s="76">
        <v>45091</v>
      </c>
      <c r="F17" s="66">
        <v>3953.6681800000001</v>
      </c>
      <c r="G17" s="68">
        <v>5.8367300000000002</v>
      </c>
      <c r="H17" s="66">
        <v>0.23076492099999998</v>
      </c>
      <c r="I17" s="67">
        <f t="shared" si="0"/>
        <v>2.54754002315796E-3</v>
      </c>
      <c r="J17" s="67">
        <f>H17/'סכום נכסי הקרן'!$C$41</f>
        <v>2.0981983840008642E-5</v>
      </c>
    </row>
    <row r="18" spans="1:10">
      <c r="A18" s="61" t="s">
        <v>1065</v>
      </c>
      <c r="B18" s="58" t="s">
        <v>2105</v>
      </c>
      <c r="C18" s="69" t="s">
        <v>1788</v>
      </c>
      <c r="D18" s="69" t="s">
        <v>124</v>
      </c>
      <c r="E18" s="76">
        <v>44917</v>
      </c>
      <c r="F18" s="66">
        <v>6391.7903809999998</v>
      </c>
      <c r="G18" s="68">
        <v>-1.4228719999999999</v>
      </c>
      <c r="H18" s="66">
        <v>-9.0946985999999994E-2</v>
      </c>
      <c r="I18" s="67">
        <f t="shared" si="0"/>
        <v>-1.0040134601765867E-3</v>
      </c>
      <c r="J18" s="67">
        <f>H18/'סכום נכסי הקרן'!$C$41</f>
        <v>-8.2692299257628163E-6</v>
      </c>
    </row>
    <row r="19" spans="1:10">
      <c r="A19" s="61" t="s">
        <v>1065</v>
      </c>
      <c r="B19" s="58" t="s">
        <v>2106</v>
      </c>
      <c r="C19" s="69" t="s">
        <v>1788</v>
      </c>
      <c r="D19" s="69" t="s">
        <v>124</v>
      </c>
      <c r="E19" s="76">
        <v>45043</v>
      </c>
      <c r="F19" s="66">
        <v>5267.6685600000001</v>
      </c>
      <c r="G19" s="68">
        <v>5.8099420000000004</v>
      </c>
      <c r="H19" s="66">
        <v>0.30604848900000003</v>
      </c>
      <c r="I19" s="67">
        <f t="shared" si="0"/>
        <v>3.3786364555578137E-3</v>
      </c>
      <c r="J19" s="67">
        <f>H19/'סכום נכסי הקרן'!$C$41</f>
        <v>2.782703897381814E-5</v>
      </c>
    </row>
    <row r="20" spans="1:10">
      <c r="A20" s="124" t="s">
        <v>2693</v>
      </c>
      <c r="B20" s="125" t="s">
        <v>2693</v>
      </c>
      <c r="C20" s="125" t="s">
        <v>2693</v>
      </c>
      <c r="D20" s="125" t="s">
        <v>2693</v>
      </c>
      <c r="E20" s="125" t="s">
        <v>2693</v>
      </c>
      <c r="F20" s="125" t="s">
        <v>2693</v>
      </c>
      <c r="G20" s="125" t="s">
        <v>2693</v>
      </c>
      <c r="H20" s="125" t="s">
        <v>2693</v>
      </c>
      <c r="I20" s="125" t="s">
        <v>2693</v>
      </c>
      <c r="J20" s="125" t="s">
        <v>2693</v>
      </c>
    </row>
    <row r="21" spans="1:10">
      <c r="A21" s="72" t="s">
        <v>2092</v>
      </c>
      <c r="B21" s="122" t="s">
        <v>2693</v>
      </c>
      <c r="C21" s="122" t="s">
        <v>2693</v>
      </c>
      <c r="D21" s="122" t="s">
        <v>2693</v>
      </c>
      <c r="E21" s="122" t="s">
        <v>2693</v>
      </c>
      <c r="F21" s="122" t="s">
        <v>2693</v>
      </c>
      <c r="G21" s="122" t="s">
        <v>2693</v>
      </c>
      <c r="H21" s="64">
        <v>61.492407930999953</v>
      </c>
      <c r="I21" s="65">
        <f t="shared" si="0"/>
        <v>0.67884828268408426</v>
      </c>
      <c r="J21" s="65">
        <f>H21/'סכום נכסי הקרן'!$C$41</f>
        <v>5.5911128255557545E-3</v>
      </c>
    </row>
    <row r="22" spans="1:10">
      <c r="A22" s="61" t="s">
        <v>2107</v>
      </c>
      <c r="B22" s="58" t="s">
        <v>2108</v>
      </c>
      <c r="C22" s="69" t="s">
        <v>1788</v>
      </c>
      <c r="D22" s="69" t="s">
        <v>123</v>
      </c>
      <c r="E22" s="76">
        <v>45131</v>
      </c>
      <c r="F22" s="66">
        <v>6264.4607999999998</v>
      </c>
      <c r="G22" s="68">
        <v>-1.8345130000000001</v>
      </c>
      <c r="H22" s="66">
        <v>-0.11492235499999998</v>
      </c>
      <c r="I22" s="67">
        <f t="shared" si="0"/>
        <v>-1.268690655622079E-3</v>
      </c>
      <c r="J22" s="67">
        <f>H22/'סכום נכסי הקרן'!$C$41</f>
        <v>-1.0449157458666502E-5</v>
      </c>
    </row>
    <row r="23" spans="1:10">
      <c r="A23" s="61" t="s">
        <v>2107</v>
      </c>
      <c r="B23" s="58" t="s">
        <v>2109</v>
      </c>
      <c r="C23" s="69" t="s">
        <v>1788</v>
      </c>
      <c r="D23" s="69" t="s">
        <v>123</v>
      </c>
      <c r="E23" s="76">
        <v>45131</v>
      </c>
      <c r="F23" s="66">
        <v>8375.6831999999995</v>
      </c>
      <c r="G23" s="68">
        <v>-1.8345130000000001</v>
      </c>
      <c r="H23" s="66">
        <v>-0.15365300700000001</v>
      </c>
      <c r="I23" s="67">
        <f t="shared" si="0"/>
        <v>-1.6962594804912755E-3</v>
      </c>
      <c r="J23" s="67">
        <f>H23/'סכום נכסי הקרן'!$C$41</f>
        <v>-1.3970688854580004E-5</v>
      </c>
    </row>
    <row r="24" spans="1:10">
      <c r="A24" s="61" t="s">
        <v>2110</v>
      </c>
      <c r="B24" s="58" t="s">
        <v>2111</v>
      </c>
      <c r="C24" s="69" t="s">
        <v>1788</v>
      </c>
      <c r="D24" s="69" t="s">
        <v>123</v>
      </c>
      <c r="E24" s="76">
        <v>45131</v>
      </c>
      <c r="F24" s="66">
        <v>11107.132302000002</v>
      </c>
      <c r="G24" s="68">
        <v>-1.7487699999999999</v>
      </c>
      <c r="H24" s="66">
        <v>-0.19423817199999996</v>
      </c>
      <c r="I24" s="67">
        <f t="shared" si="0"/>
        <v>-2.1443012874345826E-3</v>
      </c>
      <c r="J24" s="67">
        <f>H24/'סכום נכסי הקרן'!$C$41</f>
        <v>-1.7660839300687381E-5</v>
      </c>
    </row>
    <row r="25" spans="1:10">
      <c r="A25" s="61" t="s">
        <v>2112</v>
      </c>
      <c r="B25" s="58" t="s">
        <v>2113</v>
      </c>
      <c r="C25" s="69" t="s">
        <v>1788</v>
      </c>
      <c r="D25" s="69" t="s">
        <v>123</v>
      </c>
      <c r="E25" s="76">
        <v>45131</v>
      </c>
      <c r="F25" s="66">
        <v>6280.7499820000003</v>
      </c>
      <c r="G25" s="68">
        <v>-1.720221</v>
      </c>
      <c r="H25" s="66">
        <v>-0.108042763</v>
      </c>
      <c r="I25" s="67">
        <f t="shared" si="0"/>
        <v>-1.1927430814108442E-3</v>
      </c>
      <c r="J25" s="67">
        <f>H25/'סכום נכסי הקרן'!$C$41</f>
        <v>-9.8236399946414897E-6</v>
      </c>
    </row>
    <row r="26" spans="1:10">
      <c r="A26" s="61" t="s">
        <v>2114</v>
      </c>
      <c r="B26" s="58" t="s">
        <v>2115</v>
      </c>
      <c r="C26" s="69" t="s">
        <v>1788</v>
      </c>
      <c r="D26" s="69" t="s">
        <v>123</v>
      </c>
      <c r="E26" s="76">
        <v>45138</v>
      </c>
      <c r="F26" s="66">
        <v>13390.798199999997</v>
      </c>
      <c r="G26" s="68">
        <v>0.75822500000000004</v>
      </c>
      <c r="H26" s="66">
        <v>0.101532315</v>
      </c>
      <c r="I26" s="67">
        <f t="shared" si="0"/>
        <v>1.1208706894683586E-3</v>
      </c>
      <c r="J26" s="67">
        <f>H26/'סכום נכסי הקרן'!$C$41</f>
        <v>9.2316864423629941E-6</v>
      </c>
    </row>
    <row r="27" spans="1:10">
      <c r="A27" s="61" t="s">
        <v>2116</v>
      </c>
      <c r="B27" s="58" t="s">
        <v>2117</v>
      </c>
      <c r="C27" s="69" t="s">
        <v>1788</v>
      </c>
      <c r="D27" s="69" t="s">
        <v>123</v>
      </c>
      <c r="E27" s="76">
        <v>45274</v>
      </c>
      <c r="F27" s="66">
        <v>5364.2378399999998</v>
      </c>
      <c r="G27" s="68">
        <v>1.4278599999999999</v>
      </c>
      <c r="H27" s="66">
        <v>7.6593810999999998E-2</v>
      </c>
      <c r="I27" s="67">
        <f t="shared" si="0"/>
        <v>8.4556092062491785E-4</v>
      </c>
      <c r="J27" s="67">
        <f>H27/'סכום נכסי הקרן'!$C$41</f>
        <v>6.9641871809739937E-6</v>
      </c>
    </row>
    <row r="28" spans="1:10">
      <c r="A28" s="61" t="s">
        <v>2118</v>
      </c>
      <c r="B28" s="58" t="s">
        <v>2119</v>
      </c>
      <c r="C28" s="69" t="s">
        <v>1788</v>
      </c>
      <c r="D28" s="69" t="s">
        <v>123</v>
      </c>
      <c r="E28" s="76">
        <v>45274</v>
      </c>
      <c r="F28" s="66">
        <v>5366.4374399999997</v>
      </c>
      <c r="G28" s="68">
        <v>1.4682630000000001</v>
      </c>
      <c r="H28" s="66">
        <v>7.8793411000000008E-2</v>
      </c>
      <c r="I28" s="67">
        <f t="shared" si="0"/>
        <v>8.6984350660313187E-4</v>
      </c>
      <c r="J28" s="67">
        <f>H28/'סכום נכסי הקרן'!$C$41</f>
        <v>7.1641827931948096E-6</v>
      </c>
    </row>
    <row r="29" spans="1:10">
      <c r="A29" s="61" t="s">
        <v>2120</v>
      </c>
      <c r="B29" s="58" t="s">
        <v>2121</v>
      </c>
      <c r="C29" s="69" t="s">
        <v>1788</v>
      </c>
      <c r="D29" s="69" t="s">
        <v>123</v>
      </c>
      <c r="E29" s="76">
        <v>45264</v>
      </c>
      <c r="F29" s="66">
        <v>9048.9140279999992</v>
      </c>
      <c r="G29" s="68">
        <v>1.537382</v>
      </c>
      <c r="H29" s="66">
        <v>0.13911636899999999</v>
      </c>
      <c r="I29" s="67">
        <f t="shared" si="0"/>
        <v>1.5357815926620466E-3</v>
      </c>
      <c r="J29" s="67">
        <f>H29/'סכום נכסי הקרן'!$C$41</f>
        <v>1.2648964988221408E-5</v>
      </c>
    </row>
    <row r="30" spans="1:10">
      <c r="A30" s="61" t="s">
        <v>2122</v>
      </c>
      <c r="B30" s="58" t="s">
        <v>2123</v>
      </c>
      <c r="C30" s="69" t="s">
        <v>1788</v>
      </c>
      <c r="D30" s="69" t="s">
        <v>123</v>
      </c>
      <c r="E30" s="76">
        <v>45264</v>
      </c>
      <c r="F30" s="66">
        <v>11421.985056</v>
      </c>
      <c r="G30" s="68">
        <v>1.564255</v>
      </c>
      <c r="H30" s="66">
        <v>0.17866896199999999</v>
      </c>
      <c r="I30" s="67">
        <f t="shared" si="0"/>
        <v>1.9724242732329701E-3</v>
      </c>
      <c r="J30" s="67">
        <f>H30/'סכום נכסי הקרן'!$C$41</f>
        <v>1.6245230241883767E-5</v>
      </c>
    </row>
    <row r="31" spans="1:10">
      <c r="A31" s="61" t="s">
        <v>2124</v>
      </c>
      <c r="B31" s="58" t="s">
        <v>2125</v>
      </c>
      <c r="C31" s="69" t="s">
        <v>1788</v>
      </c>
      <c r="D31" s="69" t="s">
        <v>123</v>
      </c>
      <c r="E31" s="76">
        <v>45264</v>
      </c>
      <c r="F31" s="66">
        <v>7545.2906759999996</v>
      </c>
      <c r="G31" s="68">
        <v>1.5964830000000001</v>
      </c>
      <c r="H31" s="66">
        <v>0.12045929300000001</v>
      </c>
      <c r="I31" s="67">
        <f t="shared" si="0"/>
        <v>1.3298159388740525E-3</v>
      </c>
      <c r="J31" s="67">
        <f>H31/'סכום נכסי הקרן'!$C$41</f>
        <v>1.0952595949818849E-5</v>
      </c>
    </row>
    <row r="32" spans="1:10">
      <c r="A32" s="61" t="s">
        <v>2126</v>
      </c>
      <c r="B32" s="58" t="s">
        <v>2127</v>
      </c>
      <c r="C32" s="69" t="s">
        <v>1788</v>
      </c>
      <c r="D32" s="69" t="s">
        <v>123</v>
      </c>
      <c r="E32" s="76">
        <v>45132</v>
      </c>
      <c r="F32" s="66">
        <v>4734.6265030000004</v>
      </c>
      <c r="G32" s="68">
        <v>1.0965450000000001</v>
      </c>
      <c r="H32" s="66">
        <v>5.1917332999999996E-2</v>
      </c>
      <c r="I32" s="67">
        <f t="shared" si="0"/>
        <v>5.731437999327442E-4</v>
      </c>
      <c r="J32" s="67">
        <f>H32/'סכום נכסי הקרן'!$C$41</f>
        <v>4.7205122741439001E-6</v>
      </c>
    </row>
    <row r="33" spans="1:10">
      <c r="A33" s="61" t="s">
        <v>2128</v>
      </c>
      <c r="B33" s="58" t="s">
        <v>2129</v>
      </c>
      <c r="C33" s="69" t="s">
        <v>1788</v>
      </c>
      <c r="D33" s="69" t="s">
        <v>123</v>
      </c>
      <c r="E33" s="76">
        <v>45258</v>
      </c>
      <c r="F33" s="66">
        <v>10419.072905000001</v>
      </c>
      <c r="G33" s="68">
        <v>1.573842</v>
      </c>
      <c r="H33" s="66">
        <v>0.163979713</v>
      </c>
      <c r="I33" s="67">
        <f t="shared" si="0"/>
        <v>1.8102616292077411E-3</v>
      </c>
      <c r="J33" s="67">
        <f>H33/'סכום נכסי הקרן'!$C$41</f>
        <v>1.4909630429727469E-5</v>
      </c>
    </row>
    <row r="34" spans="1:10">
      <c r="A34" s="61" t="s">
        <v>2130</v>
      </c>
      <c r="B34" s="58" t="s">
        <v>2131</v>
      </c>
      <c r="C34" s="69" t="s">
        <v>1788</v>
      </c>
      <c r="D34" s="69" t="s">
        <v>123</v>
      </c>
      <c r="E34" s="76">
        <v>45258</v>
      </c>
      <c r="F34" s="66">
        <v>3058.4312</v>
      </c>
      <c r="G34" s="68">
        <v>1.6988760000000001</v>
      </c>
      <c r="H34" s="66">
        <v>5.1958940000000002E-2</v>
      </c>
      <c r="I34" s="67">
        <f t="shared" si="0"/>
        <v>5.7360312233445171E-4</v>
      </c>
      <c r="J34" s="67">
        <f>H34/'סכום נכסי הקרן'!$C$41</f>
        <v>4.7242953335354592E-6</v>
      </c>
    </row>
    <row r="35" spans="1:10">
      <c r="A35" s="61" t="s">
        <v>2132</v>
      </c>
      <c r="B35" s="58" t="s">
        <v>2133</v>
      </c>
      <c r="C35" s="69" t="s">
        <v>1788</v>
      </c>
      <c r="D35" s="69" t="s">
        <v>123</v>
      </c>
      <c r="E35" s="76">
        <v>45258</v>
      </c>
      <c r="F35" s="66">
        <v>9713.7927</v>
      </c>
      <c r="G35" s="68">
        <v>1.6988760000000001</v>
      </c>
      <c r="H35" s="66">
        <v>0.16502525000000004</v>
      </c>
      <c r="I35" s="67">
        <f t="shared" si="0"/>
        <v>1.8218038832975324E-3</v>
      </c>
      <c r="J35" s="67">
        <f>H35/'סכום נכסי הקרן'!$C$41</f>
        <v>1.5004694447009939E-5</v>
      </c>
    </row>
    <row r="36" spans="1:10">
      <c r="A36" s="61" t="s">
        <v>2134</v>
      </c>
      <c r="B36" s="58" t="s">
        <v>2135</v>
      </c>
      <c r="C36" s="69" t="s">
        <v>1788</v>
      </c>
      <c r="D36" s="69" t="s">
        <v>123</v>
      </c>
      <c r="E36" s="76">
        <v>45258</v>
      </c>
      <c r="F36" s="66">
        <v>10793.102999999997</v>
      </c>
      <c r="G36" s="68">
        <v>1.6988760000000001</v>
      </c>
      <c r="H36" s="66">
        <v>0.18336138900000004</v>
      </c>
      <c r="I36" s="67">
        <f t="shared" si="0"/>
        <v>2.0242265382238744E-3</v>
      </c>
      <c r="J36" s="67">
        <f>H36/'סכום נכסי הקרן'!$C$41</f>
        <v>1.6671882729002558E-5</v>
      </c>
    </row>
    <row r="37" spans="1:10">
      <c r="A37" s="61" t="s">
        <v>2136</v>
      </c>
      <c r="B37" s="58" t="s">
        <v>2137</v>
      </c>
      <c r="C37" s="69" t="s">
        <v>1788</v>
      </c>
      <c r="D37" s="69" t="s">
        <v>123</v>
      </c>
      <c r="E37" s="76">
        <v>45251</v>
      </c>
      <c r="F37" s="66">
        <v>1794.3848</v>
      </c>
      <c r="G37" s="68">
        <v>1.695227</v>
      </c>
      <c r="H37" s="66">
        <v>3.0418887999999995E-2</v>
      </c>
      <c r="I37" s="67">
        <f t="shared" si="0"/>
        <v>3.3581072159559027E-4</v>
      </c>
      <c r="J37" s="67">
        <f>H37/'סכום נכסי הקרן'!$C$41</f>
        <v>2.7657956576815795E-6</v>
      </c>
    </row>
    <row r="38" spans="1:10">
      <c r="A38" s="61" t="s">
        <v>2138</v>
      </c>
      <c r="B38" s="58" t="s">
        <v>2139</v>
      </c>
      <c r="C38" s="69" t="s">
        <v>1788</v>
      </c>
      <c r="D38" s="69" t="s">
        <v>123</v>
      </c>
      <c r="E38" s="76">
        <v>45251</v>
      </c>
      <c r="F38" s="66">
        <v>8856.3733049999992</v>
      </c>
      <c r="G38" s="68">
        <v>1.7353780000000001</v>
      </c>
      <c r="H38" s="66">
        <v>0.153691578</v>
      </c>
      <c r="I38" s="67">
        <f t="shared" si="0"/>
        <v>1.6966852868305034E-3</v>
      </c>
      <c r="J38" s="67">
        <f>H38/'סכום נכסי הקרן'!$C$41</f>
        <v>1.3974195869836855E-5</v>
      </c>
    </row>
    <row r="39" spans="1:10">
      <c r="A39" s="61" t="s">
        <v>2140</v>
      </c>
      <c r="B39" s="58" t="s">
        <v>2141</v>
      </c>
      <c r="C39" s="69" t="s">
        <v>1788</v>
      </c>
      <c r="D39" s="69" t="s">
        <v>123</v>
      </c>
      <c r="E39" s="76">
        <v>45251</v>
      </c>
      <c r="F39" s="66">
        <v>2296.198476</v>
      </c>
      <c r="G39" s="68">
        <v>1.7701499999999999</v>
      </c>
      <c r="H39" s="66">
        <v>4.0646155000000003E-2</v>
      </c>
      <c r="I39" s="67">
        <f t="shared" si="0"/>
        <v>4.4871510887039049E-4</v>
      </c>
      <c r="J39" s="67">
        <f>H39/'סכום נכסי הקרן'!$C$41</f>
        <v>3.6956958781810979E-6</v>
      </c>
    </row>
    <row r="40" spans="1:10">
      <c r="A40" s="61" t="s">
        <v>2140</v>
      </c>
      <c r="B40" s="58" t="s">
        <v>2142</v>
      </c>
      <c r="C40" s="69" t="s">
        <v>1788</v>
      </c>
      <c r="D40" s="69" t="s">
        <v>123</v>
      </c>
      <c r="E40" s="76">
        <v>45251</v>
      </c>
      <c r="F40" s="66">
        <v>3591.5068799999995</v>
      </c>
      <c r="G40" s="68">
        <v>1.7701499999999999</v>
      </c>
      <c r="H40" s="66">
        <v>6.3575055000000005E-2</v>
      </c>
      <c r="I40" s="67">
        <f t="shared" si="0"/>
        <v>7.0183976136896744E-4</v>
      </c>
      <c r="J40" s="67">
        <f>H40/'סכום נכסי הקרן'!$C$41</f>
        <v>5.7804746529809911E-6</v>
      </c>
    </row>
    <row r="41" spans="1:10">
      <c r="A41" s="61" t="s">
        <v>2143</v>
      </c>
      <c r="B41" s="58" t="s">
        <v>2144</v>
      </c>
      <c r="C41" s="69" t="s">
        <v>1788</v>
      </c>
      <c r="D41" s="69" t="s">
        <v>123</v>
      </c>
      <c r="E41" s="76">
        <v>45251</v>
      </c>
      <c r="F41" s="66">
        <v>4490.4834000000001</v>
      </c>
      <c r="G41" s="68">
        <v>1.794208</v>
      </c>
      <c r="H41" s="66">
        <v>8.0568618999999994E-2</v>
      </c>
      <c r="I41" s="67">
        <f t="shared" si="0"/>
        <v>8.8944099746020267E-4</v>
      </c>
      <c r="J41" s="67">
        <f>H41/'סכום נכסי הקרן'!$C$41</f>
        <v>7.3255911450675527E-6</v>
      </c>
    </row>
    <row r="42" spans="1:10">
      <c r="A42" s="61" t="s">
        <v>2143</v>
      </c>
      <c r="B42" s="58" t="s">
        <v>2145</v>
      </c>
      <c r="C42" s="69" t="s">
        <v>1788</v>
      </c>
      <c r="D42" s="69" t="s">
        <v>123</v>
      </c>
      <c r="E42" s="76">
        <v>45251</v>
      </c>
      <c r="F42" s="66">
        <v>5359.1089860000011</v>
      </c>
      <c r="G42" s="68">
        <v>1.794208</v>
      </c>
      <c r="H42" s="66">
        <v>9.6153570000000008E-2</v>
      </c>
      <c r="I42" s="67">
        <f t="shared" si="0"/>
        <v>1.0614917851596716E-3</v>
      </c>
      <c r="J42" s="67">
        <f>H42/'סכום נכסי הקרן'!$C$41</f>
        <v>8.7426314327000334E-6</v>
      </c>
    </row>
    <row r="43" spans="1:10">
      <c r="A43" s="61" t="s">
        <v>2146</v>
      </c>
      <c r="B43" s="58" t="s">
        <v>2147</v>
      </c>
      <c r="C43" s="69" t="s">
        <v>1788</v>
      </c>
      <c r="D43" s="69" t="s">
        <v>123</v>
      </c>
      <c r="E43" s="76">
        <v>45132</v>
      </c>
      <c r="F43" s="66">
        <v>4593.8969999999999</v>
      </c>
      <c r="G43" s="68">
        <v>1.3549059999999999</v>
      </c>
      <c r="H43" s="66">
        <v>6.2242963999999998E-2</v>
      </c>
      <c r="I43" s="67">
        <f t="shared" si="0"/>
        <v>6.8713408113696829E-4</v>
      </c>
      <c r="J43" s="67">
        <f>H43/'סכום נכסי הקרן'!$C$41</f>
        <v>5.6593561063912303E-6</v>
      </c>
    </row>
    <row r="44" spans="1:10">
      <c r="A44" s="61" t="s">
        <v>2148</v>
      </c>
      <c r="B44" s="58" t="s">
        <v>2149</v>
      </c>
      <c r="C44" s="69" t="s">
        <v>1788</v>
      </c>
      <c r="D44" s="69" t="s">
        <v>123</v>
      </c>
      <c r="E44" s="76">
        <v>45132</v>
      </c>
      <c r="F44" s="66">
        <v>13087.696136</v>
      </c>
      <c r="G44" s="68">
        <v>1.3763749999999999</v>
      </c>
      <c r="H44" s="66">
        <v>0.180135727</v>
      </c>
      <c r="I44" s="67">
        <f t="shared" si="0"/>
        <v>1.9886166933195015E-3</v>
      </c>
      <c r="J44" s="67">
        <f>H44/'סכום נכסי הקרן'!$C$41</f>
        <v>1.6378593837155208E-5</v>
      </c>
    </row>
    <row r="45" spans="1:10">
      <c r="A45" s="61" t="s">
        <v>2150</v>
      </c>
      <c r="B45" s="58" t="s">
        <v>2151</v>
      </c>
      <c r="C45" s="69" t="s">
        <v>1788</v>
      </c>
      <c r="D45" s="69" t="s">
        <v>123</v>
      </c>
      <c r="E45" s="76">
        <v>45132</v>
      </c>
      <c r="F45" s="66">
        <v>7187.5107200000002</v>
      </c>
      <c r="G45" s="68">
        <v>1.384423</v>
      </c>
      <c r="H45" s="66">
        <v>9.9505560000000007E-2</v>
      </c>
      <c r="I45" s="67">
        <f t="shared" si="0"/>
        <v>1.0984962338653969E-3</v>
      </c>
      <c r="J45" s="67">
        <f>H45/'סכום נכסי הקרן'!$C$41</f>
        <v>9.0474065246294991E-6</v>
      </c>
    </row>
    <row r="46" spans="1:10">
      <c r="A46" s="61" t="s">
        <v>2152</v>
      </c>
      <c r="B46" s="58" t="s">
        <v>2153</v>
      </c>
      <c r="C46" s="69" t="s">
        <v>1788</v>
      </c>
      <c r="D46" s="69" t="s">
        <v>123</v>
      </c>
      <c r="E46" s="76">
        <v>45133</v>
      </c>
      <c r="F46" s="66">
        <v>7333.6752759999999</v>
      </c>
      <c r="G46" s="68">
        <v>1.4326080000000001</v>
      </c>
      <c r="H46" s="66">
        <v>0.10506283999999999</v>
      </c>
      <c r="I46" s="67">
        <f t="shared" si="0"/>
        <v>1.1598460835676194E-3</v>
      </c>
      <c r="J46" s="67">
        <f>H46/'סכום נכסי הקרן'!$C$41</f>
        <v>9.552694584223282E-6</v>
      </c>
    </row>
    <row r="47" spans="1:10">
      <c r="A47" s="61" t="s">
        <v>2154</v>
      </c>
      <c r="B47" s="58" t="s">
        <v>2155</v>
      </c>
      <c r="C47" s="69" t="s">
        <v>1788</v>
      </c>
      <c r="D47" s="69" t="s">
        <v>123</v>
      </c>
      <c r="E47" s="76">
        <v>45132</v>
      </c>
      <c r="F47" s="66">
        <v>5396.4986399999998</v>
      </c>
      <c r="G47" s="68">
        <v>1.491611</v>
      </c>
      <c r="H47" s="66">
        <v>8.0494770000000007E-2</v>
      </c>
      <c r="I47" s="67">
        <f t="shared" si="0"/>
        <v>8.8862573800761822E-4</v>
      </c>
      <c r="J47" s="67">
        <f>H47/'סכום נכסי הקרן'!$C$41</f>
        <v>7.3188765260609636E-6</v>
      </c>
    </row>
    <row r="48" spans="1:10">
      <c r="A48" s="61" t="s">
        <v>2156</v>
      </c>
      <c r="B48" s="58" t="s">
        <v>2157</v>
      </c>
      <c r="C48" s="69" t="s">
        <v>1788</v>
      </c>
      <c r="D48" s="69" t="s">
        <v>123</v>
      </c>
      <c r="E48" s="76">
        <v>45272</v>
      </c>
      <c r="F48" s="66">
        <v>3598.5455999999999</v>
      </c>
      <c r="G48" s="68">
        <v>2.0410910000000002</v>
      </c>
      <c r="H48" s="66">
        <v>7.3449581E-2</v>
      </c>
      <c r="I48" s="67">
        <f t="shared" si="0"/>
        <v>8.108500480525048E-4</v>
      </c>
      <c r="J48" s="67">
        <f>H48/'סכום נכסי הקרן'!$C$41</f>
        <v>6.6783023820046117E-6</v>
      </c>
    </row>
    <row r="49" spans="1:10">
      <c r="A49" s="61" t="s">
        <v>2158</v>
      </c>
      <c r="B49" s="58" t="s">
        <v>2159</v>
      </c>
      <c r="C49" s="69" t="s">
        <v>1788</v>
      </c>
      <c r="D49" s="69" t="s">
        <v>123</v>
      </c>
      <c r="E49" s="76">
        <v>45250</v>
      </c>
      <c r="F49" s="66">
        <v>3060.1763919999999</v>
      </c>
      <c r="G49" s="68">
        <v>1.9945440000000001</v>
      </c>
      <c r="H49" s="66">
        <v>6.1036560999999996E-2</v>
      </c>
      <c r="I49" s="67">
        <f t="shared" si="0"/>
        <v>6.7381593939670856E-4</v>
      </c>
      <c r="J49" s="67">
        <f>H49/'סכום נכסי הקרן'!$C$41</f>
        <v>5.5496655687616478E-6</v>
      </c>
    </row>
    <row r="50" spans="1:10">
      <c r="A50" s="61" t="s">
        <v>2158</v>
      </c>
      <c r="B50" s="58" t="s">
        <v>2160</v>
      </c>
      <c r="C50" s="69" t="s">
        <v>1788</v>
      </c>
      <c r="D50" s="69" t="s">
        <v>123</v>
      </c>
      <c r="E50" s="76">
        <v>45250</v>
      </c>
      <c r="F50" s="66">
        <v>3836.2685900000001</v>
      </c>
      <c r="G50" s="68">
        <v>1.9945440000000001</v>
      </c>
      <c r="H50" s="66">
        <v>7.6516059999999997E-2</v>
      </c>
      <c r="I50" s="67">
        <f t="shared" si="0"/>
        <v>8.4470258486278279E-4</v>
      </c>
      <c r="J50" s="67">
        <f>H50/'סכום נכסי הקרן'!$C$41</f>
        <v>6.9571177779708195E-6</v>
      </c>
    </row>
    <row r="51" spans="1:10">
      <c r="A51" s="61" t="s">
        <v>2161</v>
      </c>
      <c r="B51" s="58" t="s">
        <v>2162</v>
      </c>
      <c r="C51" s="69" t="s">
        <v>1788</v>
      </c>
      <c r="D51" s="69" t="s">
        <v>123</v>
      </c>
      <c r="E51" s="76">
        <v>45271</v>
      </c>
      <c r="F51" s="66">
        <v>10444.28736</v>
      </c>
      <c r="G51" s="68">
        <v>2.1030929999999999</v>
      </c>
      <c r="H51" s="66">
        <v>0.21965308700000002</v>
      </c>
      <c r="I51" s="67">
        <f t="shared" si="0"/>
        <v>2.4248704175566507E-3</v>
      </c>
      <c r="J51" s="67">
        <f>H51/'סכום נכסי הקרן'!$C$41</f>
        <v>1.9971655578631094E-5</v>
      </c>
    </row>
    <row r="52" spans="1:10">
      <c r="A52" s="61" t="s">
        <v>2163</v>
      </c>
      <c r="B52" s="58" t="s">
        <v>2164</v>
      </c>
      <c r="C52" s="69" t="s">
        <v>1788</v>
      </c>
      <c r="D52" s="69" t="s">
        <v>123</v>
      </c>
      <c r="E52" s="76">
        <v>45271</v>
      </c>
      <c r="F52" s="66">
        <v>13507.377</v>
      </c>
      <c r="G52" s="68">
        <v>2.1163780000000001</v>
      </c>
      <c r="H52" s="66">
        <v>0.28586716499999998</v>
      </c>
      <c r="I52" s="67">
        <f t="shared" si="0"/>
        <v>3.1558437954449774E-3</v>
      </c>
      <c r="J52" s="67">
        <f>H52/'סכום נכסי הקרן'!$C$41</f>
        <v>2.5992079777233926E-5</v>
      </c>
    </row>
    <row r="53" spans="1:10">
      <c r="A53" s="61" t="s">
        <v>2165</v>
      </c>
      <c r="B53" s="58" t="s">
        <v>2166</v>
      </c>
      <c r="C53" s="69" t="s">
        <v>1788</v>
      </c>
      <c r="D53" s="69" t="s">
        <v>123</v>
      </c>
      <c r="E53" s="76">
        <v>45250</v>
      </c>
      <c r="F53" s="66">
        <v>15314.5928</v>
      </c>
      <c r="G53" s="68">
        <v>2.0822859999999999</v>
      </c>
      <c r="H53" s="66">
        <v>0.318893643</v>
      </c>
      <c r="I53" s="67">
        <f t="shared" si="0"/>
        <v>3.5204411275019843E-3</v>
      </c>
      <c r="J53" s="67">
        <f>H53/'סכום נכסי הקרן'!$C$41</f>
        <v>2.8994966978137401E-5</v>
      </c>
    </row>
    <row r="54" spans="1:10">
      <c r="A54" s="61" t="s">
        <v>2167</v>
      </c>
      <c r="B54" s="58" t="s">
        <v>2168</v>
      </c>
      <c r="C54" s="69" t="s">
        <v>1788</v>
      </c>
      <c r="D54" s="69" t="s">
        <v>123</v>
      </c>
      <c r="E54" s="76">
        <v>45252</v>
      </c>
      <c r="F54" s="66">
        <v>2306.3238000000001</v>
      </c>
      <c r="G54" s="68">
        <v>2.2230240000000001</v>
      </c>
      <c r="H54" s="66">
        <v>5.1270141000000005E-2</v>
      </c>
      <c r="I54" s="67">
        <f t="shared" si="0"/>
        <v>5.6599909390236958E-4</v>
      </c>
      <c r="J54" s="67">
        <f>H54/'סכום נכסי הקרן'!$C$41</f>
        <v>4.6616672294701357E-6</v>
      </c>
    </row>
    <row r="55" spans="1:10">
      <c r="A55" s="61" t="s">
        <v>2167</v>
      </c>
      <c r="B55" s="58" t="s">
        <v>2169</v>
      </c>
      <c r="C55" s="69" t="s">
        <v>1788</v>
      </c>
      <c r="D55" s="69" t="s">
        <v>123</v>
      </c>
      <c r="E55" s="76">
        <v>45252</v>
      </c>
      <c r="F55" s="66">
        <v>6312.8519999999999</v>
      </c>
      <c r="G55" s="68">
        <v>2.2230240000000001</v>
      </c>
      <c r="H55" s="66">
        <v>0.14033624</v>
      </c>
      <c r="I55" s="67">
        <f t="shared" si="0"/>
        <v>1.5492484150114872E-3</v>
      </c>
      <c r="J55" s="67">
        <f>H55/'סכום נכסי הקרן'!$C$41</f>
        <v>1.2759880085273336E-5</v>
      </c>
    </row>
    <row r="56" spans="1:10">
      <c r="A56" s="61" t="s">
        <v>2170</v>
      </c>
      <c r="B56" s="58" t="s">
        <v>2171</v>
      </c>
      <c r="C56" s="69" t="s">
        <v>1788</v>
      </c>
      <c r="D56" s="69" t="s">
        <v>123</v>
      </c>
      <c r="E56" s="76">
        <v>45252</v>
      </c>
      <c r="F56" s="66">
        <v>9332.6520600000003</v>
      </c>
      <c r="G56" s="68">
        <v>2.2230240000000001</v>
      </c>
      <c r="H56" s="66">
        <v>0.207467132</v>
      </c>
      <c r="I56" s="67">
        <f t="shared" si="0"/>
        <v>2.2903430034749328E-3</v>
      </c>
      <c r="J56" s="67">
        <f>H56/'סכום נכסי הקרן'!$C$41</f>
        <v>1.8863664338987382E-5</v>
      </c>
    </row>
    <row r="57" spans="1:10">
      <c r="A57" s="61" t="s">
        <v>2172</v>
      </c>
      <c r="B57" s="58" t="s">
        <v>2173</v>
      </c>
      <c r="C57" s="69" t="s">
        <v>1788</v>
      </c>
      <c r="D57" s="69" t="s">
        <v>123</v>
      </c>
      <c r="E57" s="76">
        <v>45252</v>
      </c>
      <c r="F57" s="66">
        <v>6077.0757599999997</v>
      </c>
      <c r="G57" s="68">
        <v>2.2230240000000001</v>
      </c>
      <c r="H57" s="66">
        <v>0.135094876</v>
      </c>
      <c r="I57" s="67">
        <f t="shared" si="0"/>
        <v>1.491386134609089E-3</v>
      </c>
      <c r="J57" s="67">
        <f>H57/'סכום נכסי הקרן'!$C$41</f>
        <v>1.2283316254553142E-5</v>
      </c>
    </row>
    <row r="58" spans="1:10">
      <c r="A58" s="61" t="s">
        <v>2172</v>
      </c>
      <c r="B58" s="58" t="s">
        <v>2174</v>
      </c>
      <c r="C58" s="69" t="s">
        <v>1788</v>
      </c>
      <c r="D58" s="69" t="s">
        <v>123</v>
      </c>
      <c r="E58" s="76">
        <v>45252</v>
      </c>
      <c r="F58" s="66">
        <v>13527.54</v>
      </c>
      <c r="G58" s="68">
        <v>2.2230240000000001</v>
      </c>
      <c r="H58" s="66">
        <v>0.30072051399999999</v>
      </c>
      <c r="I58" s="67">
        <f t="shared" si="0"/>
        <v>3.3198180290133165E-3</v>
      </c>
      <c r="J58" s="67">
        <f>H58/'סכום נכסי הקרן'!$C$41</f>
        <v>2.7342600156750397E-5</v>
      </c>
    </row>
    <row r="59" spans="1:10">
      <c r="A59" s="61" t="s">
        <v>2175</v>
      </c>
      <c r="B59" s="58" t="s">
        <v>2176</v>
      </c>
      <c r="C59" s="69" t="s">
        <v>1788</v>
      </c>
      <c r="D59" s="69" t="s">
        <v>123</v>
      </c>
      <c r="E59" s="76">
        <v>45252</v>
      </c>
      <c r="F59" s="66">
        <v>7214.6880000000001</v>
      </c>
      <c r="G59" s="68">
        <v>2.2230240000000001</v>
      </c>
      <c r="H59" s="66">
        <v>0.16038427399999999</v>
      </c>
      <c r="I59" s="67">
        <f t="shared" si="0"/>
        <v>1.7705696140018292E-3</v>
      </c>
      <c r="J59" s="67">
        <f>H59/'סכום נכסי הקרן'!$C$41</f>
        <v>1.4582720071477061E-5</v>
      </c>
    </row>
    <row r="60" spans="1:10">
      <c r="A60" s="61" t="s">
        <v>2177</v>
      </c>
      <c r="B60" s="58" t="s">
        <v>2178</v>
      </c>
      <c r="C60" s="69" t="s">
        <v>1788</v>
      </c>
      <c r="D60" s="69" t="s">
        <v>123</v>
      </c>
      <c r="E60" s="76">
        <v>45252</v>
      </c>
      <c r="F60" s="66">
        <v>1544.201092</v>
      </c>
      <c r="G60" s="68">
        <v>2.2283240000000002</v>
      </c>
      <c r="H60" s="66">
        <v>3.4409798000000005E-2</v>
      </c>
      <c r="I60" s="67">
        <f t="shared" si="0"/>
        <v>3.7986855720493476E-4</v>
      </c>
      <c r="J60" s="67">
        <f>H60/'סכום נכסי הקרן'!$C$41</f>
        <v>3.1286636740337233E-6</v>
      </c>
    </row>
    <row r="61" spans="1:10">
      <c r="A61" s="61" t="s">
        <v>2179</v>
      </c>
      <c r="B61" s="58" t="s">
        <v>2180</v>
      </c>
      <c r="C61" s="69" t="s">
        <v>1788</v>
      </c>
      <c r="D61" s="69" t="s">
        <v>123</v>
      </c>
      <c r="E61" s="76">
        <v>45253</v>
      </c>
      <c r="F61" s="66">
        <v>9020.0707999999995</v>
      </c>
      <c r="G61" s="68">
        <v>2.2199520000000001</v>
      </c>
      <c r="H61" s="66">
        <v>0.20024123900000004</v>
      </c>
      <c r="I61" s="67">
        <f t="shared" si="0"/>
        <v>2.2105724233504225E-3</v>
      </c>
      <c r="J61" s="67">
        <f>H61/'סכום נכסי הקרן'!$C$41</f>
        <v>1.8206659931651004E-5</v>
      </c>
    </row>
    <row r="62" spans="1:10">
      <c r="A62" s="61" t="s">
        <v>2181</v>
      </c>
      <c r="B62" s="58" t="s">
        <v>2182</v>
      </c>
      <c r="C62" s="69" t="s">
        <v>1788</v>
      </c>
      <c r="D62" s="69" t="s">
        <v>123</v>
      </c>
      <c r="E62" s="76">
        <v>45265</v>
      </c>
      <c r="F62" s="66">
        <v>3692.6528579999999</v>
      </c>
      <c r="G62" s="68">
        <v>2.267887</v>
      </c>
      <c r="H62" s="66">
        <v>8.3745193999999995E-2</v>
      </c>
      <c r="I62" s="67">
        <f t="shared" si="0"/>
        <v>9.2450894415675884E-4</v>
      </c>
      <c r="J62" s="67">
        <f>H62/'סכום נכסי הקרן'!$C$41</f>
        <v>7.6144168687856536E-6</v>
      </c>
    </row>
    <row r="63" spans="1:10">
      <c r="A63" s="61" t="s">
        <v>2183</v>
      </c>
      <c r="B63" s="58" t="s">
        <v>2184</v>
      </c>
      <c r="C63" s="69" t="s">
        <v>1788</v>
      </c>
      <c r="D63" s="69" t="s">
        <v>123</v>
      </c>
      <c r="E63" s="76">
        <v>45252</v>
      </c>
      <c r="F63" s="66">
        <v>7013.7596629999998</v>
      </c>
      <c r="G63" s="68">
        <v>2.319293</v>
      </c>
      <c r="H63" s="66">
        <v>0.16266961399999999</v>
      </c>
      <c r="I63" s="67">
        <f t="shared" si="0"/>
        <v>1.7957987306773391E-3</v>
      </c>
      <c r="J63" s="67">
        <f>H63/'סכום נכסי הקרן'!$C$41</f>
        <v>1.4790511475565403E-5</v>
      </c>
    </row>
    <row r="64" spans="1:10">
      <c r="A64" s="61" t="s">
        <v>2183</v>
      </c>
      <c r="B64" s="58" t="s">
        <v>2185</v>
      </c>
      <c r="C64" s="69" t="s">
        <v>1788</v>
      </c>
      <c r="D64" s="69" t="s">
        <v>123</v>
      </c>
      <c r="E64" s="76">
        <v>45252</v>
      </c>
      <c r="F64" s="66">
        <v>8124.8824800000002</v>
      </c>
      <c r="G64" s="68">
        <v>2.319293</v>
      </c>
      <c r="H64" s="66">
        <v>0.18843980500000002</v>
      </c>
      <c r="I64" s="67">
        <f t="shared" si="0"/>
        <v>2.0802899466404669E-3</v>
      </c>
      <c r="J64" s="67">
        <f>H64/'סכום נכסי הקרן'!$C$41</f>
        <v>1.7133630736382072E-5</v>
      </c>
    </row>
    <row r="65" spans="1:10">
      <c r="A65" s="61" t="s">
        <v>2186</v>
      </c>
      <c r="B65" s="58" t="s">
        <v>2187</v>
      </c>
      <c r="C65" s="69" t="s">
        <v>1788</v>
      </c>
      <c r="D65" s="69" t="s">
        <v>123</v>
      </c>
      <c r="E65" s="76">
        <v>45265</v>
      </c>
      <c r="F65" s="66">
        <v>12819.953119999998</v>
      </c>
      <c r="G65" s="68">
        <v>2.3245809999999998</v>
      </c>
      <c r="H65" s="66">
        <v>0.29801023199999999</v>
      </c>
      <c r="I65" s="67">
        <f t="shared" si="0"/>
        <v>3.2898977454662143E-3</v>
      </c>
      <c r="J65" s="67">
        <f>H65/'סכום נכסי הקרן'!$C$41</f>
        <v>2.7096171484318566E-5</v>
      </c>
    </row>
    <row r="66" spans="1:10">
      <c r="A66" s="61" t="s">
        <v>2188</v>
      </c>
      <c r="B66" s="58" t="s">
        <v>2189</v>
      </c>
      <c r="C66" s="69" t="s">
        <v>1788</v>
      </c>
      <c r="D66" s="69" t="s">
        <v>123</v>
      </c>
      <c r="E66" s="76">
        <v>45252</v>
      </c>
      <c r="F66" s="66">
        <v>9237.0455760000004</v>
      </c>
      <c r="G66" s="68">
        <v>2.3430870000000001</v>
      </c>
      <c r="H66" s="66">
        <v>0.21643200800000001</v>
      </c>
      <c r="I66" s="67">
        <f t="shared" si="0"/>
        <v>2.3893111668928393E-3</v>
      </c>
      <c r="J66" s="67">
        <f>H66/'סכום נכסי הקרן'!$C$41</f>
        <v>1.9678783389771022E-5</v>
      </c>
    </row>
    <row r="67" spans="1:10">
      <c r="A67" s="61" t="s">
        <v>2188</v>
      </c>
      <c r="B67" s="58" t="s">
        <v>2190</v>
      </c>
      <c r="C67" s="69" t="s">
        <v>1788</v>
      </c>
      <c r="D67" s="69" t="s">
        <v>123</v>
      </c>
      <c r="E67" s="76">
        <v>45252</v>
      </c>
      <c r="F67" s="66">
        <v>2708.9540399999996</v>
      </c>
      <c r="G67" s="68">
        <v>2.3430870000000001</v>
      </c>
      <c r="H67" s="66">
        <v>6.3473148000000007E-2</v>
      </c>
      <c r="I67" s="67">
        <f t="shared" si="0"/>
        <v>7.0071475432710443E-4</v>
      </c>
      <c r="J67" s="67">
        <f>H67/'סכום נכסי הקרן'!$C$41</f>
        <v>5.7712088988190595E-6</v>
      </c>
    </row>
    <row r="68" spans="1:10">
      <c r="A68" s="61" t="s">
        <v>2191</v>
      </c>
      <c r="B68" s="58" t="s">
        <v>2192</v>
      </c>
      <c r="C68" s="69" t="s">
        <v>1788</v>
      </c>
      <c r="D68" s="69" t="s">
        <v>123</v>
      </c>
      <c r="E68" s="76">
        <v>45253</v>
      </c>
      <c r="F68" s="66">
        <v>9030.3356000000003</v>
      </c>
      <c r="G68" s="68">
        <v>2.3008690000000001</v>
      </c>
      <c r="H68" s="66">
        <v>0.20777617100000001</v>
      </c>
      <c r="I68" s="67">
        <f t="shared" si="0"/>
        <v>2.2937546538150501E-3</v>
      </c>
      <c r="J68" s="67">
        <f>H68/'סכום נכסי הקרן'!$C$41</f>
        <v>1.8891763286070992E-5</v>
      </c>
    </row>
    <row r="69" spans="1:10">
      <c r="A69" s="61" t="s">
        <v>2193</v>
      </c>
      <c r="B69" s="58" t="s">
        <v>2194</v>
      </c>
      <c r="C69" s="69" t="s">
        <v>1788</v>
      </c>
      <c r="D69" s="69" t="s">
        <v>123</v>
      </c>
      <c r="E69" s="76">
        <v>45252</v>
      </c>
      <c r="F69" s="66">
        <v>7226.4192000000003</v>
      </c>
      <c r="G69" s="68">
        <v>2.3774359999999999</v>
      </c>
      <c r="H69" s="66">
        <v>0.171803489</v>
      </c>
      <c r="I69" s="67">
        <f t="shared" si="0"/>
        <v>1.8966325663755386E-3</v>
      </c>
      <c r="J69" s="67">
        <f>H69/'סכום נכסי הקרן'!$C$41</f>
        <v>1.5620996528562949E-5</v>
      </c>
    </row>
    <row r="70" spans="1:10">
      <c r="A70" s="61" t="s">
        <v>2195</v>
      </c>
      <c r="B70" s="58" t="s">
        <v>2196</v>
      </c>
      <c r="C70" s="69" t="s">
        <v>1788</v>
      </c>
      <c r="D70" s="69" t="s">
        <v>123</v>
      </c>
      <c r="E70" s="76">
        <v>45257</v>
      </c>
      <c r="F70" s="66">
        <v>7236.3907200000003</v>
      </c>
      <c r="G70" s="68">
        <v>2.5205790000000001</v>
      </c>
      <c r="H70" s="66">
        <v>0.18239897899999999</v>
      </c>
      <c r="I70" s="67">
        <f t="shared" si="0"/>
        <v>2.0136019684969721E-3</v>
      </c>
      <c r="J70" s="67">
        <f>H70/'סכום נכסי הקרן'!$C$41</f>
        <v>1.6584376920147565E-5</v>
      </c>
    </row>
    <row r="71" spans="1:10">
      <c r="A71" s="61" t="s">
        <v>2197</v>
      </c>
      <c r="B71" s="58" t="s">
        <v>2198</v>
      </c>
      <c r="C71" s="69" t="s">
        <v>1788</v>
      </c>
      <c r="D71" s="69" t="s">
        <v>123</v>
      </c>
      <c r="E71" s="76">
        <v>45257</v>
      </c>
      <c r="F71" s="66">
        <v>3626.8960000000002</v>
      </c>
      <c r="G71" s="68">
        <v>2.7544249999999999</v>
      </c>
      <c r="H71" s="66">
        <v>9.9900130000000004E-2</v>
      </c>
      <c r="I71" s="67">
        <f t="shared" si="0"/>
        <v>1.1028521076376389E-3</v>
      </c>
      <c r="J71" s="67">
        <f>H71/'סכום נכסי הקרן'!$C$41</f>
        <v>9.0832822605423767E-6</v>
      </c>
    </row>
    <row r="72" spans="1:10">
      <c r="A72" s="61" t="s">
        <v>2197</v>
      </c>
      <c r="B72" s="58" t="s">
        <v>2199</v>
      </c>
      <c r="C72" s="69" t="s">
        <v>1788</v>
      </c>
      <c r="D72" s="69" t="s">
        <v>123</v>
      </c>
      <c r="E72" s="76">
        <v>45257</v>
      </c>
      <c r="F72" s="66">
        <v>5455.3694999999998</v>
      </c>
      <c r="G72" s="68">
        <v>2.7544249999999999</v>
      </c>
      <c r="H72" s="66">
        <v>0.15026406</v>
      </c>
      <c r="I72" s="67">
        <f t="shared" si="0"/>
        <v>1.6588470432740041E-3</v>
      </c>
      <c r="J72" s="67">
        <f>H72/'סכום נכסי הקרן'!$C$41</f>
        <v>1.3662553498129334E-5</v>
      </c>
    </row>
    <row r="73" spans="1:10">
      <c r="A73" s="61" t="s">
        <v>2200</v>
      </c>
      <c r="B73" s="58" t="s">
        <v>2201</v>
      </c>
      <c r="C73" s="69" t="s">
        <v>1788</v>
      </c>
      <c r="D73" s="69" t="s">
        <v>123</v>
      </c>
      <c r="E73" s="76">
        <v>45257</v>
      </c>
      <c r="F73" s="66">
        <v>3630.1220799999996</v>
      </c>
      <c r="G73" s="68">
        <v>2.8408470000000001</v>
      </c>
      <c r="H73" s="66">
        <v>0.10312620999999998</v>
      </c>
      <c r="I73" s="67">
        <f t="shared" si="0"/>
        <v>1.1384665670723525E-3</v>
      </c>
      <c r="J73" s="67">
        <f>H73/'סכום נכסי הקרן'!$C$41</f>
        <v>9.3766091584662363E-6</v>
      </c>
    </row>
    <row r="74" spans="1:10">
      <c r="A74" s="61" t="s">
        <v>2202</v>
      </c>
      <c r="B74" s="58" t="s">
        <v>2203</v>
      </c>
      <c r="C74" s="69" t="s">
        <v>1788</v>
      </c>
      <c r="D74" s="69" t="s">
        <v>123</v>
      </c>
      <c r="E74" s="76">
        <v>45257</v>
      </c>
      <c r="F74" s="66">
        <v>7649.4573540000001</v>
      </c>
      <c r="G74" s="68">
        <v>2.9062160000000001</v>
      </c>
      <c r="H74" s="66">
        <v>0.22230973900000001</v>
      </c>
      <c r="I74" s="67">
        <f t="shared" ref="I74:I137" si="1">IFERROR(H74/$H$9,0)</f>
        <v>2.4541986502372264E-3</v>
      </c>
      <c r="J74" s="67">
        <f>H74/'סכום נכסי הקרן'!$C$41</f>
        <v>2.0213208016891528E-5</v>
      </c>
    </row>
    <row r="75" spans="1:10">
      <c r="A75" s="61" t="s">
        <v>2202</v>
      </c>
      <c r="B75" s="58" t="s">
        <v>2204</v>
      </c>
      <c r="C75" s="69" t="s">
        <v>1788</v>
      </c>
      <c r="D75" s="69" t="s">
        <v>123</v>
      </c>
      <c r="E75" s="76">
        <v>45257</v>
      </c>
      <c r="F75" s="66">
        <v>3870.7488600000001</v>
      </c>
      <c r="G75" s="68">
        <v>2.9062160000000001</v>
      </c>
      <c r="H75" s="66">
        <v>0.11249231500000001</v>
      </c>
      <c r="I75" s="67">
        <f t="shared" si="1"/>
        <v>1.2418641166011214E-3</v>
      </c>
      <c r="J75" s="67">
        <f>H75/'סכום נכסי הקרן'!$C$41</f>
        <v>1.0228209405601826E-5</v>
      </c>
    </row>
    <row r="76" spans="1:10">
      <c r="A76" s="61" t="s">
        <v>2205</v>
      </c>
      <c r="B76" s="58" t="s">
        <v>2206</v>
      </c>
      <c r="C76" s="69" t="s">
        <v>1788</v>
      </c>
      <c r="D76" s="69" t="s">
        <v>123</v>
      </c>
      <c r="E76" s="76">
        <v>45257</v>
      </c>
      <c r="F76" s="66">
        <v>4371.35376</v>
      </c>
      <c r="G76" s="68">
        <v>2.9114420000000001</v>
      </c>
      <c r="H76" s="66">
        <v>0.127269408</v>
      </c>
      <c r="I76" s="67">
        <f t="shared" si="1"/>
        <v>1.4049965185290007E-3</v>
      </c>
      <c r="J76" s="67">
        <f>H76/'סכום נכסי הקרן'!$C$41</f>
        <v>1.1571796312939032E-5</v>
      </c>
    </row>
    <row r="77" spans="1:10">
      <c r="A77" s="61" t="s">
        <v>2205</v>
      </c>
      <c r="B77" s="58" t="s">
        <v>2207</v>
      </c>
      <c r="C77" s="69" t="s">
        <v>1788</v>
      </c>
      <c r="D77" s="69" t="s">
        <v>123</v>
      </c>
      <c r="E77" s="76">
        <v>45257</v>
      </c>
      <c r="F77" s="66">
        <v>1816.3807999999999</v>
      </c>
      <c r="G77" s="68">
        <v>2.9114420000000001</v>
      </c>
      <c r="H77" s="66">
        <v>5.2882865000000001E-2</v>
      </c>
      <c r="I77" s="67">
        <f t="shared" si="1"/>
        <v>5.838028351231048E-4</v>
      </c>
      <c r="J77" s="67">
        <f>H77/'סכום נכסי הקרן'!$C$41</f>
        <v>4.8083019465656082E-6</v>
      </c>
    </row>
    <row r="78" spans="1:10">
      <c r="A78" s="61" t="s">
        <v>2208</v>
      </c>
      <c r="B78" s="58" t="s">
        <v>2209</v>
      </c>
      <c r="C78" s="69" t="s">
        <v>1788</v>
      </c>
      <c r="D78" s="69" t="s">
        <v>123</v>
      </c>
      <c r="E78" s="76">
        <v>45245</v>
      </c>
      <c r="F78" s="66">
        <v>7307.9510400000008</v>
      </c>
      <c r="G78" s="68">
        <v>3.4153419999999999</v>
      </c>
      <c r="H78" s="66">
        <v>0.24959151199999999</v>
      </c>
      <c r="I78" s="67">
        <f t="shared" si="1"/>
        <v>2.7553770456321233E-3</v>
      </c>
      <c r="J78" s="67">
        <f>H78/'סכום נכסי הקרן'!$C$41</f>
        <v>2.2693765797217175E-5</v>
      </c>
    </row>
    <row r="79" spans="1:10">
      <c r="A79" s="61" t="s">
        <v>2210</v>
      </c>
      <c r="B79" s="58" t="s">
        <v>2211</v>
      </c>
      <c r="C79" s="69" t="s">
        <v>1788</v>
      </c>
      <c r="D79" s="69" t="s">
        <v>123</v>
      </c>
      <c r="E79" s="76">
        <v>45245</v>
      </c>
      <c r="F79" s="66">
        <v>9136.1607999999997</v>
      </c>
      <c r="G79" s="68">
        <v>3.4282599999999999</v>
      </c>
      <c r="H79" s="66">
        <v>0.31321138900000001</v>
      </c>
      <c r="I79" s="67">
        <f t="shared" si="1"/>
        <v>3.4577116215440602E-3</v>
      </c>
      <c r="J79" s="67">
        <f>H79/'סכום נכסי הקרן'!$C$41</f>
        <v>2.8478315829053852E-5</v>
      </c>
    </row>
    <row r="80" spans="1:10">
      <c r="A80" s="61" t="s">
        <v>2210</v>
      </c>
      <c r="B80" s="58" t="s">
        <v>2212</v>
      </c>
      <c r="C80" s="69" t="s">
        <v>1788</v>
      </c>
      <c r="D80" s="69" t="s">
        <v>123</v>
      </c>
      <c r="E80" s="76">
        <v>45245</v>
      </c>
      <c r="F80" s="66">
        <v>2336.449764</v>
      </c>
      <c r="G80" s="68">
        <v>3.4282599999999999</v>
      </c>
      <c r="H80" s="66">
        <v>8.0099583999999988E-2</v>
      </c>
      <c r="I80" s="67">
        <f t="shared" si="1"/>
        <v>8.8426306387487277E-4</v>
      </c>
      <c r="J80" s="67">
        <f>H80/'סכום נכסי הקרן'!$C$41</f>
        <v>7.2829447811932157E-6</v>
      </c>
    </row>
    <row r="81" spans="1:10">
      <c r="A81" s="61" t="s">
        <v>2213</v>
      </c>
      <c r="B81" s="58" t="s">
        <v>2214</v>
      </c>
      <c r="C81" s="69" t="s">
        <v>1788</v>
      </c>
      <c r="D81" s="69" t="s">
        <v>123</v>
      </c>
      <c r="E81" s="76">
        <v>45246</v>
      </c>
      <c r="F81" s="66">
        <v>11376.19736</v>
      </c>
      <c r="G81" s="68">
        <v>3.4790049999999999</v>
      </c>
      <c r="H81" s="66">
        <v>0.39577851500000005</v>
      </c>
      <c r="I81" s="67">
        <f t="shared" si="1"/>
        <v>4.3692152295041553E-3</v>
      </c>
      <c r="J81" s="67">
        <f>H81/'סכום נכסי הקרן'!$C$41</f>
        <v>3.5985618481210238E-5</v>
      </c>
    </row>
    <row r="82" spans="1:10">
      <c r="A82" s="61" t="s">
        <v>2215</v>
      </c>
      <c r="B82" s="58" t="s">
        <v>2216</v>
      </c>
      <c r="C82" s="69" t="s">
        <v>1788</v>
      </c>
      <c r="D82" s="69" t="s">
        <v>123</v>
      </c>
      <c r="E82" s="76">
        <v>45160</v>
      </c>
      <c r="F82" s="66">
        <v>6400.1027999999988</v>
      </c>
      <c r="G82" s="68">
        <v>3.11198</v>
      </c>
      <c r="H82" s="66">
        <v>0.19916991100000003</v>
      </c>
      <c r="I82" s="67">
        <f t="shared" si="1"/>
        <v>2.1987454483227498E-3</v>
      </c>
      <c r="J82" s="67">
        <f>H82/'סכום נכסי הקרן'!$C$41</f>
        <v>1.8109250903077946E-5</v>
      </c>
    </row>
    <row r="83" spans="1:10">
      <c r="A83" s="61" t="s">
        <v>2217</v>
      </c>
      <c r="B83" s="58" t="s">
        <v>2218</v>
      </c>
      <c r="C83" s="69" t="s">
        <v>1788</v>
      </c>
      <c r="D83" s="69" t="s">
        <v>123</v>
      </c>
      <c r="E83" s="76">
        <v>45245</v>
      </c>
      <c r="F83" s="66">
        <v>3659.1567999999997</v>
      </c>
      <c r="G83" s="68">
        <v>3.5521029999999998</v>
      </c>
      <c r="H83" s="66">
        <v>0.12997703599999999</v>
      </c>
      <c r="I83" s="67">
        <f t="shared" si="1"/>
        <v>1.4348875031202988E-3</v>
      </c>
      <c r="J83" s="67">
        <f>H83/'סכום נכסי הקרן'!$C$41</f>
        <v>1.1817983674062063E-5</v>
      </c>
    </row>
    <row r="84" spans="1:10">
      <c r="A84" s="61" t="s">
        <v>2219</v>
      </c>
      <c r="B84" s="58" t="s">
        <v>2220</v>
      </c>
      <c r="C84" s="69" t="s">
        <v>1788</v>
      </c>
      <c r="D84" s="69" t="s">
        <v>123</v>
      </c>
      <c r="E84" s="76">
        <v>45246</v>
      </c>
      <c r="F84" s="66">
        <v>5488.88184</v>
      </c>
      <c r="G84" s="68">
        <v>3.5589430000000002</v>
      </c>
      <c r="H84" s="66">
        <v>0.19534618300000001</v>
      </c>
      <c r="I84" s="67">
        <f t="shared" si="1"/>
        <v>2.1565332261381234E-3</v>
      </c>
      <c r="J84" s="67">
        <f>H84/'סכום נכסי הקרן'!$C$41</f>
        <v>1.7761583680707569E-5</v>
      </c>
    </row>
    <row r="85" spans="1:10">
      <c r="A85" s="61" t="s">
        <v>2221</v>
      </c>
      <c r="B85" s="58" t="s">
        <v>2222</v>
      </c>
      <c r="C85" s="69" t="s">
        <v>1788</v>
      </c>
      <c r="D85" s="69" t="s">
        <v>123</v>
      </c>
      <c r="E85" s="76">
        <v>45155</v>
      </c>
      <c r="F85" s="66">
        <v>10979.523359999999</v>
      </c>
      <c r="G85" s="68">
        <v>3.170544</v>
      </c>
      <c r="H85" s="66">
        <v>0.34811065200000008</v>
      </c>
      <c r="I85" s="67">
        <f t="shared" si="1"/>
        <v>3.8429836502646467E-3</v>
      </c>
      <c r="J85" s="67">
        <f>H85/'סכום נכסי הקרן'!$C$41</f>
        <v>3.1651483436682625E-5</v>
      </c>
    </row>
    <row r="86" spans="1:10">
      <c r="A86" s="61" t="s">
        <v>2223</v>
      </c>
      <c r="B86" s="58" t="s">
        <v>2224</v>
      </c>
      <c r="C86" s="69" t="s">
        <v>1788</v>
      </c>
      <c r="D86" s="69" t="s">
        <v>123</v>
      </c>
      <c r="E86" s="76">
        <v>45245</v>
      </c>
      <c r="F86" s="66">
        <v>3111.1142399999999</v>
      </c>
      <c r="G86" s="68">
        <v>3.5778639999999999</v>
      </c>
      <c r="H86" s="66">
        <v>0.11131144000000001</v>
      </c>
      <c r="I86" s="67">
        <f t="shared" si="1"/>
        <v>1.2288277923980741E-3</v>
      </c>
      <c r="J86" s="67">
        <f>H86/'סכום נכסי הקרן'!$C$41</f>
        <v>1.0120839966348664E-5</v>
      </c>
    </row>
    <row r="87" spans="1:10">
      <c r="A87" s="61" t="s">
        <v>2225</v>
      </c>
      <c r="B87" s="58" t="s">
        <v>2226</v>
      </c>
      <c r="C87" s="69" t="s">
        <v>1788</v>
      </c>
      <c r="D87" s="69" t="s">
        <v>123</v>
      </c>
      <c r="E87" s="76">
        <v>45155</v>
      </c>
      <c r="F87" s="66">
        <v>10980.403200000001</v>
      </c>
      <c r="G87" s="68">
        <v>3.1783030000000001</v>
      </c>
      <c r="H87" s="66">
        <v>0.34899049200000004</v>
      </c>
      <c r="I87" s="67">
        <f t="shared" si="1"/>
        <v>3.8526966846559323E-3</v>
      </c>
      <c r="J87" s="67">
        <f>H87/'סכום נכסי הקרן'!$C$41</f>
        <v>3.173148168157095E-5</v>
      </c>
    </row>
    <row r="88" spans="1:10">
      <c r="A88" s="61" t="s">
        <v>2227</v>
      </c>
      <c r="B88" s="58" t="s">
        <v>2228</v>
      </c>
      <c r="C88" s="69" t="s">
        <v>1788</v>
      </c>
      <c r="D88" s="69" t="s">
        <v>123</v>
      </c>
      <c r="E88" s="76">
        <v>45160</v>
      </c>
      <c r="F88" s="66">
        <v>9150.3359999999993</v>
      </c>
      <c r="G88" s="68">
        <v>3.1896149999999999</v>
      </c>
      <c r="H88" s="66">
        <v>0.291860444</v>
      </c>
      <c r="I88" s="67">
        <f t="shared" si="1"/>
        <v>3.2220068762819137E-3</v>
      </c>
      <c r="J88" s="67">
        <f>H88/'סכום נכסי הקרן'!$C$41</f>
        <v>2.653701044772636E-5</v>
      </c>
    </row>
    <row r="89" spans="1:10">
      <c r="A89" s="61" t="s">
        <v>2229</v>
      </c>
      <c r="B89" s="58" t="s">
        <v>2230</v>
      </c>
      <c r="C89" s="69" t="s">
        <v>1788</v>
      </c>
      <c r="D89" s="69" t="s">
        <v>123</v>
      </c>
      <c r="E89" s="76">
        <v>45160</v>
      </c>
      <c r="F89" s="66">
        <v>9150.3359999999993</v>
      </c>
      <c r="G89" s="68">
        <v>3.1896149999999999</v>
      </c>
      <c r="H89" s="66">
        <v>0.291860444</v>
      </c>
      <c r="I89" s="67">
        <f t="shared" si="1"/>
        <v>3.2220068762819137E-3</v>
      </c>
      <c r="J89" s="67">
        <f>H89/'סכום נכסי הקרן'!$C$41</f>
        <v>2.653701044772636E-5</v>
      </c>
    </row>
    <row r="90" spans="1:10">
      <c r="A90" s="61" t="s">
        <v>2231</v>
      </c>
      <c r="B90" s="58" t="s">
        <v>2232</v>
      </c>
      <c r="C90" s="69" t="s">
        <v>1788</v>
      </c>
      <c r="D90" s="69" t="s">
        <v>123</v>
      </c>
      <c r="E90" s="76">
        <v>45168</v>
      </c>
      <c r="F90" s="66">
        <v>12834.4216</v>
      </c>
      <c r="G90" s="68">
        <v>3.370279</v>
      </c>
      <c r="H90" s="66">
        <v>0.43255582199999998</v>
      </c>
      <c r="I90" s="67">
        <f t="shared" si="1"/>
        <v>4.7752200118621607E-3</v>
      </c>
      <c r="J90" s="67">
        <f>H90/'סכום נכסי הקרן'!$C$41</f>
        <v>3.9329544662924119E-5</v>
      </c>
    </row>
    <row r="91" spans="1:10">
      <c r="A91" s="61" t="s">
        <v>2233</v>
      </c>
      <c r="B91" s="58" t="s">
        <v>2234</v>
      </c>
      <c r="C91" s="69" t="s">
        <v>1788</v>
      </c>
      <c r="D91" s="69" t="s">
        <v>123</v>
      </c>
      <c r="E91" s="76">
        <v>45174</v>
      </c>
      <c r="F91" s="66">
        <v>12079.76154</v>
      </c>
      <c r="G91" s="68">
        <v>3.8023899999999999</v>
      </c>
      <c r="H91" s="66">
        <v>0.459319698</v>
      </c>
      <c r="I91" s="67">
        <f t="shared" si="1"/>
        <v>5.0706810593618232E-3</v>
      </c>
      <c r="J91" s="67">
        <f>H91/'סכום נכסי הקרן'!$C$41</f>
        <v>4.1763013369062496E-5</v>
      </c>
    </row>
    <row r="92" spans="1:10">
      <c r="A92" s="61" t="s">
        <v>2233</v>
      </c>
      <c r="B92" s="58" t="s">
        <v>2235</v>
      </c>
      <c r="C92" s="69" t="s">
        <v>1788</v>
      </c>
      <c r="D92" s="69" t="s">
        <v>123</v>
      </c>
      <c r="E92" s="76">
        <v>45174</v>
      </c>
      <c r="F92" s="66">
        <v>1840.3320000000001</v>
      </c>
      <c r="G92" s="68">
        <v>3.8023899999999999</v>
      </c>
      <c r="H92" s="66">
        <v>6.9976607999999996E-2</v>
      </c>
      <c r="I92" s="67">
        <f t="shared" si="1"/>
        <v>7.7251000192024642E-4</v>
      </c>
      <c r="J92" s="67">
        <f>H92/'סכום נכסי הקרן'!$C$41</f>
        <v>6.3625270767848616E-6</v>
      </c>
    </row>
    <row r="93" spans="1:10">
      <c r="A93" s="61" t="s">
        <v>2236</v>
      </c>
      <c r="B93" s="58" t="s">
        <v>2237</v>
      </c>
      <c r="C93" s="69" t="s">
        <v>1788</v>
      </c>
      <c r="D93" s="69" t="s">
        <v>123</v>
      </c>
      <c r="E93" s="76">
        <v>45169</v>
      </c>
      <c r="F93" s="66">
        <v>5522.3157600000004</v>
      </c>
      <c r="G93" s="68">
        <v>3.8032300000000001</v>
      </c>
      <c r="H93" s="66">
        <v>0.21002636199999999</v>
      </c>
      <c r="I93" s="67">
        <f t="shared" si="1"/>
        <v>2.318595741478672E-3</v>
      </c>
      <c r="J93" s="67">
        <f>H93/'סכום נכסי הקרן'!$C$41</f>
        <v>1.909635881555761E-5</v>
      </c>
    </row>
    <row r="94" spans="1:10">
      <c r="A94" s="61" t="s">
        <v>2238</v>
      </c>
      <c r="B94" s="58" t="s">
        <v>2239</v>
      </c>
      <c r="C94" s="69" t="s">
        <v>1788</v>
      </c>
      <c r="D94" s="69" t="s">
        <v>123</v>
      </c>
      <c r="E94" s="76">
        <v>45174</v>
      </c>
      <c r="F94" s="66">
        <v>157.04669200000001</v>
      </c>
      <c r="G94" s="68">
        <v>3.9044840000000001</v>
      </c>
      <c r="H94" s="66">
        <v>6.1318629999999996E-3</v>
      </c>
      <c r="I94" s="67">
        <f t="shared" si="1"/>
        <v>6.7692985317389028E-5</v>
      </c>
      <c r="J94" s="67">
        <f>H94/'סכום נכסי הקרן'!$C$41</f>
        <v>5.5753123055972155E-7</v>
      </c>
    </row>
    <row r="95" spans="1:10">
      <c r="A95" s="61" t="s">
        <v>2238</v>
      </c>
      <c r="B95" s="58" t="s">
        <v>2240</v>
      </c>
      <c r="C95" s="69" t="s">
        <v>1788</v>
      </c>
      <c r="D95" s="69" t="s">
        <v>123</v>
      </c>
      <c r="E95" s="76">
        <v>45174</v>
      </c>
      <c r="F95" s="66">
        <v>4605.7179999999998</v>
      </c>
      <c r="G95" s="68">
        <v>3.9044840000000001</v>
      </c>
      <c r="H95" s="66">
        <v>0.17982951999999999</v>
      </c>
      <c r="I95" s="67">
        <f t="shared" si="1"/>
        <v>1.9852363069744246E-3</v>
      </c>
      <c r="J95" s="67">
        <f>H95/'סכום נכסי הקרן'!$C$41</f>
        <v>1.6350752385786189E-5</v>
      </c>
    </row>
    <row r="96" spans="1:10">
      <c r="A96" s="61" t="s">
        <v>2241</v>
      </c>
      <c r="B96" s="58" t="s">
        <v>2242</v>
      </c>
      <c r="C96" s="69" t="s">
        <v>1788</v>
      </c>
      <c r="D96" s="69" t="s">
        <v>123</v>
      </c>
      <c r="E96" s="76">
        <v>45181</v>
      </c>
      <c r="F96" s="66">
        <v>4054.1071999999999</v>
      </c>
      <c r="G96" s="68">
        <v>3.9528509999999999</v>
      </c>
      <c r="H96" s="66">
        <v>0.16025283600000001</v>
      </c>
      <c r="I96" s="67">
        <f t="shared" si="1"/>
        <v>1.7691185981190305E-3</v>
      </c>
      <c r="J96" s="67">
        <f>H96/'סכום נכסי הקרן'!$C$41</f>
        <v>1.4570769251655696E-5</v>
      </c>
    </row>
    <row r="97" spans="1:10">
      <c r="A97" s="61" t="s">
        <v>2241</v>
      </c>
      <c r="B97" s="58" t="s">
        <v>2243</v>
      </c>
      <c r="C97" s="69" t="s">
        <v>1788</v>
      </c>
      <c r="D97" s="69" t="s">
        <v>123</v>
      </c>
      <c r="E97" s="76">
        <v>45181</v>
      </c>
      <c r="F97" s="66">
        <v>6283.5343999999996</v>
      </c>
      <c r="G97" s="68">
        <v>3.9528509999999999</v>
      </c>
      <c r="H97" s="66">
        <v>0.24837878099999999</v>
      </c>
      <c r="I97" s="67">
        <f t="shared" si="1"/>
        <v>2.741989045643059E-3</v>
      </c>
      <c r="J97" s="67">
        <f>H97/'סכום נכסי הקרן'!$C$41</f>
        <v>2.2583499894869403E-5</v>
      </c>
    </row>
    <row r="98" spans="1:10">
      <c r="A98" s="61" t="s">
        <v>2244</v>
      </c>
      <c r="B98" s="58" t="s">
        <v>2245</v>
      </c>
      <c r="C98" s="69" t="s">
        <v>1788</v>
      </c>
      <c r="D98" s="69" t="s">
        <v>123</v>
      </c>
      <c r="E98" s="76">
        <v>45181</v>
      </c>
      <c r="F98" s="66">
        <v>5529.0612000000001</v>
      </c>
      <c r="G98" s="68">
        <v>3.9655879999999999</v>
      </c>
      <c r="H98" s="66">
        <v>0.21925979400000001</v>
      </c>
      <c r="I98" s="67">
        <f t="shared" si="1"/>
        <v>2.4205286412849968E-3</v>
      </c>
      <c r="J98" s="67">
        <f>H98/'סכום נכסי הקרן'!$C$41</f>
        <v>1.993589595219121E-5</v>
      </c>
    </row>
    <row r="99" spans="1:10">
      <c r="A99" s="61" t="s">
        <v>2246</v>
      </c>
      <c r="B99" s="58" t="s">
        <v>2247</v>
      </c>
      <c r="C99" s="69" t="s">
        <v>1788</v>
      </c>
      <c r="D99" s="69" t="s">
        <v>123</v>
      </c>
      <c r="E99" s="76">
        <v>45159</v>
      </c>
      <c r="F99" s="66">
        <v>7375.9920000000011</v>
      </c>
      <c r="G99" s="68">
        <v>3.9097590000000002</v>
      </c>
      <c r="H99" s="66">
        <v>0.288383528</v>
      </c>
      <c r="I99" s="67">
        <f t="shared" si="1"/>
        <v>3.183623301218708E-3</v>
      </c>
      <c r="J99" s="67">
        <f>H99/'סכום נכסי הקרן'!$C$41</f>
        <v>2.6220876630641277E-5</v>
      </c>
    </row>
    <row r="100" spans="1:10">
      <c r="A100" s="61" t="s">
        <v>2248</v>
      </c>
      <c r="B100" s="58" t="s">
        <v>2249</v>
      </c>
      <c r="C100" s="69" t="s">
        <v>1788</v>
      </c>
      <c r="D100" s="69" t="s">
        <v>123</v>
      </c>
      <c r="E100" s="76">
        <v>45167</v>
      </c>
      <c r="F100" s="66">
        <v>6455.19056</v>
      </c>
      <c r="G100" s="68">
        <v>3.9388100000000001</v>
      </c>
      <c r="H100" s="66">
        <v>0.25425767099999996</v>
      </c>
      <c r="I100" s="67">
        <f t="shared" si="1"/>
        <v>2.8068893238215741E-3</v>
      </c>
      <c r="J100" s="67">
        <f>H100/'סכום נכסי הקרן'!$C$41</f>
        <v>2.3118029902474795E-5</v>
      </c>
    </row>
    <row r="101" spans="1:10">
      <c r="A101" s="61" t="s">
        <v>2250</v>
      </c>
      <c r="B101" s="58" t="s">
        <v>2251</v>
      </c>
      <c r="C101" s="69" t="s">
        <v>1788</v>
      </c>
      <c r="D101" s="69" t="s">
        <v>123</v>
      </c>
      <c r="E101" s="76">
        <v>45189</v>
      </c>
      <c r="F101" s="66">
        <v>27267.770957000001</v>
      </c>
      <c r="G101" s="68">
        <v>4.0757500000000002</v>
      </c>
      <c r="H101" s="66">
        <v>1.1113661609999999</v>
      </c>
      <c r="I101" s="67">
        <f t="shared" si="1"/>
        <v>1.2268978158647055E-2</v>
      </c>
      <c r="J101" s="67">
        <f>H101/'סכום נכסי הקרן'!$C$41</f>
        <v>1.0104944343093829E-4</v>
      </c>
    </row>
    <row r="102" spans="1:10">
      <c r="A102" s="61" t="s">
        <v>2252</v>
      </c>
      <c r="B102" s="58" t="s">
        <v>2253</v>
      </c>
      <c r="C102" s="69" t="s">
        <v>1788</v>
      </c>
      <c r="D102" s="69" t="s">
        <v>123</v>
      </c>
      <c r="E102" s="76">
        <v>45174</v>
      </c>
      <c r="F102" s="66">
        <v>17767.741440000002</v>
      </c>
      <c r="G102" s="68">
        <v>4.0826269999999996</v>
      </c>
      <c r="H102" s="66">
        <v>0.72539063000000004</v>
      </c>
      <c r="I102" s="67">
        <f t="shared" si="1"/>
        <v>8.0079834246071027E-3</v>
      </c>
      <c r="J102" s="67">
        <f>H102/'סכום נכסי הקרן'!$C$41</f>
        <v>6.5955147820554979E-5</v>
      </c>
    </row>
    <row r="103" spans="1:10">
      <c r="A103" s="61" t="s">
        <v>2252</v>
      </c>
      <c r="B103" s="58" t="s">
        <v>2254</v>
      </c>
      <c r="C103" s="69" t="s">
        <v>1788</v>
      </c>
      <c r="D103" s="69" t="s">
        <v>123</v>
      </c>
      <c r="E103" s="76">
        <v>45174</v>
      </c>
      <c r="F103" s="66">
        <v>3875.98848</v>
      </c>
      <c r="G103" s="68">
        <v>4.0826269999999996</v>
      </c>
      <c r="H103" s="66">
        <v>0.15824215699999999</v>
      </c>
      <c r="I103" s="67">
        <f t="shared" si="1"/>
        <v>1.746921614261925E-3</v>
      </c>
      <c r="J103" s="67">
        <f>H103/'סכום נכסי הקרן'!$C$41</f>
        <v>1.4387951022166454E-5</v>
      </c>
    </row>
    <row r="104" spans="1:10">
      <c r="A104" s="61" t="s">
        <v>2255</v>
      </c>
      <c r="B104" s="58" t="s">
        <v>2256</v>
      </c>
      <c r="C104" s="69" t="s">
        <v>1788</v>
      </c>
      <c r="D104" s="69" t="s">
        <v>123</v>
      </c>
      <c r="E104" s="76">
        <v>45167</v>
      </c>
      <c r="F104" s="66">
        <v>7080.2265599999992</v>
      </c>
      <c r="G104" s="68">
        <v>4.0100410000000002</v>
      </c>
      <c r="H104" s="66">
        <v>0.28392002300000002</v>
      </c>
      <c r="I104" s="67">
        <f t="shared" si="1"/>
        <v>3.1343482312393084E-3</v>
      </c>
      <c r="J104" s="67">
        <f>H104/'סכום נכסי הקרן'!$C$41</f>
        <v>2.5815038562299004E-5</v>
      </c>
    </row>
    <row r="105" spans="1:10">
      <c r="A105" s="61" t="s">
        <v>2257</v>
      </c>
      <c r="B105" s="58" t="s">
        <v>2258</v>
      </c>
      <c r="C105" s="69" t="s">
        <v>1788</v>
      </c>
      <c r="D105" s="69" t="s">
        <v>123</v>
      </c>
      <c r="E105" s="76">
        <v>45189</v>
      </c>
      <c r="F105" s="66">
        <v>9441.8021279999994</v>
      </c>
      <c r="G105" s="68">
        <v>4.1519490000000001</v>
      </c>
      <c r="H105" s="66">
        <v>0.39201879399999995</v>
      </c>
      <c r="I105" s="67">
        <f t="shared" si="1"/>
        <v>4.3277096155577115E-3</v>
      </c>
      <c r="J105" s="67">
        <f>H105/'סכום נכסי הקרן'!$C$41</f>
        <v>3.5643771007499345E-5</v>
      </c>
    </row>
    <row r="106" spans="1:10">
      <c r="A106" s="61" t="s">
        <v>2259</v>
      </c>
      <c r="B106" s="58" t="s">
        <v>2260</v>
      </c>
      <c r="C106" s="69" t="s">
        <v>1788</v>
      </c>
      <c r="D106" s="69" t="s">
        <v>123</v>
      </c>
      <c r="E106" s="76">
        <v>45189</v>
      </c>
      <c r="F106" s="66">
        <v>6461.0072799999998</v>
      </c>
      <c r="G106" s="68">
        <v>4.1519490000000001</v>
      </c>
      <c r="H106" s="66">
        <v>0.26825771700000001</v>
      </c>
      <c r="I106" s="67">
        <f t="shared" si="1"/>
        <v>2.9614434794380277E-3</v>
      </c>
      <c r="J106" s="67">
        <f>H106/'סכום נכסי הקרן'!$C$41</f>
        <v>2.439096487742005E-5</v>
      </c>
    </row>
    <row r="107" spans="1:10">
      <c r="A107" s="61" t="s">
        <v>2261</v>
      </c>
      <c r="B107" s="58" t="s">
        <v>2262</v>
      </c>
      <c r="C107" s="69" t="s">
        <v>1788</v>
      </c>
      <c r="D107" s="69" t="s">
        <v>123</v>
      </c>
      <c r="E107" s="76">
        <v>45190</v>
      </c>
      <c r="F107" s="66">
        <v>7384.7904000000008</v>
      </c>
      <c r="G107" s="68">
        <v>4.1816259999999996</v>
      </c>
      <c r="H107" s="66">
        <v>0.30880428799999998</v>
      </c>
      <c r="I107" s="67">
        <f t="shared" si="1"/>
        <v>3.4090592261325431E-3</v>
      </c>
      <c r="J107" s="67">
        <f>H107/'סכום נכסי הקרן'!$C$41</f>
        <v>2.8077606217027131E-5</v>
      </c>
    </row>
    <row r="108" spans="1:10">
      <c r="A108" s="61" t="s">
        <v>2263</v>
      </c>
      <c r="B108" s="58" t="s">
        <v>2264</v>
      </c>
      <c r="C108" s="69" t="s">
        <v>1788</v>
      </c>
      <c r="D108" s="69" t="s">
        <v>123</v>
      </c>
      <c r="E108" s="76">
        <v>45188</v>
      </c>
      <c r="F108" s="66">
        <v>9238.32</v>
      </c>
      <c r="G108" s="68">
        <v>4.2342589999999998</v>
      </c>
      <c r="H108" s="66">
        <v>0.39117442000000008</v>
      </c>
      <c r="I108" s="67">
        <f t="shared" si="1"/>
        <v>4.3183881097144826E-3</v>
      </c>
      <c r="J108" s="67">
        <f>H108/'סכום נכסי הקרן'!$C$41</f>
        <v>3.5566997460002843E-5</v>
      </c>
    </row>
    <row r="109" spans="1:10">
      <c r="A109" s="61" t="s">
        <v>2265</v>
      </c>
      <c r="B109" s="58" t="s">
        <v>2266</v>
      </c>
      <c r="C109" s="69" t="s">
        <v>1788</v>
      </c>
      <c r="D109" s="69" t="s">
        <v>123</v>
      </c>
      <c r="E109" s="76">
        <v>45188</v>
      </c>
      <c r="F109" s="66">
        <v>18476.64</v>
      </c>
      <c r="G109" s="68">
        <v>4.2342589999999998</v>
      </c>
      <c r="H109" s="66">
        <v>0.78234884000000016</v>
      </c>
      <c r="I109" s="67">
        <f t="shared" si="1"/>
        <v>8.6367762194289651E-3</v>
      </c>
      <c r="J109" s="67">
        <f>H109/'סכום נכסי הקרן'!$C$41</f>
        <v>7.1133994920005687E-5</v>
      </c>
    </row>
    <row r="110" spans="1:10">
      <c r="A110" s="61" t="s">
        <v>2267</v>
      </c>
      <c r="B110" s="58" t="s">
        <v>2268</v>
      </c>
      <c r="C110" s="69" t="s">
        <v>1788</v>
      </c>
      <c r="D110" s="69" t="s">
        <v>123</v>
      </c>
      <c r="E110" s="76">
        <v>45190</v>
      </c>
      <c r="F110" s="66">
        <v>12933.647999999997</v>
      </c>
      <c r="G110" s="68">
        <v>4.2576720000000003</v>
      </c>
      <c r="H110" s="66">
        <v>0.550672304</v>
      </c>
      <c r="I110" s="67">
        <f t="shared" si="1"/>
        <v>6.0791723802969492E-3</v>
      </c>
      <c r="J110" s="67">
        <f>H110/'סכום נכסי הקרן'!$C$41</f>
        <v>5.0069123736827958E-5</v>
      </c>
    </row>
    <row r="111" spans="1:10">
      <c r="A111" s="61" t="s">
        <v>2267</v>
      </c>
      <c r="B111" s="58" t="s">
        <v>2269</v>
      </c>
      <c r="C111" s="69" t="s">
        <v>1788</v>
      </c>
      <c r="D111" s="69" t="s">
        <v>123</v>
      </c>
      <c r="E111" s="76">
        <v>45190</v>
      </c>
      <c r="F111" s="66">
        <v>2223.3204000000001</v>
      </c>
      <c r="G111" s="68">
        <v>4.2576720000000003</v>
      </c>
      <c r="H111" s="66">
        <v>9.4661688999999979E-2</v>
      </c>
      <c r="I111" s="67">
        <f t="shared" si="1"/>
        <v>1.0450220958289913E-3</v>
      </c>
      <c r="J111" s="67">
        <f>H111/'סכום נכסי הקרן'!$C$41</f>
        <v>8.6069841995869192E-6</v>
      </c>
    </row>
    <row r="112" spans="1:10">
      <c r="A112" s="61" t="s">
        <v>2270</v>
      </c>
      <c r="B112" s="58" t="s">
        <v>2271</v>
      </c>
      <c r="C112" s="69" t="s">
        <v>1788</v>
      </c>
      <c r="D112" s="69" t="s">
        <v>123</v>
      </c>
      <c r="E112" s="76">
        <v>45182</v>
      </c>
      <c r="F112" s="66">
        <v>9245.652</v>
      </c>
      <c r="G112" s="68">
        <v>4.2868089999999999</v>
      </c>
      <c r="H112" s="66">
        <v>0.39634348000000003</v>
      </c>
      <c r="I112" s="67">
        <f t="shared" si="1"/>
        <v>4.3754521867632847E-3</v>
      </c>
      <c r="J112" s="67">
        <f>H112/'סכום נכסי הקרן'!$C$41</f>
        <v>3.6036987148721752E-5</v>
      </c>
    </row>
    <row r="113" spans="1:10">
      <c r="A113" s="61" t="s">
        <v>2272</v>
      </c>
      <c r="B113" s="58" t="s">
        <v>2273</v>
      </c>
      <c r="C113" s="69" t="s">
        <v>1788</v>
      </c>
      <c r="D113" s="69" t="s">
        <v>123</v>
      </c>
      <c r="E113" s="76">
        <v>45182</v>
      </c>
      <c r="F113" s="66">
        <v>4451.3462399999999</v>
      </c>
      <c r="G113" s="68">
        <v>4.3121039999999997</v>
      </c>
      <c r="H113" s="66">
        <v>0.19194666100000005</v>
      </c>
      <c r="I113" s="67">
        <f t="shared" si="1"/>
        <v>2.1190040457190339E-3</v>
      </c>
      <c r="J113" s="67">
        <f>H113/'סכום נכסי הקרן'!$C$41</f>
        <v>1.7452486806890458E-5</v>
      </c>
    </row>
    <row r="114" spans="1:10">
      <c r="A114" s="61" t="s">
        <v>2274</v>
      </c>
      <c r="B114" s="58" t="s">
        <v>2275</v>
      </c>
      <c r="C114" s="69" t="s">
        <v>1788</v>
      </c>
      <c r="D114" s="69" t="s">
        <v>123</v>
      </c>
      <c r="E114" s="76">
        <v>45182</v>
      </c>
      <c r="F114" s="66">
        <v>5549.8840799999998</v>
      </c>
      <c r="G114" s="68">
        <v>4.3298019999999999</v>
      </c>
      <c r="H114" s="66">
        <v>0.24029896799999997</v>
      </c>
      <c r="I114" s="67">
        <f t="shared" si="1"/>
        <v>2.6527915761666129E-3</v>
      </c>
      <c r="J114" s="67">
        <f>H114/'סכום נכסי הקרן'!$C$41</f>
        <v>2.1848853983083303E-5</v>
      </c>
    </row>
    <row r="115" spans="1:10">
      <c r="A115" s="61" t="s">
        <v>2274</v>
      </c>
      <c r="B115" s="58" t="s">
        <v>2276</v>
      </c>
      <c r="C115" s="69" t="s">
        <v>1788</v>
      </c>
      <c r="D115" s="69" t="s">
        <v>123</v>
      </c>
      <c r="E115" s="76">
        <v>45182</v>
      </c>
      <c r="F115" s="66">
        <v>4452.1696920000004</v>
      </c>
      <c r="G115" s="68">
        <v>4.3298019999999999</v>
      </c>
      <c r="H115" s="66">
        <v>0.19277011300000002</v>
      </c>
      <c r="I115" s="67">
        <f t="shared" si="1"/>
        <v>2.1280945821751766E-3</v>
      </c>
      <c r="J115" s="67">
        <f>H115/'סכום נכסי הקרן'!$C$41</f>
        <v>1.7527358050241271E-5</v>
      </c>
    </row>
    <row r="116" spans="1:10">
      <c r="A116" s="61" t="s">
        <v>2277</v>
      </c>
      <c r="B116" s="58" t="s">
        <v>2278</v>
      </c>
      <c r="C116" s="69" t="s">
        <v>1788</v>
      </c>
      <c r="D116" s="69" t="s">
        <v>123</v>
      </c>
      <c r="E116" s="76">
        <v>45182</v>
      </c>
      <c r="F116" s="66">
        <v>7400.4319999999998</v>
      </c>
      <c r="G116" s="68">
        <v>4.3373840000000001</v>
      </c>
      <c r="H116" s="66">
        <v>0.32098518399999998</v>
      </c>
      <c r="I116" s="67">
        <f t="shared" si="1"/>
        <v>3.5435307911496744E-3</v>
      </c>
      <c r="J116" s="67">
        <f>H116/'סכום נכסי הקרן'!$C$41</f>
        <v>2.9185137474036623E-5</v>
      </c>
    </row>
    <row r="117" spans="1:10">
      <c r="A117" s="61" t="s">
        <v>2279</v>
      </c>
      <c r="B117" s="58" t="s">
        <v>2280</v>
      </c>
      <c r="C117" s="69" t="s">
        <v>1788</v>
      </c>
      <c r="D117" s="69" t="s">
        <v>123</v>
      </c>
      <c r="E117" s="76">
        <v>45173</v>
      </c>
      <c r="F117" s="66">
        <v>17580.669600000001</v>
      </c>
      <c r="G117" s="68">
        <v>4.3170890000000002</v>
      </c>
      <c r="H117" s="66">
        <v>0.75897320200000007</v>
      </c>
      <c r="I117" s="67">
        <f t="shared" si="1"/>
        <v>8.3787197821082668E-3</v>
      </c>
      <c r="J117" s="67">
        <f>H117/'סכום נכסי הקרן'!$C$41</f>
        <v>6.9008597105465685E-5</v>
      </c>
    </row>
    <row r="118" spans="1:10">
      <c r="A118" s="61" t="s">
        <v>2281</v>
      </c>
      <c r="B118" s="58" t="s">
        <v>2282</v>
      </c>
      <c r="C118" s="69" t="s">
        <v>1788</v>
      </c>
      <c r="D118" s="69" t="s">
        <v>123</v>
      </c>
      <c r="E118" s="76">
        <v>45173</v>
      </c>
      <c r="F118" s="66">
        <v>15730.0728</v>
      </c>
      <c r="G118" s="68">
        <v>4.3170890000000002</v>
      </c>
      <c r="H118" s="66">
        <v>0.67908128599999995</v>
      </c>
      <c r="I118" s="67">
        <f t="shared" si="1"/>
        <v>7.4967492787284488E-3</v>
      </c>
      <c r="J118" s="67">
        <f>H118/'סכום נכסי הקרן'!$C$41</f>
        <v>6.1744534252258763E-5</v>
      </c>
    </row>
    <row r="119" spans="1:10">
      <c r="A119" s="61" t="s">
        <v>2283</v>
      </c>
      <c r="B119" s="58" t="s">
        <v>2284</v>
      </c>
      <c r="C119" s="69" t="s">
        <v>1788</v>
      </c>
      <c r="D119" s="69" t="s">
        <v>123</v>
      </c>
      <c r="E119" s="76">
        <v>45173</v>
      </c>
      <c r="F119" s="66">
        <v>5553.99</v>
      </c>
      <c r="G119" s="68">
        <v>4.3549829999999998</v>
      </c>
      <c r="H119" s="66">
        <v>0.24187534799999999</v>
      </c>
      <c r="I119" s="67">
        <f t="shared" si="1"/>
        <v>2.6701940961176662E-3</v>
      </c>
      <c r="J119" s="67">
        <f>H119/'סכום נכסי הקרן'!$C$41</f>
        <v>2.1992184171841557E-5</v>
      </c>
    </row>
    <row r="120" spans="1:10">
      <c r="A120" s="61" t="s">
        <v>2283</v>
      </c>
      <c r="B120" s="58" t="s">
        <v>2285</v>
      </c>
      <c r="C120" s="69" t="s">
        <v>1788</v>
      </c>
      <c r="D120" s="69" t="s">
        <v>123</v>
      </c>
      <c r="E120" s="76">
        <v>45173</v>
      </c>
      <c r="F120" s="66">
        <v>6312.7020000000011</v>
      </c>
      <c r="G120" s="68">
        <v>4.3549829999999998</v>
      </c>
      <c r="H120" s="66">
        <v>0.27491713000000001</v>
      </c>
      <c r="I120" s="67">
        <f t="shared" si="1"/>
        <v>3.034960377390808E-3</v>
      </c>
      <c r="J120" s="67">
        <f>H120/'סכום נכסי הקרן'!$C$41</f>
        <v>2.4996462867948444E-5</v>
      </c>
    </row>
    <row r="121" spans="1:10">
      <c r="A121" s="61" t="s">
        <v>2286</v>
      </c>
      <c r="B121" s="58" t="s">
        <v>2287</v>
      </c>
      <c r="C121" s="69" t="s">
        <v>1788</v>
      </c>
      <c r="D121" s="69" t="s">
        <v>123</v>
      </c>
      <c r="E121" s="76">
        <v>45195</v>
      </c>
      <c r="F121" s="66">
        <v>15294.004543999999</v>
      </c>
      <c r="G121" s="68">
        <v>4.4637669999999998</v>
      </c>
      <c r="H121" s="66">
        <v>0.68268875200000012</v>
      </c>
      <c r="I121" s="67">
        <f t="shared" si="1"/>
        <v>7.5365740665573663E-3</v>
      </c>
      <c r="J121" s="67">
        <f>H121/'סכום נכסי הקרן'!$C$41</f>
        <v>6.207253814898353E-5</v>
      </c>
    </row>
    <row r="122" spans="1:10">
      <c r="A122" s="61" t="s">
        <v>2288</v>
      </c>
      <c r="B122" s="58" t="s">
        <v>2289</v>
      </c>
      <c r="C122" s="69" t="s">
        <v>1788</v>
      </c>
      <c r="D122" s="69" t="s">
        <v>123</v>
      </c>
      <c r="E122" s="76">
        <v>45173</v>
      </c>
      <c r="F122" s="66">
        <v>9257.8719999999994</v>
      </c>
      <c r="G122" s="68">
        <v>4.3676079999999997</v>
      </c>
      <c r="H122" s="66">
        <v>0.40434757999999998</v>
      </c>
      <c r="I122" s="67">
        <f t="shared" si="1"/>
        <v>4.4638138190728959E-3</v>
      </c>
      <c r="J122" s="67">
        <f>H122/'סכום נכסי הקרן'!$C$41</f>
        <v>3.6764748959858598E-5</v>
      </c>
    </row>
    <row r="123" spans="1:10">
      <c r="A123" s="61" t="s">
        <v>2290</v>
      </c>
      <c r="B123" s="58" t="s">
        <v>2291</v>
      </c>
      <c r="C123" s="69" t="s">
        <v>1788</v>
      </c>
      <c r="D123" s="69" t="s">
        <v>123</v>
      </c>
      <c r="E123" s="76">
        <v>45195</v>
      </c>
      <c r="F123" s="66">
        <v>10187.960639999999</v>
      </c>
      <c r="G123" s="68">
        <v>4.5041029999999997</v>
      </c>
      <c r="H123" s="66">
        <v>0.458876275</v>
      </c>
      <c r="I123" s="67">
        <f t="shared" si="1"/>
        <v>5.065785870635592E-3</v>
      </c>
      <c r="J123" s="67">
        <f>H123/'סכום נכסי הקרן'!$C$41</f>
        <v>4.1722695741149335E-5</v>
      </c>
    </row>
    <row r="124" spans="1:10">
      <c r="A124" s="61" t="s">
        <v>2290</v>
      </c>
      <c r="B124" s="58" t="s">
        <v>2292</v>
      </c>
      <c r="C124" s="69" t="s">
        <v>1788</v>
      </c>
      <c r="D124" s="69" t="s">
        <v>123</v>
      </c>
      <c r="E124" s="76">
        <v>45195</v>
      </c>
      <c r="F124" s="66">
        <v>3158.101056</v>
      </c>
      <c r="G124" s="68">
        <v>4.5041029999999997</v>
      </c>
      <c r="H124" s="66">
        <v>0.14224413499999999</v>
      </c>
      <c r="I124" s="67">
        <f t="shared" si="1"/>
        <v>1.5703107101446498E-3</v>
      </c>
      <c r="J124" s="67">
        <f>H124/'סכום נכסי הקרן'!$C$41</f>
        <v>1.2933352820578861E-5</v>
      </c>
    </row>
    <row r="125" spans="1:10">
      <c r="A125" s="61" t="s">
        <v>2293</v>
      </c>
      <c r="B125" s="58" t="s">
        <v>2294</v>
      </c>
      <c r="C125" s="69" t="s">
        <v>1788</v>
      </c>
      <c r="D125" s="69" t="s">
        <v>123</v>
      </c>
      <c r="E125" s="76">
        <v>45187</v>
      </c>
      <c r="F125" s="66">
        <v>3705.1039999999998</v>
      </c>
      <c r="G125" s="68">
        <v>4.483047</v>
      </c>
      <c r="H125" s="66">
        <v>0.166101572</v>
      </c>
      <c r="I125" s="67">
        <f t="shared" si="1"/>
        <v>1.833685989819283E-3</v>
      </c>
      <c r="J125" s="67">
        <f>H125/'סכום נכסי הקרן'!$C$41</f>
        <v>1.5102557548181391E-5</v>
      </c>
    </row>
    <row r="126" spans="1:10">
      <c r="A126" s="61" t="s">
        <v>2295</v>
      </c>
      <c r="B126" s="58" t="s">
        <v>2296</v>
      </c>
      <c r="C126" s="69" t="s">
        <v>1788</v>
      </c>
      <c r="D126" s="69" t="s">
        <v>123</v>
      </c>
      <c r="E126" s="76">
        <v>45195</v>
      </c>
      <c r="F126" s="66">
        <v>19451.795999999998</v>
      </c>
      <c r="G126" s="68">
        <v>4.5141819999999999</v>
      </c>
      <c r="H126" s="66">
        <v>0.87808948499999995</v>
      </c>
      <c r="I126" s="67">
        <f t="shared" si="1"/>
        <v>9.693709499944584E-3</v>
      </c>
      <c r="J126" s="67">
        <f>H126/'סכום נכסי הקרן'!$C$41</f>
        <v>7.9839081713600275E-5</v>
      </c>
    </row>
    <row r="127" spans="1:10">
      <c r="A127" s="61" t="s">
        <v>2297</v>
      </c>
      <c r="B127" s="58" t="s">
        <v>2298</v>
      </c>
      <c r="C127" s="69" t="s">
        <v>1788</v>
      </c>
      <c r="D127" s="69" t="s">
        <v>123</v>
      </c>
      <c r="E127" s="76">
        <v>45239</v>
      </c>
      <c r="F127" s="66">
        <v>6316.8688000000002</v>
      </c>
      <c r="G127" s="68">
        <v>4.6587509999999996</v>
      </c>
      <c r="H127" s="66">
        <v>0.294287195</v>
      </c>
      <c r="I127" s="67">
        <f t="shared" si="1"/>
        <v>3.2487971062351855E-3</v>
      </c>
      <c r="J127" s="67">
        <f>H127/'סכום נכסי הקרן'!$C$41</f>
        <v>2.6757659452978439E-5</v>
      </c>
    </row>
    <row r="128" spans="1:10">
      <c r="A128" s="61" t="s">
        <v>2299</v>
      </c>
      <c r="B128" s="58" t="s">
        <v>2300</v>
      </c>
      <c r="C128" s="69" t="s">
        <v>1788</v>
      </c>
      <c r="D128" s="69" t="s">
        <v>123</v>
      </c>
      <c r="E128" s="76">
        <v>45175</v>
      </c>
      <c r="F128" s="66">
        <v>7410.2079999999996</v>
      </c>
      <c r="G128" s="68">
        <v>4.4400839999999997</v>
      </c>
      <c r="H128" s="66">
        <v>0.32901942700000003</v>
      </c>
      <c r="I128" s="67">
        <f t="shared" si="1"/>
        <v>3.6322251885025406E-3</v>
      </c>
      <c r="J128" s="67">
        <f>H128/'סכום נכסי הקרן'!$C$41</f>
        <v>2.9915639996093272E-5</v>
      </c>
    </row>
    <row r="129" spans="1:10">
      <c r="A129" s="61" t="s">
        <v>2301</v>
      </c>
      <c r="B129" s="58" t="s">
        <v>2302</v>
      </c>
      <c r="C129" s="69" t="s">
        <v>1788</v>
      </c>
      <c r="D129" s="69" t="s">
        <v>123</v>
      </c>
      <c r="E129" s="76">
        <v>45173</v>
      </c>
      <c r="F129" s="66">
        <v>2223.1797120000001</v>
      </c>
      <c r="G129" s="68">
        <v>4.3504649999999998</v>
      </c>
      <c r="H129" s="66">
        <v>9.6718659999999998E-2</v>
      </c>
      <c r="I129" s="67">
        <f t="shared" si="1"/>
        <v>1.0677301223620851E-3</v>
      </c>
      <c r="J129" s="67">
        <f>H129/'סכום נכסי הקרן'!$C$41</f>
        <v>8.7940114656650542E-6</v>
      </c>
    </row>
    <row r="130" spans="1:10">
      <c r="A130" s="61" t="s">
        <v>2303</v>
      </c>
      <c r="B130" s="58" t="s">
        <v>2304</v>
      </c>
      <c r="C130" s="69" t="s">
        <v>1788</v>
      </c>
      <c r="D130" s="69" t="s">
        <v>123</v>
      </c>
      <c r="E130" s="76">
        <v>45175</v>
      </c>
      <c r="F130" s="66">
        <v>6486.1560399999989</v>
      </c>
      <c r="G130" s="68">
        <v>4.4728500000000002</v>
      </c>
      <c r="H130" s="66">
        <v>0.29011603899999999</v>
      </c>
      <c r="I130" s="67">
        <f t="shared" si="1"/>
        <v>3.2027494365686358E-3</v>
      </c>
      <c r="J130" s="67">
        <f>H130/'סכום נכסי הקרן'!$C$41</f>
        <v>2.6378402816367909E-5</v>
      </c>
    </row>
    <row r="131" spans="1:10">
      <c r="A131" s="61" t="s">
        <v>2305</v>
      </c>
      <c r="B131" s="58" t="s">
        <v>2306</v>
      </c>
      <c r="C131" s="69" t="s">
        <v>1788</v>
      </c>
      <c r="D131" s="69" t="s">
        <v>123</v>
      </c>
      <c r="E131" s="76">
        <v>45239</v>
      </c>
      <c r="F131" s="66">
        <v>6690.7827720000005</v>
      </c>
      <c r="G131" s="68">
        <v>4.7040100000000002</v>
      </c>
      <c r="H131" s="66">
        <v>0.31473511900000001</v>
      </c>
      <c r="I131" s="67">
        <f t="shared" si="1"/>
        <v>3.474532909383933E-3</v>
      </c>
      <c r="J131" s="67">
        <f>H131/'סכום נכסי הקרן'!$C$41</f>
        <v>2.861685888879618E-5</v>
      </c>
    </row>
    <row r="132" spans="1:10">
      <c r="A132" s="61" t="s">
        <v>2307</v>
      </c>
      <c r="B132" s="58" t="s">
        <v>2308</v>
      </c>
      <c r="C132" s="69" t="s">
        <v>1788</v>
      </c>
      <c r="D132" s="69" t="s">
        <v>123</v>
      </c>
      <c r="E132" s="76">
        <v>45175</v>
      </c>
      <c r="F132" s="66">
        <v>20388.8256</v>
      </c>
      <c r="G132" s="68">
        <v>4.4904840000000004</v>
      </c>
      <c r="H132" s="66">
        <v>0.91555702499999991</v>
      </c>
      <c r="I132" s="67">
        <f t="shared" si="1"/>
        <v>1.0107334141444024E-2</v>
      </c>
      <c r="J132" s="67">
        <f>H132/'סכום נכסי הקרן'!$C$41</f>
        <v>8.3245766383862086E-5</v>
      </c>
    </row>
    <row r="133" spans="1:10">
      <c r="A133" s="61" t="s">
        <v>2309</v>
      </c>
      <c r="B133" s="58" t="s">
        <v>2310</v>
      </c>
      <c r="C133" s="69" t="s">
        <v>1788</v>
      </c>
      <c r="D133" s="69" t="s">
        <v>123</v>
      </c>
      <c r="E133" s="76">
        <v>45187</v>
      </c>
      <c r="F133" s="66">
        <v>9268.8700000000008</v>
      </c>
      <c r="G133" s="68">
        <v>4.5460120000000002</v>
      </c>
      <c r="H133" s="66">
        <v>0.42136393</v>
      </c>
      <c r="I133" s="67">
        <f t="shared" si="1"/>
        <v>4.651666602265468E-3</v>
      </c>
      <c r="J133" s="67">
        <f>H133/'סכום נכסי הקרן'!$C$41</f>
        <v>3.8311937237733521E-5</v>
      </c>
    </row>
    <row r="134" spans="1:10">
      <c r="A134" s="61" t="s">
        <v>2309</v>
      </c>
      <c r="B134" s="58" t="s">
        <v>2311</v>
      </c>
      <c r="C134" s="69" t="s">
        <v>1788</v>
      </c>
      <c r="D134" s="69" t="s">
        <v>123</v>
      </c>
      <c r="E134" s="76">
        <v>45187</v>
      </c>
      <c r="F134" s="66">
        <v>6245.883420000001</v>
      </c>
      <c r="G134" s="68">
        <v>4.5460120000000002</v>
      </c>
      <c r="H134" s="66">
        <v>0.28393860100000001</v>
      </c>
      <c r="I134" s="67">
        <f t="shared" si="1"/>
        <v>3.1345533239299354E-3</v>
      </c>
      <c r="J134" s="67">
        <f>H134/'סכום נכסי הקרן'!$C$41</f>
        <v>2.5816727741460594E-5</v>
      </c>
    </row>
    <row r="135" spans="1:10">
      <c r="A135" s="61" t="s">
        <v>2312</v>
      </c>
      <c r="B135" s="58" t="s">
        <v>2313</v>
      </c>
      <c r="C135" s="69" t="s">
        <v>1788</v>
      </c>
      <c r="D135" s="69" t="s">
        <v>123</v>
      </c>
      <c r="E135" s="76">
        <v>45239</v>
      </c>
      <c r="F135" s="66">
        <v>9593.1569820000004</v>
      </c>
      <c r="G135" s="68">
        <v>4.734159</v>
      </c>
      <c r="H135" s="66">
        <v>0.45415534499999999</v>
      </c>
      <c r="I135" s="67">
        <f t="shared" si="1"/>
        <v>5.013668945457319E-3</v>
      </c>
      <c r="J135" s="67">
        <f>H135/'סכום נכסי הקרן'!$C$41</f>
        <v>4.1293451657860728E-5</v>
      </c>
    </row>
    <row r="136" spans="1:10">
      <c r="A136" s="61" t="s">
        <v>2314</v>
      </c>
      <c r="B136" s="58" t="s">
        <v>2315</v>
      </c>
      <c r="C136" s="69" t="s">
        <v>1788</v>
      </c>
      <c r="D136" s="69" t="s">
        <v>123</v>
      </c>
      <c r="E136" s="76">
        <v>45175</v>
      </c>
      <c r="F136" s="66">
        <v>23175.23</v>
      </c>
      <c r="G136" s="68">
        <v>4.5156650000000003</v>
      </c>
      <c r="H136" s="66">
        <v>1.0465157110000001</v>
      </c>
      <c r="I136" s="67">
        <f t="shared" si="1"/>
        <v>1.1553058615161486E-2</v>
      </c>
      <c r="J136" s="67">
        <f>H136/'סכום נכסי הקרן'!$C$41</f>
        <v>9.5153005237382497E-5</v>
      </c>
    </row>
    <row r="137" spans="1:10">
      <c r="A137" s="61" t="s">
        <v>2316</v>
      </c>
      <c r="B137" s="58" t="s">
        <v>2317</v>
      </c>
      <c r="C137" s="69" t="s">
        <v>1788</v>
      </c>
      <c r="D137" s="69" t="s">
        <v>123</v>
      </c>
      <c r="E137" s="76">
        <v>45187</v>
      </c>
      <c r="F137" s="66">
        <v>12980.181759999999</v>
      </c>
      <c r="G137" s="68">
        <v>4.57369</v>
      </c>
      <c r="H137" s="66">
        <v>0.59367326200000003</v>
      </c>
      <c r="I137" s="67">
        <f t="shared" si="1"/>
        <v>6.5538834458454889E-3</v>
      </c>
      <c r="J137" s="67">
        <f>H137/'סכום נכסי הקרן'!$C$41</f>
        <v>5.3978926847071433E-5</v>
      </c>
    </row>
    <row r="138" spans="1:10">
      <c r="A138" s="61" t="s">
        <v>2318</v>
      </c>
      <c r="B138" s="58" t="s">
        <v>2319</v>
      </c>
      <c r="C138" s="69" t="s">
        <v>1788</v>
      </c>
      <c r="D138" s="69" t="s">
        <v>123</v>
      </c>
      <c r="E138" s="76">
        <v>45201</v>
      </c>
      <c r="F138" s="66">
        <v>9277.4240000000009</v>
      </c>
      <c r="G138" s="68">
        <v>4.665108</v>
      </c>
      <c r="H138" s="66">
        <v>0.43280184999999999</v>
      </c>
      <c r="I138" s="67">
        <f t="shared" ref="I138:I201" si="2">IFERROR(H138/$H$9,0)</f>
        <v>4.7779360493521803E-3</v>
      </c>
      <c r="J138" s="67">
        <f>H138/'סכום נכסי הקרן'!$C$41</f>
        <v>3.9351914421281753E-5</v>
      </c>
    </row>
    <row r="139" spans="1:10">
      <c r="A139" s="61" t="s">
        <v>2320</v>
      </c>
      <c r="B139" s="58" t="s">
        <v>2321</v>
      </c>
      <c r="C139" s="69" t="s">
        <v>1788</v>
      </c>
      <c r="D139" s="69" t="s">
        <v>123</v>
      </c>
      <c r="E139" s="76">
        <v>45244</v>
      </c>
      <c r="F139" s="66">
        <v>7835.1457799999998</v>
      </c>
      <c r="G139" s="68">
        <v>5.1443950000000003</v>
      </c>
      <c r="H139" s="66">
        <v>0.40307083399999993</v>
      </c>
      <c r="I139" s="67">
        <f t="shared" si="2"/>
        <v>4.4497191225292779E-3</v>
      </c>
      <c r="J139" s="67">
        <f>H139/'סכום נכסי הקרן'!$C$41</f>
        <v>3.6648662581462311E-5</v>
      </c>
    </row>
    <row r="140" spans="1:10">
      <c r="A140" s="61" t="s">
        <v>2320</v>
      </c>
      <c r="B140" s="58" t="s">
        <v>2322</v>
      </c>
      <c r="C140" s="69" t="s">
        <v>1788</v>
      </c>
      <c r="D140" s="69" t="s">
        <v>123</v>
      </c>
      <c r="E140" s="76">
        <v>45244</v>
      </c>
      <c r="F140" s="66">
        <v>14882.982400000001</v>
      </c>
      <c r="G140" s="68">
        <v>5.1443950000000003</v>
      </c>
      <c r="H140" s="66">
        <v>0.76563937599999987</v>
      </c>
      <c r="I140" s="67">
        <f t="shared" si="2"/>
        <v>8.4523113184333861E-3</v>
      </c>
      <c r="J140" s="67">
        <f>H140/'סכום נכסי הקרן'!$C$41</f>
        <v>6.9614709830643199E-5</v>
      </c>
    </row>
    <row r="141" spans="1:10">
      <c r="A141" s="61" t="s">
        <v>2323</v>
      </c>
      <c r="B141" s="58" t="s">
        <v>2324</v>
      </c>
      <c r="C141" s="69" t="s">
        <v>1788</v>
      </c>
      <c r="D141" s="69" t="s">
        <v>123</v>
      </c>
      <c r="E141" s="76">
        <v>45244</v>
      </c>
      <c r="F141" s="66">
        <v>2607.2592</v>
      </c>
      <c r="G141" s="68">
        <v>5.2439809999999998</v>
      </c>
      <c r="H141" s="66">
        <v>0.13672417100000001</v>
      </c>
      <c r="I141" s="67">
        <f t="shared" si="2"/>
        <v>1.5093728121510848E-3</v>
      </c>
      <c r="J141" s="67">
        <f>H141/'סכום נכסי הקרן'!$C$41</f>
        <v>1.2431457667088746E-5</v>
      </c>
    </row>
    <row r="142" spans="1:10">
      <c r="A142" s="61" t="s">
        <v>2325</v>
      </c>
      <c r="B142" s="58" t="s">
        <v>2326</v>
      </c>
      <c r="C142" s="69" t="s">
        <v>1788</v>
      </c>
      <c r="D142" s="69" t="s">
        <v>123</v>
      </c>
      <c r="E142" s="76">
        <v>45244</v>
      </c>
      <c r="F142" s="66">
        <v>7143.9785999999995</v>
      </c>
      <c r="G142" s="68">
        <v>5.2439809999999998</v>
      </c>
      <c r="H142" s="66">
        <v>0.37462886300000009</v>
      </c>
      <c r="I142" s="67">
        <f t="shared" si="2"/>
        <v>4.1357326676295858E-3</v>
      </c>
      <c r="J142" s="67">
        <f>H142/'סכום נכסי הקרן'!$C$41</f>
        <v>3.4062615389740339E-5</v>
      </c>
    </row>
    <row r="143" spans="1:10">
      <c r="A143" s="61" t="s">
        <v>2327</v>
      </c>
      <c r="B143" s="58" t="s">
        <v>2328</v>
      </c>
      <c r="C143" s="69" t="s">
        <v>1788</v>
      </c>
      <c r="D143" s="69" t="s">
        <v>123</v>
      </c>
      <c r="E143" s="76">
        <v>45244</v>
      </c>
      <c r="F143" s="66">
        <v>7843.3803000000007</v>
      </c>
      <c r="G143" s="68">
        <v>5.2439809999999998</v>
      </c>
      <c r="H143" s="66">
        <v>0.41130535400000001</v>
      </c>
      <c r="I143" s="67">
        <f t="shared" si="2"/>
        <v>4.5406244870907098E-3</v>
      </c>
      <c r="J143" s="67">
        <f>H143/'סכום נכסי הקרן'!$C$41</f>
        <v>3.7397375014970474E-5</v>
      </c>
    </row>
    <row r="144" spans="1:10">
      <c r="A144" s="61" t="s">
        <v>2329</v>
      </c>
      <c r="B144" s="58" t="s">
        <v>2330</v>
      </c>
      <c r="C144" s="69" t="s">
        <v>1788</v>
      </c>
      <c r="D144" s="69" t="s">
        <v>123</v>
      </c>
      <c r="E144" s="76">
        <v>45180</v>
      </c>
      <c r="F144" s="66">
        <v>23298.651999999998</v>
      </c>
      <c r="G144" s="68">
        <v>5.0339830000000001</v>
      </c>
      <c r="H144" s="66">
        <v>1.1728501389999999</v>
      </c>
      <c r="I144" s="67">
        <f t="shared" si="2"/>
        <v>1.2947733378717803E-2</v>
      </c>
      <c r="J144" s="67">
        <f>H144/'סכום נכסי הקרן'!$C$41</f>
        <v>1.0663978977658347E-4</v>
      </c>
    </row>
    <row r="145" spans="1:10">
      <c r="A145" s="61" t="s">
        <v>2331</v>
      </c>
      <c r="B145" s="58" t="s">
        <v>2332</v>
      </c>
      <c r="C145" s="69" t="s">
        <v>1788</v>
      </c>
      <c r="D145" s="69" t="s">
        <v>123</v>
      </c>
      <c r="E145" s="76">
        <v>45238</v>
      </c>
      <c r="F145" s="66">
        <v>11187.45888</v>
      </c>
      <c r="G145" s="68">
        <v>5.2778799999999997</v>
      </c>
      <c r="H145" s="66">
        <v>0.5904606240000001</v>
      </c>
      <c r="I145" s="67">
        <f t="shared" si="2"/>
        <v>6.5184173799917536E-3</v>
      </c>
      <c r="J145" s="67">
        <f>H145/'סכום נכסי הקרן'!$C$41</f>
        <v>5.3686822144555594E-5</v>
      </c>
    </row>
    <row r="146" spans="1:10">
      <c r="A146" s="61" t="s">
        <v>2333</v>
      </c>
      <c r="B146" s="58" t="s">
        <v>2334</v>
      </c>
      <c r="C146" s="69" t="s">
        <v>1788</v>
      </c>
      <c r="D146" s="69" t="s">
        <v>123</v>
      </c>
      <c r="E146" s="76">
        <v>45238</v>
      </c>
      <c r="F146" s="66">
        <v>9325.3263999999999</v>
      </c>
      <c r="G146" s="68">
        <v>5.3027049999999996</v>
      </c>
      <c r="H146" s="66">
        <v>0.49449452000000005</v>
      </c>
      <c r="I146" s="67">
        <f t="shared" si="2"/>
        <v>5.4589951344133653E-3</v>
      </c>
      <c r="J146" s="67">
        <f>H146/'סכום נכסי הקרן'!$C$41</f>
        <v>4.4961235800708344E-5</v>
      </c>
    </row>
    <row r="147" spans="1:10">
      <c r="A147" s="61" t="s">
        <v>2335</v>
      </c>
      <c r="B147" s="58" t="s">
        <v>2336</v>
      </c>
      <c r="C147" s="69" t="s">
        <v>1788</v>
      </c>
      <c r="D147" s="69" t="s">
        <v>123</v>
      </c>
      <c r="E147" s="76">
        <v>45243</v>
      </c>
      <c r="F147" s="66">
        <v>1590.0508799999998</v>
      </c>
      <c r="G147" s="68">
        <v>5.3887869999999998</v>
      </c>
      <c r="H147" s="66">
        <v>8.5684449999999995E-2</v>
      </c>
      <c r="I147" s="67">
        <f t="shared" si="2"/>
        <v>9.459174505005338E-4</v>
      </c>
      <c r="J147" s="67">
        <f>H147/'סכום נכסי הקרן'!$C$41</f>
        <v>7.7907410599899128E-6</v>
      </c>
    </row>
    <row r="148" spans="1:10">
      <c r="A148" s="61" t="s">
        <v>2335</v>
      </c>
      <c r="B148" s="58" t="s">
        <v>2337</v>
      </c>
      <c r="C148" s="69" t="s">
        <v>1788</v>
      </c>
      <c r="D148" s="69" t="s">
        <v>123</v>
      </c>
      <c r="E148" s="76">
        <v>45243</v>
      </c>
      <c r="F148" s="66">
        <v>11191.5648</v>
      </c>
      <c r="G148" s="68">
        <v>5.3887869999999998</v>
      </c>
      <c r="H148" s="66">
        <v>0.60308955399999997</v>
      </c>
      <c r="I148" s="67">
        <f t="shared" si="2"/>
        <v>6.6578350370829712E-3</v>
      </c>
      <c r="J148" s="67">
        <f>H148/'סכום נכסי הקרן'!$C$41</f>
        <v>5.4835090278327097E-5</v>
      </c>
    </row>
    <row r="149" spans="1:10">
      <c r="A149" s="61" t="s">
        <v>2338</v>
      </c>
      <c r="B149" s="58" t="s">
        <v>2339</v>
      </c>
      <c r="C149" s="69" t="s">
        <v>1788</v>
      </c>
      <c r="D149" s="69" t="s">
        <v>123</v>
      </c>
      <c r="E149" s="76">
        <v>45238</v>
      </c>
      <c r="F149" s="66">
        <v>9327.5259999999998</v>
      </c>
      <c r="G149" s="68">
        <v>5.3250359999999999</v>
      </c>
      <c r="H149" s="66">
        <v>0.49669411999999996</v>
      </c>
      <c r="I149" s="67">
        <f t="shared" si="2"/>
        <v>5.4832777203915779E-3</v>
      </c>
      <c r="J149" s="67">
        <f>H149/'סכום נכסי הקרן'!$C$41</f>
        <v>4.5161231412929153E-5</v>
      </c>
    </row>
    <row r="150" spans="1:10">
      <c r="A150" s="61" t="s">
        <v>2340</v>
      </c>
      <c r="B150" s="58" t="s">
        <v>2341</v>
      </c>
      <c r="C150" s="69" t="s">
        <v>1788</v>
      </c>
      <c r="D150" s="69" t="s">
        <v>123</v>
      </c>
      <c r="E150" s="76">
        <v>45197</v>
      </c>
      <c r="F150" s="66">
        <v>7464.9535999999998</v>
      </c>
      <c r="G150" s="68">
        <v>5.1408899999999997</v>
      </c>
      <c r="H150" s="66">
        <v>0.38376502699999998</v>
      </c>
      <c r="I150" s="67">
        <f t="shared" si="2"/>
        <v>4.2365917728491983E-3</v>
      </c>
      <c r="J150" s="67">
        <f>H150/'סכום נכסי הקרן'!$C$41</f>
        <v>3.489330856692244E-5</v>
      </c>
    </row>
    <row r="151" spans="1:10">
      <c r="A151" s="61" t="s">
        <v>2342</v>
      </c>
      <c r="B151" s="58" t="s">
        <v>2343</v>
      </c>
      <c r="C151" s="69" t="s">
        <v>1788</v>
      </c>
      <c r="D151" s="69" t="s">
        <v>123</v>
      </c>
      <c r="E151" s="76">
        <v>45243</v>
      </c>
      <c r="F151" s="66">
        <v>6066.1493769999997</v>
      </c>
      <c r="G151" s="68">
        <v>5.4631080000000001</v>
      </c>
      <c r="H151" s="66">
        <v>0.33140030100000001</v>
      </c>
      <c r="I151" s="67">
        <f t="shared" si="2"/>
        <v>3.6585089571915265E-3</v>
      </c>
      <c r="J151" s="67">
        <f>H151/'סכום נכסי הקרן'!$C$41</f>
        <v>3.0132117698062094E-5</v>
      </c>
    </row>
    <row r="152" spans="1:10">
      <c r="A152" s="61" t="s">
        <v>2344</v>
      </c>
      <c r="B152" s="58" t="s">
        <v>2345</v>
      </c>
      <c r="C152" s="69" t="s">
        <v>1788</v>
      </c>
      <c r="D152" s="69" t="s">
        <v>123</v>
      </c>
      <c r="E152" s="76">
        <v>45243</v>
      </c>
      <c r="F152" s="66">
        <v>5233.6793600000001</v>
      </c>
      <c r="G152" s="68">
        <v>5.5867180000000003</v>
      </c>
      <c r="H152" s="66">
        <v>0.292390912</v>
      </c>
      <c r="I152" s="67">
        <f t="shared" si="2"/>
        <v>3.2278630023133245E-3</v>
      </c>
      <c r="J152" s="67">
        <f>H152/'סכום נכסי הקרן'!$C$41</f>
        <v>2.6585242522841633E-5</v>
      </c>
    </row>
    <row r="153" spans="1:10">
      <c r="A153" s="61" t="s">
        <v>2344</v>
      </c>
      <c r="B153" s="58" t="s">
        <v>2346</v>
      </c>
      <c r="C153" s="69" t="s">
        <v>1788</v>
      </c>
      <c r="D153" s="69" t="s">
        <v>123</v>
      </c>
      <c r="E153" s="76">
        <v>45243</v>
      </c>
      <c r="F153" s="66">
        <v>8996.8012799999997</v>
      </c>
      <c r="G153" s="68">
        <v>5.5867180000000003</v>
      </c>
      <c r="H153" s="66">
        <v>0.50262592500000003</v>
      </c>
      <c r="I153" s="67">
        <f t="shared" si="2"/>
        <v>5.5487621561610368E-3</v>
      </c>
      <c r="J153" s="67">
        <f>H153/'סכום נכסי הקרן'!$C$41</f>
        <v>4.5700572644311906E-5</v>
      </c>
    </row>
    <row r="154" spans="1:10">
      <c r="A154" s="61" t="s">
        <v>2347</v>
      </c>
      <c r="B154" s="58" t="s">
        <v>2348</v>
      </c>
      <c r="C154" s="69" t="s">
        <v>1788</v>
      </c>
      <c r="D154" s="69" t="s">
        <v>123</v>
      </c>
      <c r="E154" s="76">
        <v>45243</v>
      </c>
      <c r="F154" s="66">
        <v>6550.6531999999997</v>
      </c>
      <c r="G154" s="68">
        <v>5.7100049999999998</v>
      </c>
      <c r="H154" s="66">
        <v>0.37404263999999998</v>
      </c>
      <c r="I154" s="67">
        <f t="shared" si="2"/>
        <v>4.1292610316958208E-3</v>
      </c>
      <c r="J154" s="67">
        <f>H154/'סכום נכסי הקרן'!$C$41</f>
        <v>3.4009313867744097E-5</v>
      </c>
    </row>
    <row r="155" spans="1:10">
      <c r="A155" s="61" t="s">
        <v>2349</v>
      </c>
      <c r="B155" s="58" t="s">
        <v>2350</v>
      </c>
      <c r="C155" s="69" t="s">
        <v>1788</v>
      </c>
      <c r="D155" s="69" t="s">
        <v>123</v>
      </c>
      <c r="E155" s="76">
        <v>45237</v>
      </c>
      <c r="F155" s="66">
        <v>9607.8074400000005</v>
      </c>
      <c r="G155" s="68">
        <v>5.8540850000000004</v>
      </c>
      <c r="H155" s="66">
        <v>0.56244924799999996</v>
      </c>
      <c r="I155" s="67">
        <f t="shared" si="2"/>
        <v>6.2091844985187206E-3</v>
      </c>
      <c r="J155" s="67">
        <f>H155/'סכום נכסי הקרן'!$C$41</f>
        <v>5.1139926212446359E-5</v>
      </c>
    </row>
    <row r="156" spans="1:10">
      <c r="A156" s="61" t="s">
        <v>2351</v>
      </c>
      <c r="B156" s="58" t="s">
        <v>2352</v>
      </c>
      <c r="C156" s="69" t="s">
        <v>1788</v>
      </c>
      <c r="D156" s="69" t="s">
        <v>123</v>
      </c>
      <c r="E156" s="76">
        <v>45237</v>
      </c>
      <c r="F156" s="66">
        <v>3756.9168</v>
      </c>
      <c r="G156" s="68">
        <v>5.8540850000000004</v>
      </c>
      <c r="H156" s="66">
        <v>0.21993311600000001</v>
      </c>
      <c r="I156" s="67">
        <f t="shared" si="2"/>
        <v>2.4279618106594391E-3</v>
      </c>
      <c r="J156" s="67">
        <f>H156/'סכום נכסי הקרן'!$C$41</f>
        <v>1.9997116831265472E-5</v>
      </c>
    </row>
    <row r="157" spans="1:10">
      <c r="A157" s="61" t="s">
        <v>2353</v>
      </c>
      <c r="B157" s="58" t="s">
        <v>2354</v>
      </c>
      <c r="C157" s="69" t="s">
        <v>1788</v>
      </c>
      <c r="D157" s="69" t="s">
        <v>123</v>
      </c>
      <c r="E157" s="76">
        <v>45237</v>
      </c>
      <c r="F157" s="66">
        <v>8647.6540800000002</v>
      </c>
      <c r="G157" s="68">
        <v>5.9275219999999997</v>
      </c>
      <c r="H157" s="66">
        <v>0.51259160699999995</v>
      </c>
      <c r="I157" s="67">
        <f t="shared" si="2"/>
        <v>5.658778763724474E-3</v>
      </c>
      <c r="J157" s="67">
        <f>H157/'סכום נכסי הקרן'!$C$41</f>
        <v>4.6606688607572467E-5</v>
      </c>
    </row>
    <row r="158" spans="1:10">
      <c r="A158" s="61" t="s">
        <v>2355</v>
      </c>
      <c r="B158" s="58" t="s">
        <v>2356</v>
      </c>
      <c r="C158" s="69" t="s">
        <v>1788</v>
      </c>
      <c r="D158" s="69" t="s">
        <v>123</v>
      </c>
      <c r="E158" s="76">
        <v>45236</v>
      </c>
      <c r="F158" s="66">
        <v>11367.16668</v>
      </c>
      <c r="G158" s="68">
        <v>6.2561010000000001</v>
      </c>
      <c r="H158" s="66">
        <v>0.71114147900000002</v>
      </c>
      <c r="I158" s="67">
        <f t="shared" si="2"/>
        <v>7.8506792628167538E-3</v>
      </c>
      <c r="J158" s="67">
        <f>H158/'סכום נכסי הקרן'!$C$41</f>
        <v>6.4659563315248633E-5</v>
      </c>
    </row>
    <row r="159" spans="1:10">
      <c r="A159" s="61" t="s">
        <v>2355</v>
      </c>
      <c r="B159" s="58" t="s">
        <v>2357</v>
      </c>
      <c r="C159" s="69" t="s">
        <v>1788</v>
      </c>
      <c r="D159" s="69" t="s">
        <v>123</v>
      </c>
      <c r="E159" s="76">
        <v>45236</v>
      </c>
      <c r="F159" s="66">
        <v>3778.6195200000006</v>
      </c>
      <c r="G159" s="68">
        <v>6.2561010000000001</v>
      </c>
      <c r="H159" s="66">
        <v>0.23639427000000002</v>
      </c>
      <c r="I159" s="67">
        <f t="shared" si="2"/>
        <v>2.6096854819204051E-3</v>
      </c>
      <c r="J159" s="67">
        <f>H159/'סכום נכסי הקרן'!$C$41</f>
        <v>2.1493824674551123E-5</v>
      </c>
    </row>
    <row r="160" spans="1:10">
      <c r="A160" s="61" t="s">
        <v>2358</v>
      </c>
      <c r="B160" s="58" t="s">
        <v>2359</v>
      </c>
      <c r="C160" s="69" t="s">
        <v>1788</v>
      </c>
      <c r="D160" s="69" t="s">
        <v>123</v>
      </c>
      <c r="E160" s="76">
        <v>45236</v>
      </c>
      <c r="F160" s="66">
        <v>5668.0759200000002</v>
      </c>
      <c r="G160" s="68">
        <v>6.258527</v>
      </c>
      <c r="H160" s="66">
        <v>0.35473804600000003</v>
      </c>
      <c r="I160" s="67">
        <f t="shared" si="2"/>
        <v>3.9161470729853678E-3</v>
      </c>
      <c r="J160" s="67">
        <f>H160/'סכום נכסי הקרן'!$C$41</f>
        <v>3.2254070143565035E-5</v>
      </c>
    </row>
    <row r="161" spans="1:10">
      <c r="A161" s="61" t="s">
        <v>2360</v>
      </c>
      <c r="B161" s="58" t="s">
        <v>2361</v>
      </c>
      <c r="C161" s="69" t="s">
        <v>1788</v>
      </c>
      <c r="D161" s="69" t="s">
        <v>123</v>
      </c>
      <c r="E161" s="76">
        <v>45236</v>
      </c>
      <c r="F161" s="66">
        <v>161.08848800000001</v>
      </c>
      <c r="G161" s="68">
        <v>6.2755000000000001</v>
      </c>
      <c r="H161" s="66">
        <v>1.0109108E-2</v>
      </c>
      <c r="I161" s="67">
        <f t="shared" si="2"/>
        <v>1.1159996552693693E-4</v>
      </c>
      <c r="J161" s="67">
        <f>H161/'סכום נכסי הקרן'!$C$41</f>
        <v>9.1915677553479684E-7</v>
      </c>
    </row>
    <row r="162" spans="1:10">
      <c r="A162" s="61" t="s">
        <v>2360</v>
      </c>
      <c r="B162" s="58" t="s">
        <v>2362</v>
      </c>
      <c r="C162" s="69" t="s">
        <v>1788</v>
      </c>
      <c r="D162" s="69" t="s">
        <v>123</v>
      </c>
      <c r="E162" s="76">
        <v>45236</v>
      </c>
      <c r="F162" s="66">
        <v>21542.589120000001</v>
      </c>
      <c r="G162" s="68">
        <v>6.2755000000000001</v>
      </c>
      <c r="H162" s="66">
        <v>1.351905197</v>
      </c>
      <c r="I162" s="67">
        <f t="shared" si="2"/>
        <v>1.4924419976607914E-2</v>
      </c>
      <c r="J162" s="67">
        <f>H162/'סכום נכסי הקרן'!$C$41</f>
        <v>1.2292012526755617E-4</v>
      </c>
    </row>
    <row r="163" spans="1:10">
      <c r="A163" s="61" t="s">
        <v>2363</v>
      </c>
      <c r="B163" s="58" t="s">
        <v>2364</v>
      </c>
      <c r="C163" s="69" t="s">
        <v>1788</v>
      </c>
      <c r="D163" s="69" t="s">
        <v>123</v>
      </c>
      <c r="E163" s="76">
        <v>45236</v>
      </c>
      <c r="F163" s="66">
        <v>2417.764866</v>
      </c>
      <c r="G163" s="68">
        <v>6.331226</v>
      </c>
      <c r="H163" s="66">
        <v>0.15307416900000001</v>
      </c>
      <c r="I163" s="67">
        <f t="shared" si="2"/>
        <v>1.6898693716067251E-3</v>
      </c>
      <c r="J163" s="67">
        <f>H163/'סכום נכסי הקרן'!$C$41</f>
        <v>1.3918058803576789E-5</v>
      </c>
    </row>
    <row r="164" spans="1:10">
      <c r="A164" s="61" t="s">
        <v>2365</v>
      </c>
      <c r="B164" s="58" t="s">
        <v>2366</v>
      </c>
      <c r="C164" s="69" t="s">
        <v>1788</v>
      </c>
      <c r="D164" s="69" t="s">
        <v>123</v>
      </c>
      <c r="E164" s="76">
        <v>45210</v>
      </c>
      <c r="F164" s="66">
        <v>9190.2220799999996</v>
      </c>
      <c r="G164" s="68">
        <v>7.5140630000000002</v>
      </c>
      <c r="H164" s="66">
        <v>0.69055904200000007</v>
      </c>
      <c r="I164" s="67">
        <f t="shared" si="2"/>
        <v>7.6234584971804232E-3</v>
      </c>
      <c r="J164" s="67">
        <f>H164/'סכום נכסי הקרן'!$C$41</f>
        <v>6.2788133469453327E-5</v>
      </c>
    </row>
    <row r="165" spans="1:10">
      <c r="A165" s="61" t="s">
        <v>2367</v>
      </c>
      <c r="B165" s="58" t="s">
        <v>2368</v>
      </c>
      <c r="C165" s="69" t="s">
        <v>1788</v>
      </c>
      <c r="D165" s="69" t="s">
        <v>123</v>
      </c>
      <c r="E165" s="76">
        <v>45210</v>
      </c>
      <c r="F165" s="66">
        <v>9012.5432799999999</v>
      </c>
      <c r="G165" s="68">
        <v>7.5961169999999996</v>
      </c>
      <c r="H165" s="66">
        <v>0.68460332600000007</v>
      </c>
      <c r="I165" s="67">
        <f t="shared" si="2"/>
        <v>7.5577100948200741E-3</v>
      </c>
      <c r="J165" s="67">
        <f>H165/'סכום נכסי הקרן'!$C$41</f>
        <v>6.2246618163200681E-5</v>
      </c>
    </row>
    <row r="166" spans="1:10">
      <c r="A166" s="61" t="s">
        <v>2369</v>
      </c>
      <c r="B166" s="58" t="s">
        <v>2370</v>
      </c>
      <c r="C166" s="69" t="s">
        <v>1788</v>
      </c>
      <c r="D166" s="69" t="s">
        <v>123</v>
      </c>
      <c r="E166" s="76">
        <v>45210</v>
      </c>
      <c r="F166" s="66">
        <v>18227.987440000001</v>
      </c>
      <c r="G166" s="68">
        <v>7.6526129999999997</v>
      </c>
      <c r="H166" s="66">
        <v>1.3949173199999998</v>
      </c>
      <c r="I166" s="67">
        <f t="shared" si="2"/>
        <v>1.5399254298690568E-2</v>
      </c>
      <c r="J166" s="67">
        <f>H166/'סכום נכסי הקרן'!$C$41</f>
        <v>1.2683094354010662E-4</v>
      </c>
    </row>
    <row r="167" spans="1:10">
      <c r="A167" s="61" t="s">
        <v>2371</v>
      </c>
      <c r="B167" s="58" t="s">
        <v>2372</v>
      </c>
      <c r="C167" s="69" t="s">
        <v>1788</v>
      </c>
      <c r="D167" s="69" t="s">
        <v>123</v>
      </c>
      <c r="E167" s="76">
        <v>45211</v>
      </c>
      <c r="F167" s="66">
        <v>11514.75936</v>
      </c>
      <c r="G167" s="68">
        <v>7.67143</v>
      </c>
      <c r="H167" s="66">
        <v>0.88334665199999984</v>
      </c>
      <c r="I167" s="67">
        <f t="shared" si="2"/>
        <v>9.7517462382967057E-3</v>
      </c>
      <c r="J167" s="67">
        <f>H167/'סכום נכסי הקרן'!$C$41</f>
        <v>8.0317082410414264E-5</v>
      </c>
    </row>
    <row r="168" spans="1:10">
      <c r="A168" s="61" t="s">
        <v>2373</v>
      </c>
      <c r="B168" s="58" t="s">
        <v>2374</v>
      </c>
      <c r="C168" s="69" t="s">
        <v>1788</v>
      </c>
      <c r="D168" s="69" t="s">
        <v>123</v>
      </c>
      <c r="E168" s="76">
        <v>45211</v>
      </c>
      <c r="F168" s="66">
        <v>9611.0300000000007</v>
      </c>
      <c r="G168" s="68">
        <v>7.8301119999999997</v>
      </c>
      <c r="H168" s="66">
        <v>0.75255444399999982</v>
      </c>
      <c r="I168" s="67">
        <f t="shared" si="2"/>
        <v>8.3078596061633894E-3</v>
      </c>
      <c r="J168" s="67">
        <f>H168/'סכום נכסי הקרן'!$C$41</f>
        <v>6.8424980340641491E-5</v>
      </c>
    </row>
    <row r="169" spans="1:10">
      <c r="A169" s="61" t="s">
        <v>2375</v>
      </c>
      <c r="B169" s="58" t="s">
        <v>2376</v>
      </c>
      <c r="C169" s="69" t="s">
        <v>1788</v>
      </c>
      <c r="D169" s="69" t="s">
        <v>123</v>
      </c>
      <c r="E169" s="76">
        <v>45211</v>
      </c>
      <c r="F169" s="66">
        <v>6921.7012800000002</v>
      </c>
      <c r="G169" s="68">
        <v>7.8093570000000003</v>
      </c>
      <c r="H169" s="66">
        <v>0.54054038699999996</v>
      </c>
      <c r="I169" s="67">
        <f t="shared" si="2"/>
        <v>5.9673206137591112E-3</v>
      </c>
      <c r="J169" s="67">
        <f>H169/'סכום נכסי הקרן'!$C$41</f>
        <v>4.9147893084261352E-5</v>
      </c>
    </row>
    <row r="170" spans="1:10">
      <c r="A170" s="61" t="s">
        <v>2377</v>
      </c>
      <c r="B170" s="58" t="s">
        <v>2378</v>
      </c>
      <c r="C170" s="69" t="s">
        <v>1788</v>
      </c>
      <c r="D170" s="69" t="s">
        <v>123</v>
      </c>
      <c r="E170" s="76">
        <v>45211</v>
      </c>
      <c r="F170" s="66">
        <v>8851.7832479999997</v>
      </c>
      <c r="G170" s="68">
        <v>7.8210750000000004</v>
      </c>
      <c r="H170" s="66">
        <v>0.69230456299999998</v>
      </c>
      <c r="I170" s="67">
        <f t="shared" si="2"/>
        <v>7.6427282570273392E-3</v>
      </c>
      <c r="J170" s="67">
        <f>H170/'סכום נכסי הקרן'!$C$41</f>
        <v>6.2946842571580652E-5</v>
      </c>
    </row>
    <row r="171" spans="1:10">
      <c r="A171" s="61" t="s">
        <v>2377</v>
      </c>
      <c r="B171" s="58" t="s">
        <v>2379</v>
      </c>
      <c r="C171" s="69" t="s">
        <v>1788</v>
      </c>
      <c r="D171" s="69" t="s">
        <v>123</v>
      </c>
      <c r="E171" s="76">
        <v>45211</v>
      </c>
      <c r="F171" s="66">
        <v>8845.5203199999996</v>
      </c>
      <c r="G171" s="68">
        <v>7.8210750000000004</v>
      </c>
      <c r="H171" s="66">
        <v>0.69181473500000001</v>
      </c>
      <c r="I171" s="67">
        <f t="shared" si="2"/>
        <v>7.6373207781563913E-3</v>
      </c>
      <c r="J171" s="67">
        <f>H171/'סכום נכסי הקרן'!$C$41</f>
        <v>6.2902305632708637E-5</v>
      </c>
    </row>
    <row r="172" spans="1:10">
      <c r="A172" s="61" t="s">
        <v>2380</v>
      </c>
      <c r="B172" s="58" t="s">
        <v>2381</v>
      </c>
      <c r="C172" s="69" t="s">
        <v>1788</v>
      </c>
      <c r="D172" s="69" t="s">
        <v>123</v>
      </c>
      <c r="E172" s="76">
        <v>45211</v>
      </c>
      <c r="F172" s="66">
        <v>3845.8784000000001</v>
      </c>
      <c r="G172" s="68">
        <v>7.8210750000000004</v>
      </c>
      <c r="H172" s="66">
        <v>0.30078901499999999</v>
      </c>
      <c r="I172" s="67">
        <f t="shared" si="2"/>
        <v>3.3205742489724427E-3</v>
      </c>
      <c r="J172" s="67">
        <f>H172/'סכום נכסי הקרן'!$C$41</f>
        <v>2.734882851619427E-5</v>
      </c>
    </row>
    <row r="173" spans="1:10">
      <c r="A173" s="61" t="s">
        <v>2382</v>
      </c>
      <c r="B173" s="58" t="s">
        <v>2383</v>
      </c>
      <c r="C173" s="69" t="s">
        <v>1788</v>
      </c>
      <c r="D173" s="69" t="s">
        <v>123</v>
      </c>
      <c r="E173" s="76">
        <v>45211</v>
      </c>
      <c r="F173" s="66">
        <v>8657.6255999999994</v>
      </c>
      <c r="G173" s="68">
        <v>7.8679129999999997</v>
      </c>
      <c r="H173" s="66">
        <v>0.68117448399999991</v>
      </c>
      <c r="I173" s="67">
        <f t="shared" si="2"/>
        <v>7.51985723490431E-3</v>
      </c>
      <c r="J173" s="67">
        <f>H173/'סכום נכסי הקרן'!$C$41</f>
        <v>6.1934855408609635E-5</v>
      </c>
    </row>
    <row r="174" spans="1:10">
      <c r="A174" s="61" t="s">
        <v>2384</v>
      </c>
      <c r="B174" s="58" t="s">
        <v>2385</v>
      </c>
      <c r="C174" s="69" t="s">
        <v>1788</v>
      </c>
      <c r="D174" s="69" t="s">
        <v>123</v>
      </c>
      <c r="E174" s="76">
        <v>45211</v>
      </c>
      <c r="F174" s="66">
        <v>11114.625715</v>
      </c>
      <c r="G174" s="68">
        <v>7.8866360000000002</v>
      </c>
      <c r="H174" s="66">
        <v>0.87657003099999997</v>
      </c>
      <c r="I174" s="67">
        <f t="shared" si="2"/>
        <v>9.6769354172045671E-3</v>
      </c>
      <c r="J174" s="67">
        <f>H174/'סכום נכסי הקרן'!$C$41</f>
        <v>7.9700927443291422E-5</v>
      </c>
    </row>
    <row r="175" spans="1:10">
      <c r="A175" s="61" t="s">
        <v>2384</v>
      </c>
      <c r="B175" s="58" t="s">
        <v>2386</v>
      </c>
      <c r="C175" s="69" t="s">
        <v>1788</v>
      </c>
      <c r="D175" s="69" t="s">
        <v>123</v>
      </c>
      <c r="E175" s="76">
        <v>45211</v>
      </c>
      <c r="F175" s="66">
        <v>7381.7362080000003</v>
      </c>
      <c r="G175" s="68">
        <v>7.8866360000000002</v>
      </c>
      <c r="H175" s="66">
        <v>0.58217063700000005</v>
      </c>
      <c r="I175" s="67">
        <f t="shared" si="2"/>
        <v>6.4268996849172954E-3</v>
      </c>
      <c r="J175" s="67">
        <f>H175/'סכום נכסי הקרן'!$C$41</f>
        <v>5.2933066450171337E-5</v>
      </c>
    </row>
    <row r="176" spans="1:10">
      <c r="A176" s="61" t="s">
        <v>2387</v>
      </c>
      <c r="B176" s="58" t="s">
        <v>2388</v>
      </c>
      <c r="C176" s="69" t="s">
        <v>1788</v>
      </c>
      <c r="D176" s="69" t="s">
        <v>123</v>
      </c>
      <c r="E176" s="76">
        <v>45215</v>
      </c>
      <c r="F176" s="66">
        <v>29983.602999999999</v>
      </c>
      <c r="G176" s="68">
        <v>8.3817020000000007</v>
      </c>
      <c r="H176" s="66">
        <v>2.513136255</v>
      </c>
      <c r="I176" s="67">
        <f t="shared" si="2"/>
        <v>2.7743883972996961E-2</v>
      </c>
      <c r="J176" s="67">
        <f>H176/'סכום נכסי הקרן'!$C$41</f>
        <v>2.2850346604521337E-4</v>
      </c>
    </row>
    <row r="177" spans="1:10">
      <c r="A177" s="61" t="s">
        <v>2389</v>
      </c>
      <c r="B177" s="58" t="s">
        <v>2390</v>
      </c>
      <c r="C177" s="69" t="s">
        <v>1788</v>
      </c>
      <c r="D177" s="69" t="s">
        <v>123</v>
      </c>
      <c r="E177" s="76">
        <v>45215</v>
      </c>
      <c r="F177" s="66">
        <v>9897.8167200000007</v>
      </c>
      <c r="G177" s="68">
        <v>8.4164150000000006</v>
      </c>
      <c r="H177" s="66">
        <v>0.83304129900000001</v>
      </c>
      <c r="I177" s="67">
        <f t="shared" si="2"/>
        <v>9.196397966162272E-3</v>
      </c>
      <c r="J177" s="67">
        <f>H177/'סכום נכסי הקרן'!$C$41</f>
        <v>7.5743137206186594E-5</v>
      </c>
    </row>
    <row r="178" spans="1:10">
      <c r="A178" s="61" t="s">
        <v>2391</v>
      </c>
      <c r="B178" s="58" t="s">
        <v>2392</v>
      </c>
      <c r="C178" s="69" t="s">
        <v>1788</v>
      </c>
      <c r="D178" s="69" t="s">
        <v>123</v>
      </c>
      <c r="E178" s="76">
        <v>45216</v>
      </c>
      <c r="F178" s="66">
        <v>9717.8328000000001</v>
      </c>
      <c r="G178" s="68">
        <v>8.8298930000000002</v>
      </c>
      <c r="H178" s="66">
        <v>0.858074279</v>
      </c>
      <c r="I178" s="67">
        <f t="shared" si="2"/>
        <v>9.4727507071792338E-3</v>
      </c>
      <c r="J178" s="67">
        <f>H178/'סכום נכסי הקרן'!$C$41</f>
        <v>7.8019226568257617E-5</v>
      </c>
    </row>
    <row r="179" spans="1:10">
      <c r="A179" s="61" t="s">
        <v>2393</v>
      </c>
      <c r="B179" s="58" t="s">
        <v>2394</v>
      </c>
      <c r="C179" s="69" t="s">
        <v>1788</v>
      </c>
      <c r="D179" s="69" t="s">
        <v>123</v>
      </c>
      <c r="E179" s="76">
        <v>45230</v>
      </c>
      <c r="F179" s="66">
        <v>15590.790556</v>
      </c>
      <c r="G179" s="68">
        <v>9.1062049999999992</v>
      </c>
      <c r="H179" s="66">
        <v>1.4197293879999999</v>
      </c>
      <c r="I179" s="67">
        <f t="shared" si="2"/>
        <v>1.567316827146166E-2</v>
      </c>
      <c r="J179" s="67">
        <f>H179/'סכום נכסי הקרן'!$C$41</f>
        <v>1.2908694678166169E-4</v>
      </c>
    </row>
    <row r="180" spans="1:10">
      <c r="A180" s="61" t="s">
        <v>2395</v>
      </c>
      <c r="B180" s="58" t="s">
        <v>2396</v>
      </c>
      <c r="C180" s="69" t="s">
        <v>1788</v>
      </c>
      <c r="D180" s="69" t="s">
        <v>123</v>
      </c>
      <c r="E180" s="76">
        <v>45217</v>
      </c>
      <c r="F180" s="66">
        <v>12069.2052</v>
      </c>
      <c r="G180" s="68">
        <v>9.0351750000000006</v>
      </c>
      <c r="H180" s="66">
        <v>1.0904737769999999</v>
      </c>
      <c r="I180" s="67">
        <f t="shared" si="2"/>
        <v>1.2038335718762594E-2</v>
      </c>
      <c r="J180" s="67">
        <f>H180/'סכום נכסי הקרן'!$C$41</f>
        <v>9.9149832079405129E-5</v>
      </c>
    </row>
    <row r="181" spans="1:10">
      <c r="A181" s="61" t="s">
        <v>2397</v>
      </c>
      <c r="B181" s="58" t="s">
        <v>2398</v>
      </c>
      <c r="C181" s="69" t="s">
        <v>1788</v>
      </c>
      <c r="D181" s="69" t="s">
        <v>123</v>
      </c>
      <c r="E181" s="76">
        <v>45230</v>
      </c>
      <c r="F181" s="66">
        <v>16937.946479999999</v>
      </c>
      <c r="G181" s="68">
        <v>9.1632560000000005</v>
      </c>
      <c r="H181" s="66">
        <v>1.5520674550000002</v>
      </c>
      <c r="I181" s="67">
        <f t="shared" si="2"/>
        <v>1.713412048555429E-2</v>
      </c>
      <c r="J181" s="67">
        <f>H181/'סכום נכסי הקרן'!$C$41</f>
        <v>1.4111960396014154E-4</v>
      </c>
    </row>
    <row r="182" spans="1:10">
      <c r="A182" s="61" t="s">
        <v>2399</v>
      </c>
      <c r="B182" s="58" t="s">
        <v>2400</v>
      </c>
      <c r="C182" s="69" t="s">
        <v>1788</v>
      </c>
      <c r="D182" s="69" t="s">
        <v>123</v>
      </c>
      <c r="E182" s="76">
        <v>45231</v>
      </c>
      <c r="F182" s="66">
        <v>7469.3015100000011</v>
      </c>
      <c r="G182" s="68">
        <v>9.1006020000000003</v>
      </c>
      <c r="H182" s="66">
        <v>0.67975143900000001</v>
      </c>
      <c r="I182" s="67">
        <f t="shared" si="2"/>
        <v>7.5041474637807578E-3</v>
      </c>
      <c r="J182" s="67">
        <f>H182/'סכום נכסי הקרן'!$C$41</f>
        <v>6.1805466994355792E-5</v>
      </c>
    </row>
    <row r="183" spans="1:10">
      <c r="A183" s="61" t="s">
        <v>2399</v>
      </c>
      <c r="B183" s="58" t="s">
        <v>2401</v>
      </c>
      <c r="C183" s="69" t="s">
        <v>1788</v>
      </c>
      <c r="D183" s="69" t="s">
        <v>123</v>
      </c>
      <c r="E183" s="76">
        <v>45231</v>
      </c>
      <c r="F183" s="66">
        <v>7029.0450899999996</v>
      </c>
      <c r="G183" s="68">
        <v>9.1006020000000003</v>
      </c>
      <c r="H183" s="66">
        <v>0.63968545200000004</v>
      </c>
      <c r="I183" s="67">
        <f t="shared" si="2"/>
        <v>7.0618371463914585E-3</v>
      </c>
      <c r="J183" s="67">
        <f>H183/'סכום נכסי הקרן'!$C$41</f>
        <v>5.8162522095603197E-5</v>
      </c>
    </row>
    <row r="184" spans="1:10">
      <c r="A184" s="61" t="s">
        <v>2402</v>
      </c>
      <c r="B184" s="58" t="s">
        <v>2403</v>
      </c>
      <c r="C184" s="69" t="s">
        <v>1788</v>
      </c>
      <c r="D184" s="69" t="s">
        <v>123</v>
      </c>
      <c r="E184" s="76">
        <v>45217</v>
      </c>
      <c r="F184" s="66">
        <v>9745.4500000000007</v>
      </c>
      <c r="G184" s="68">
        <v>9.1492369999999994</v>
      </c>
      <c r="H184" s="66">
        <v>0.89163433599999986</v>
      </c>
      <c r="I184" s="67">
        <f t="shared" si="2"/>
        <v>9.843238509296099E-3</v>
      </c>
      <c r="J184" s="67">
        <f>H184/'סכום נכסי הקרן'!$C$41</f>
        <v>8.1070628707683159E-5</v>
      </c>
    </row>
    <row r="185" spans="1:10">
      <c r="A185" s="61" t="s">
        <v>2402</v>
      </c>
      <c r="B185" s="58" t="s">
        <v>2404</v>
      </c>
      <c r="C185" s="69" t="s">
        <v>1788</v>
      </c>
      <c r="D185" s="69" t="s">
        <v>123</v>
      </c>
      <c r="E185" s="76">
        <v>45217</v>
      </c>
      <c r="F185" s="66">
        <v>6646.0459999999994</v>
      </c>
      <c r="G185" s="68">
        <v>9.1492369999999994</v>
      </c>
      <c r="H185" s="66">
        <v>0.60806251199999994</v>
      </c>
      <c r="I185" s="67">
        <f t="shared" si="2"/>
        <v>6.712734237028891E-3</v>
      </c>
      <c r="J185" s="67">
        <f>H185/'סכום נכסי הקרן'!$C$41</f>
        <v>5.5287249661741531E-5</v>
      </c>
    </row>
    <row r="186" spans="1:10">
      <c r="A186" s="61" t="s">
        <v>2405</v>
      </c>
      <c r="B186" s="58" t="s">
        <v>2406</v>
      </c>
      <c r="C186" s="69" t="s">
        <v>1788</v>
      </c>
      <c r="D186" s="69" t="s">
        <v>123</v>
      </c>
      <c r="E186" s="76">
        <v>45217</v>
      </c>
      <c r="F186" s="66">
        <v>23468.382000000001</v>
      </c>
      <c r="G186" s="68">
        <v>9.2061609999999998</v>
      </c>
      <c r="H186" s="66">
        <v>2.1605370850000001</v>
      </c>
      <c r="I186" s="67">
        <f t="shared" si="2"/>
        <v>2.3851349120582035E-2</v>
      </c>
      <c r="J186" s="67">
        <f>H186/'סכום נכסי הקרן'!$C$41</f>
        <v>1.9644387026748051E-4</v>
      </c>
    </row>
    <row r="187" spans="1:10">
      <c r="A187" s="61" t="s">
        <v>2407</v>
      </c>
      <c r="B187" s="58" t="s">
        <v>2408</v>
      </c>
      <c r="C187" s="69" t="s">
        <v>1788</v>
      </c>
      <c r="D187" s="69" t="s">
        <v>123</v>
      </c>
      <c r="E187" s="76">
        <v>45216</v>
      </c>
      <c r="F187" s="66">
        <v>7219.7715200000002</v>
      </c>
      <c r="G187" s="68">
        <v>9.1907370000000004</v>
      </c>
      <c r="H187" s="66">
        <v>0.66355021400000003</v>
      </c>
      <c r="I187" s="67">
        <f t="shared" si="2"/>
        <v>7.3252932907425282E-3</v>
      </c>
      <c r="J187" s="67">
        <f>H187/'סכום נכסי הקרן'!$C$41</f>
        <v>6.0332392838781068E-5</v>
      </c>
    </row>
    <row r="188" spans="1:10">
      <c r="A188" s="61" t="s">
        <v>2409</v>
      </c>
      <c r="B188" s="58" t="s">
        <v>2410</v>
      </c>
      <c r="C188" s="69" t="s">
        <v>1788</v>
      </c>
      <c r="D188" s="69" t="s">
        <v>123</v>
      </c>
      <c r="E188" s="76">
        <v>45216</v>
      </c>
      <c r="F188" s="66">
        <v>14051.0448</v>
      </c>
      <c r="G188" s="68">
        <v>9.2021099999999993</v>
      </c>
      <c r="H188" s="66">
        <v>1.2929925290000002</v>
      </c>
      <c r="I188" s="67">
        <f t="shared" si="2"/>
        <v>1.4274050852259863E-2</v>
      </c>
      <c r="J188" s="67">
        <f>H188/'סכום נכסי הקרן'!$C$41</f>
        <v>1.1756357175590788E-4</v>
      </c>
    </row>
    <row r="189" spans="1:10">
      <c r="A189" s="61" t="s">
        <v>2409</v>
      </c>
      <c r="B189" s="58" t="s">
        <v>2411</v>
      </c>
      <c r="C189" s="69" t="s">
        <v>1788</v>
      </c>
      <c r="D189" s="69" t="s">
        <v>123</v>
      </c>
      <c r="E189" s="76">
        <v>45216</v>
      </c>
      <c r="F189" s="66">
        <v>4990.7847000000002</v>
      </c>
      <c r="G189" s="68">
        <v>9.2021099999999993</v>
      </c>
      <c r="H189" s="66">
        <v>0.45925747300000003</v>
      </c>
      <c r="I189" s="67">
        <f t="shared" si="2"/>
        <v>5.0699941235950955E-3</v>
      </c>
      <c r="J189" s="67">
        <f>H189/'סכום נכסי הקרן'!$C$41</f>
        <v>4.175735564630816E-5</v>
      </c>
    </row>
    <row r="190" spans="1:10">
      <c r="A190" s="61" t="s">
        <v>2412</v>
      </c>
      <c r="B190" s="58" t="s">
        <v>2413</v>
      </c>
      <c r="C190" s="69" t="s">
        <v>1788</v>
      </c>
      <c r="D190" s="69" t="s">
        <v>123</v>
      </c>
      <c r="E190" s="76">
        <v>45216</v>
      </c>
      <c r="F190" s="66">
        <v>8798.4</v>
      </c>
      <c r="G190" s="68">
        <v>9.3723559999999999</v>
      </c>
      <c r="H190" s="66">
        <v>0.8246173309999999</v>
      </c>
      <c r="I190" s="67">
        <f t="shared" si="2"/>
        <v>9.1034011816388469E-3</v>
      </c>
      <c r="J190" s="67">
        <f>H190/'סכום נכסי הקרן'!$C$41</f>
        <v>7.4977199473194876E-5</v>
      </c>
    </row>
    <row r="191" spans="1:10">
      <c r="A191" s="61" t="s">
        <v>2412</v>
      </c>
      <c r="B191" s="58" t="s">
        <v>2414</v>
      </c>
      <c r="C191" s="69" t="s">
        <v>1788</v>
      </c>
      <c r="D191" s="69" t="s">
        <v>123</v>
      </c>
      <c r="E191" s="76">
        <v>45216</v>
      </c>
      <c r="F191" s="66">
        <v>9881.4240000000009</v>
      </c>
      <c r="G191" s="68">
        <v>9.3723559999999999</v>
      </c>
      <c r="H191" s="66">
        <v>0.92612219000000018</v>
      </c>
      <c r="I191" s="67">
        <f t="shared" si="2"/>
        <v>1.0223968769324786E-2</v>
      </c>
      <c r="J191" s="67">
        <f>H191/'סכום נכסי הקרן'!$C$41</f>
        <v>8.4206389516426627E-5</v>
      </c>
    </row>
    <row r="192" spans="1:10">
      <c r="A192" s="61" t="s">
        <v>2415</v>
      </c>
      <c r="B192" s="58" t="s">
        <v>2416</v>
      </c>
      <c r="C192" s="69" t="s">
        <v>1788</v>
      </c>
      <c r="D192" s="69" t="s">
        <v>123</v>
      </c>
      <c r="E192" s="76">
        <v>45218</v>
      </c>
      <c r="F192" s="66">
        <v>12128.30112</v>
      </c>
      <c r="G192" s="68">
        <v>9.4367190000000001</v>
      </c>
      <c r="H192" s="66">
        <v>1.144513713</v>
      </c>
      <c r="I192" s="67">
        <f t="shared" si="2"/>
        <v>1.2634912092729307E-2</v>
      </c>
      <c r="J192" s="67">
        <f>H192/'סכום נכסי הקרן'!$C$41</f>
        <v>1.0406333911918221E-4</v>
      </c>
    </row>
    <row r="193" spans="1:10">
      <c r="A193" s="61" t="s">
        <v>2417</v>
      </c>
      <c r="B193" s="58" t="s">
        <v>2418</v>
      </c>
      <c r="C193" s="69" t="s">
        <v>1788</v>
      </c>
      <c r="D193" s="69" t="s">
        <v>123</v>
      </c>
      <c r="E193" s="76">
        <v>45218</v>
      </c>
      <c r="F193" s="66">
        <v>8802.7991999999995</v>
      </c>
      <c r="G193" s="68">
        <v>9.4367190000000001</v>
      </c>
      <c r="H193" s="66">
        <v>0.83069543699999993</v>
      </c>
      <c r="I193" s="67">
        <f t="shared" si="2"/>
        <v>9.1705007140673329E-3</v>
      </c>
      <c r="J193" s="67">
        <f>H193/'סכום נכסי הקרן'!$C$41</f>
        <v>7.5529842922282444E-5</v>
      </c>
    </row>
    <row r="194" spans="1:10">
      <c r="A194" s="61" t="s">
        <v>2419</v>
      </c>
      <c r="B194" s="58" t="s">
        <v>2420</v>
      </c>
      <c r="C194" s="69" t="s">
        <v>1788</v>
      </c>
      <c r="D194" s="69" t="s">
        <v>123</v>
      </c>
      <c r="E194" s="76">
        <v>45223</v>
      </c>
      <c r="F194" s="66">
        <v>3340.3568880000003</v>
      </c>
      <c r="G194" s="68">
        <v>9.7182099999999991</v>
      </c>
      <c r="H194" s="66">
        <v>0.324622888</v>
      </c>
      <c r="I194" s="67">
        <f t="shared" si="2"/>
        <v>3.5836893927787402E-3</v>
      </c>
      <c r="J194" s="67">
        <f>H194/'סכום נכסי הקרן'!$C$41</f>
        <v>2.9515890719425837E-5</v>
      </c>
    </row>
    <row r="195" spans="1:10">
      <c r="A195" s="61" t="s">
        <v>2419</v>
      </c>
      <c r="B195" s="58" t="s">
        <v>2421</v>
      </c>
      <c r="C195" s="69" t="s">
        <v>1788</v>
      </c>
      <c r="D195" s="69" t="s">
        <v>123</v>
      </c>
      <c r="E195" s="76">
        <v>45223</v>
      </c>
      <c r="F195" s="66">
        <v>3918.5140799999999</v>
      </c>
      <c r="G195" s="68">
        <v>9.7182099999999991</v>
      </c>
      <c r="H195" s="66">
        <v>0.38080941600000001</v>
      </c>
      <c r="I195" s="67">
        <f t="shared" si="2"/>
        <v>4.2039631684549199E-3</v>
      </c>
      <c r="J195" s="67">
        <f>H195/'סכום נכסי הקרן'!$C$41</f>
        <v>3.4624573691748972E-5</v>
      </c>
    </row>
    <row r="196" spans="1:10">
      <c r="A196" s="61" t="s">
        <v>2419</v>
      </c>
      <c r="B196" s="58" t="s">
        <v>2422</v>
      </c>
      <c r="C196" s="69" t="s">
        <v>1788</v>
      </c>
      <c r="D196" s="69" t="s">
        <v>123</v>
      </c>
      <c r="E196" s="76">
        <v>45223</v>
      </c>
      <c r="F196" s="66">
        <v>4715.2037879999998</v>
      </c>
      <c r="G196" s="68">
        <v>9.7182099999999991</v>
      </c>
      <c r="H196" s="66">
        <v>0.45823339299999999</v>
      </c>
      <c r="I196" s="67">
        <f t="shared" si="2"/>
        <v>5.0586887450496465E-3</v>
      </c>
      <c r="J196" s="67">
        <f>H196/'סכום נכסי הקרן'!$C$41</f>
        <v>4.166424257731239E-5</v>
      </c>
    </row>
    <row r="197" spans="1:10">
      <c r="A197" s="61" t="s">
        <v>2423</v>
      </c>
      <c r="B197" s="58" t="s">
        <v>2424</v>
      </c>
      <c r="C197" s="69" t="s">
        <v>1788</v>
      </c>
      <c r="D197" s="69" t="s">
        <v>123</v>
      </c>
      <c r="E197" s="76">
        <v>45224</v>
      </c>
      <c r="F197" s="66">
        <v>8275.6926000000003</v>
      </c>
      <c r="G197" s="68">
        <v>9.9809699999999992</v>
      </c>
      <c r="H197" s="66">
        <v>0.82599440800000001</v>
      </c>
      <c r="I197" s="67">
        <f t="shared" si="2"/>
        <v>9.1186034868994056E-3</v>
      </c>
      <c r="J197" s="67">
        <f>H197/'סכום נכסי הקרן'!$C$41</f>
        <v>7.5102408310115333E-5</v>
      </c>
    </row>
    <row r="198" spans="1:10">
      <c r="A198" s="61" t="s">
        <v>2425</v>
      </c>
      <c r="B198" s="58" t="s">
        <v>2426</v>
      </c>
      <c r="C198" s="69" t="s">
        <v>1788</v>
      </c>
      <c r="D198" s="69" t="s">
        <v>123</v>
      </c>
      <c r="E198" s="76">
        <v>45222</v>
      </c>
      <c r="F198" s="66">
        <v>5894.9280000000008</v>
      </c>
      <c r="G198" s="68">
        <v>9.9809699999999992</v>
      </c>
      <c r="H198" s="66">
        <v>0.58837100399999998</v>
      </c>
      <c r="I198" s="67">
        <f t="shared" si="2"/>
        <v>6.4953489233124488E-3</v>
      </c>
      <c r="J198" s="67">
        <f>H198/'סכום נכסי הקרן'!$C$41</f>
        <v>5.3496826312945813E-5</v>
      </c>
    </row>
    <row r="199" spans="1:10">
      <c r="A199" s="61" t="s">
        <v>2427</v>
      </c>
      <c r="B199" s="58" t="s">
        <v>2428</v>
      </c>
      <c r="C199" s="69" t="s">
        <v>1788</v>
      </c>
      <c r="D199" s="69" t="s">
        <v>123</v>
      </c>
      <c r="E199" s="76">
        <v>45223</v>
      </c>
      <c r="F199" s="66">
        <v>8377.3513999999996</v>
      </c>
      <c r="G199" s="68">
        <v>9.8853930000000005</v>
      </c>
      <c r="H199" s="66">
        <v>0.82813413899999999</v>
      </c>
      <c r="I199" s="67">
        <f t="shared" si="2"/>
        <v>9.1422251462819071E-3</v>
      </c>
      <c r="J199" s="67">
        <f>H199/'סכום נכסי הקרן'!$C$41</f>
        <v>7.5296960415649453E-5</v>
      </c>
    </row>
    <row r="200" spans="1:10">
      <c r="A200" s="61" t="s">
        <v>2429</v>
      </c>
      <c r="B200" s="58" t="s">
        <v>2430</v>
      </c>
      <c r="C200" s="69" t="s">
        <v>1788</v>
      </c>
      <c r="D200" s="69" t="s">
        <v>123</v>
      </c>
      <c r="E200" s="76">
        <v>45229</v>
      </c>
      <c r="F200" s="66">
        <v>9827.3240000000005</v>
      </c>
      <c r="G200" s="68">
        <v>10.003356999999999</v>
      </c>
      <c r="H200" s="66">
        <v>0.98306233999999992</v>
      </c>
      <c r="I200" s="67">
        <f t="shared" si="2"/>
        <v>1.0852562189940986E-2</v>
      </c>
      <c r="J200" s="67">
        <f>H200/'סכום נכסי הקרן'!$C$41</f>
        <v>8.9383594535155029E-5</v>
      </c>
    </row>
    <row r="201" spans="1:10">
      <c r="A201" s="61" t="s">
        <v>2431</v>
      </c>
      <c r="B201" s="58" t="s">
        <v>2432</v>
      </c>
      <c r="C201" s="69" t="s">
        <v>1788</v>
      </c>
      <c r="D201" s="69" t="s">
        <v>123</v>
      </c>
      <c r="E201" s="76">
        <v>45223</v>
      </c>
      <c r="F201" s="66">
        <v>5051.0214299999998</v>
      </c>
      <c r="G201" s="68">
        <v>9.9413859999999996</v>
      </c>
      <c r="H201" s="66">
        <v>0.50214153900000003</v>
      </c>
      <c r="I201" s="67">
        <f t="shared" si="2"/>
        <v>5.5434147545008975E-3</v>
      </c>
      <c r="J201" s="67">
        <f>H201/'סכום נכסי הקרן'!$C$41</f>
        <v>4.5656530511823637E-5</v>
      </c>
    </row>
    <row r="202" spans="1:10">
      <c r="A202" s="61" t="s">
        <v>2433</v>
      </c>
      <c r="B202" s="58" t="s">
        <v>2434</v>
      </c>
      <c r="C202" s="69" t="s">
        <v>1788</v>
      </c>
      <c r="D202" s="69" t="s">
        <v>123</v>
      </c>
      <c r="E202" s="76">
        <v>45222</v>
      </c>
      <c r="F202" s="66">
        <v>6891.1023999999998</v>
      </c>
      <c r="G202" s="68">
        <v>10.041998</v>
      </c>
      <c r="H202" s="66">
        <v>0.69200434399999999</v>
      </c>
      <c r="I202" s="67">
        <f t="shared" ref="I202:I265" si="3">IFERROR(H202/$H$9,0)</f>
        <v>7.6394139754853343E-3</v>
      </c>
      <c r="J202" s="67">
        <f>H202/'סכום נכסי הקרן'!$C$41</f>
        <v>6.2919545570896292E-5</v>
      </c>
    </row>
    <row r="203" spans="1:10">
      <c r="A203" s="61" t="s">
        <v>2435</v>
      </c>
      <c r="B203" s="58" t="s">
        <v>2436</v>
      </c>
      <c r="C203" s="69" t="s">
        <v>1788</v>
      </c>
      <c r="D203" s="69" t="s">
        <v>123</v>
      </c>
      <c r="E203" s="76">
        <v>45224</v>
      </c>
      <c r="F203" s="66">
        <v>6720.3817119999994</v>
      </c>
      <c r="G203" s="68">
        <v>10.130515000000001</v>
      </c>
      <c r="H203" s="66">
        <v>0.68080928500000004</v>
      </c>
      <c r="I203" s="67">
        <f t="shared" si="3"/>
        <v>7.5158256036456017E-3</v>
      </c>
      <c r="J203" s="67">
        <f>H203/'סכום נכסי הקרן'!$C$41</f>
        <v>6.1901650190575712E-5</v>
      </c>
    </row>
    <row r="204" spans="1:10">
      <c r="A204" s="61" t="s">
        <v>2437</v>
      </c>
      <c r="B204" s="58" t="s">
        <v>2438</v>
      </c>
      <c r="C204" s="69" t="s">
        <v>1788</v>
      </c>
      <c r="D204" s="69" t="s">
        <v>123</v>
      </c>
      <c r="E204" s="76">
        <v>45224</v>
      </c>
      <c r="F204" s="66">
        <v>1185.829698</v>
      </c>
      <c r="G204" s="68">
        <v>10.132744000000001</v>
      </c>
      <c r="H204" s="66">
        <v>0.12015708700000001</v>
      </c>
      <c r="I204" s="67">
        <f t="shared" si="3"/>
        <v>1.3264797217536069E-3</v>
      </c>
      <c r="J204" s="67">
        <f>H204/'סכום נכסי הקרן'!$C$41</f>
        <v>1.0925118283885587E-5</v>
      </c>
    </row>
    <row r="205" spans="1:10">
      <c r="A205" s="61" t="s">
        <v>2437</v>
      </c>
      <c r="B205" s="58" t="s">
        <v>2439</v>
      </c>
      <c r="C205" s="69" t="s">
        <v>1788</v>
      </c>
      <c r="D205" s="69" t="s">
        <v>123</v>
      </c>
      <c r="E205" s="76">
        <v>45224</v>
      </c>
      <c r="F205" s="66">
        <v>5880.4798360000004</v>
      </c>
      <c r="G205" s="68">
        <v>10.132744000000001</v>
      </c>
      <c r="H205" s="66">
        <v>0.59585396300000004</v>
      </c>
      <c r="I205" s="67">
        <f t="shared" si="3"/>
        <v>6.5779573954387223E-3</v>
      </c>
      <c r="J205" s="67">
        <f>H205/'סכום נכסי הקרן'!$C$41</f>
        <v>5.4177204093646063E-5</v>
      </c>
    </row>
    <row r="206" spans="1:10">
      <c r="A206" s="61" t="s">
        <v>2440</v>
      </c>
      <c r="B206" s="58" t="s">
        <v>2441</v>
      </c>
      <c r="C206" s="69" t="s">
        <v>1788</v>
      </c>
      <c r="D206" s="69" t="s">
        <v>123</v>
      </c>
      <c r="E206" s="76">
        <v>45224</v>
      </c>
      <c r="F206" s="66">
        <v>11864.17878</v>
      </c>
      <c r="G206" s="68">
        <v>10.177296999999999</v>
      </c>
      <c r="H206" s="66">
        <v>1.2074526649999999</v>
      </c>
      <c r="I206" s="67">
        <f t="shared" si="3"/>
        <v>1.33297295655965E-2</v>
      </c>
      <c r="J206" s="67">
        <f>H206/'סכום נכסי הקרן'!$C$41</f>
        <v>1.0978597697960069E-4</v>
      </c>
    </row>
    <row r="207" spans="1:10">
      <c r="A207" s="61" t="s">
        <v>2442</v>
      </c>
      <c r="B207" s="58" t="s">
        <v>2443</v>
      </c>
      <c r="C207" s="69" t="s">
        <v>1788</v>
      </c>
      <c r="D207" s="69" t="s">
        <v>123</v>
      </c>
      <c r="E207" s="76">
        <v>45224</v>
      </c>
      <c r="F207" s="66">
        <v>1972.308</v>
      </c>
      <c r="G207" s="68">
        <v>10.195105</v>
      </c>
      <c r="H207" s="66">
        <v>0.20107887800000002</v>
      </c>
      <c r="I207" s="67">
        <f t="shared" si="3"/>
        <v>2.2198195778495152E-3</v>
      </c>
      <c r="J207" s="67">
        <f>H207/'סכום נכסי הקרן'!$C$41</f>
        <v>1.8282821108512718E-5</v>
      </c>
    </row>
    <row r="208" spans="1:10">
      <c r="A208" s="61" t="s">
        <v>2444</v>
      </c>
      <c r="B208" s="58" t="s">
        <v>2445</v>
      </c>
      <c r="C208" s="69" t="s">
        <v>1788</v>
      </c>
      <c r="D208" s="69" t="s">
        <v>123</v>
      </c>
      <c r="E208" s="76">
        <v>45286</v>
      </c>
      <c r="F208" s="66">
        <v>7039.9852379999993</v>
      </c>
      <c r="G208" s="68">
        <v>5.4843000000000003E-2</v>
      </c>
      <c r="H208" s="66">
        <v>3.8609610000000004E-3</v>
      </c>
      <c r="I208" s="67">
        <f t="shared" si="3"/>
        <v>4.2623257610943314E-5</v>
      </c>
      <c r="J208" s="67">
        <f>H208/'סכום נכסי הקרן'!$C$41</f>
        <v>3.510525818129161E-7</v>
      </c>
    </row>
    <row r="209" spans="1:10">
      <c r="A209" s="61" t="s">
        <v>2446</v>
      </c>
      <c r="B209" s="58" t="s">
        <v>2447</v>
      </c>
      <c r="C209" s="69" t="s">
        <v>1788</v>
      </c>
      <c r="D209" s="69" t="s">
        <v>123</v>
      </c>
      <c r="E209" s="76">
        <v>45286</v>
      </c>
      <c r="F209" s="66">
        <v>8959.9812120000006</v>
      </c>
      <c r="G209" s="68">
        <v>5.8057999999999998E-2</v>
      </c>
      <c r="H209" s="66">
        <v>5.2020220000000006E-3</v>
      </c>
      <c r="I209" s="67">
        <f t="shared" si="3"/>
        <v>5.7427962572995314E-5</v>
      </c>
      <c r="J209" s="67">
        <f>H209/'סכום נכסי הקרן'!$C$41</f>
        <v>4.7298671334613053E-7</v>
      </c>
    </row>
    <row r="210" spans="1:10">
      <c r="A210" s="61" t="s">
        <v>2448</v>
      </c>
      <c r="B210" s="58" t="s">
        <v>2449</v>
      </c>
      <c r="C210" s="69" t="s">
        <v>1788</v>
      </c>
      <c r="D210" s="69" t="s">
        <v>123</v>
      </c>
      <c r="E210" s="76">
        <v>45260</v>
      </c>
      <c r="F210" s="66">
        <v>1121200</v>
      </c>
      <c r="G210" s="68">
        <v>-1.2889619999999999</v>
      </c>
      <c r="H210" s="66">
        <v>-14.451840000000001</v>
      </c>
      <c r="I210" s="67">
        <f t="shared" si="3"/>
        <v>-0.15954175638452059</v>
      </c>
      <c r="J210" s="67">
        <f>H210/'סכום נכסי הקרן'!$C$41</f>
        <v>-1.314013724548674E-3</v>
      </c>
    </row>
    <row r="211" spans="1:10">
      <c r="A211" s="61" t="s">
        <v>2450</v>
      </c>
      <c r="B211" s="58" t="s">
        <v>2451</v>
      </c>
      <c r="C211" s="69" t="s">
        <v>1788</v>
      </c>
      <c r="D211" s="69" t="s">
        <v>123</v>
      </c>
      <c r="E211" s="76">
        <v>45189</v>
      </c>
      <c r="F211" s="66">
        <v>6399.9865799999998</v>
      </c>
      <c r="G211" s="68">
        <v>-4.3606290000000003</v>
      </c>
      <c r="H211" s="66">
        <v>-0.27907964600000001</v>
      </c>
      <c r="I211" s="67">
        <f t="shared" si="3"/>
        <v>-3.0809126653775745E-3</v>
      </c>
      <c r="J211" s="67">
        <f>H211/'סכום נכסי הקרן'!$C$41</f>
        <v>-2.5374933924412772E-5</v>
      </c>
    </row>
    <row r="212" spans="1:10">
      <c r="A212" s="61" t="s">
        <v>2452</v>
      </c>
      <c r="B212" s="58" t="s">
        <v>2453</v>
      </c>
      <c r="C212" s="69" t="s">
        <v>1788</v>
      </c>
      <c r="D212" s="69" t="s">
        <v>123</v>
      </c>
      <c r="E212" s="76">
        <v>45187</v>
      </c>
      <c r="F212" s="66">
        <v>7231.9848349999993</v>
      </c>
      <c r="G212" s="68">
        <v>-4.9680540000000004</v>
      </c>
      <c r="H212" s="66">
        <v>-0.35928894100000003</v>
      </c>
      <c r="I212" s="67">
        <f t="shared" si="3"/>
        <v>-3.9663868889134113E-3</v>
      </c>
      <c r="J212" s="67">
        <f>H212/'סכום נכסי הקרן'!$C$41</f>
        <v>-3.2667854027761092E-5</v>
      </c>
    </row>
    <row r="213" spans="1:10">
      <c r="A213" s="124" t="s">
        <v>2693</v>
      </c>
      <c r="B213" s="125" t="s">
        <v>2693</v>
      </c>
      <c r="C213" s="125" t="s">
        <v>2693</v>
      </c>
      <c r="D213" s="125" t="s">
        <v>2693</v>
      </c>
      <c r="E213" s="125" t="s">
        <v>2693</v>
      </c>
      <c r="F213" s="125" t="s">
        <v>2693</v>
      </c>
      <c r="G213" s="125" t="s">
        <v>2693</v>
      </c>
      <c r="H213" s="125" t="s">
        <v>2693</v>
      </c>
      <c r="I213" s="125" t="s">
        <v>2693</v>
      </c>
      <c r="J213" s="125" t="s">
        <v>2693</v>
      </c>
    </row>
    <row r="214" spans="1:10">
      <c r="A214" s="72" t="s">
        <v>172</v>
      </c>
      <c r="B214" s="122" t="s">
        <v>2693</v>
      </c>
      <c r="C214" s="122" t="s">
        <v>2693</v>
      </c>
      <c r="D214" s="122" t="s">
        <v>2693</v>
      </c>
      <c r="E214" s="122" t="s">
        <v>2693</v>
      </c>
      <c r="F214" s="122" t="s">
        <v>2693</v>
      </c>
      <c r="G214" s="122" t="s">
        <v>2693</v>
      </c>
      <c r="H214" s="64">
        <v>-4.4226750520000015</v>
      </c>
      <c r="I214" s="65">
        <f t="shared" si="3"/>
        <v>-4.8824325879201623E-2</v>
      </c>
      <c r="J214" s="65">
        <f>H214/'סכום נכסי הקרן'!$C$41</f>
        <v>-4.0212566133772745E-4</v>
      </c>
    </row>
    <row r="215" spans="1:10">
      <c r="A215" s="61" t="s">
        <v>2454</v>
      </c>
      <c r="B215" s="58" t="s">
        <v>2455</v>
      </c>
      <c r="C215" s="69" t="s">
        <v>1788</v>
      </c>
      <c r="D215" s="69" t="s">
        <v>127</v>
      </c>
      <c r="E215" s="76">
        <v>45166</v>
      </c>
      <c r="F215" s="66">
        <v>1209.9266399999999</v>
      </c>
      <c r="G215" s="68">
        <v>5.5743410000000004</v>
      </c>
      <c r="H215" s="66">
        <v>6.7445436999999997E-2</v>
      </c>
      <c r="I215" s="67">
        <f t="shared" si="3"/>
        <v>7.4456702254533194E-4</v>
      </c>
      <c r="J215" s="67">
        <f>H215/'סכום נכסי הקרן'!$C$41</f>
        <v>6.1323838262936031E-6</v>
      </c>
    </row>
    <row r="216" spans="1:10">
      <c r="A216" s="61" t="s">
        <v>2456</v>
      </c>
      <c r="B216" s="58" t="s">
        <v>2457</v>
      </c>
      <c r="C216" s="69" t="s">
        <v>1788</v>
      </c>
      <c r="D216" s="69" t="s">
        <v>127</v>
      </c>
      <c r="E216" s="76">
        <v>45166</v>
      </c>
      <c r="F216" s="66">
        <v>1572.904632</v>
      </c>
      <c r="G216" s="68">
        <v>5.4278130000000004</v>
      </c>
      <c r="H216" s="66">
        <v>8.5374327999999999E-2</v>
      </c>
      <c r="I216" s="67">
        <f t="shared" si="3"/>
        <v>9.4249384433180508E-4</v>
      </c>
      <c r="J216" s="67">
        <f>H216/'סכום נכסי הקרן'!$C$41</f>
        <v>7.7625436426171443E-6</v>
      </c>
    </row>
    <row r="217" spans="1:10">
      <c r="A217" s="61" t="s">
        <v>2458</v>
      </c>
      <c r="B217" s="58" t="s">
        <v>2459</v>
      </c>
      <c r="C217" s="69" t="s">
        <v>1788</v>
      </c>
      <c r="D217" s="69" t="s">
        <v>127</v>
      </c>
      <c r="E217" s="76">
        <v>45168</v>
      </c>
      <c r="F217" s="66">
        <v>1572.904632</v>
      </c>
      <c r="G217" s="68">
        <v>4.2365430000000002</v>
      </c>
      <c r="H217" s="66">
        <v>6.6636784000000004E-2</v>
      </c>
      <c r="I217" s="67">
        <f t="shared" si="3"/>
        <v>7.3563986033445706E-4</v>
      </c>
      <c r="J217" s="67">
        <f>H217/'סכום נכסי הקרן'!$C$41</f>
        <v>6.0588581617140444E-6</v>
      </c>
    </row>
    <row r="218" spans="1:10">
      <c r="A218" s="61" t="s">
        <v>2460</v>
      </c>
      <c r="B218" s="58" t="s">
        <v>2461</v>
      </c>
      <c r="C218" s="69" t="s">
        <v>1788</v>
      </c>
      <c r="D218" s="69" t="s">
        <v>123</v>
      </c>
      <c r="E218" s="76">
        <v>45166</v>
      </c>
      <c r="F218" s="66">
        <v>5663.4288980000001</v>
      </c>
      <c r="G218" s="68">
        <v>2.4334359999999999</v>
      </c>
      <c r="H218" s="66">
        <v>0.137815934</v>
      </c>
      <c r="I218" s="67">
        <f t="shared" si="3"/>
        <v>1.52142538030681E-3</v>
      </c>
      <c r="J218" s="67">
        <f>H218/'סכום נכסי הקרן'!$C$41</f>
        <v>1.2530724720000654E-5</v>
      </c>
    </row>
    <row r="219" spans="1:10">
      <c r="A219" s="61" t="s">
        <v>2462</v>
      </c>
      <c r="B219" s="58" t="s">
        <v>2463</v>
      </c>
      <c r="C219" s="69" t="s">
        <v>1788</v>
      </c>
      <c r="D219" s="69" t="s">
        <v>123</v>
      </c>
      <c r="E219" s="76">
        <v>45167</v>
      </c>
      <c r="F219" s="66">
        <v>4013.9384960000002</v>
      </c>
      <c r="G219" s="68">
        <v>2.709524</v>
      </c>
      <c r="H219" s="66">
        <v>0.10875863099999998</v>
      </c>
      <c r="I219" s="67">
        <f t="shared" si="3"/>
        <v>1.2006459393209422E-3</v>
      </c>
      <c r="J219" s="67">
        <f>H219/'סכום נכסי הקרן'!$C$41</f>
        <v>9.8887293103940292E-6</v>
      </c>
    </row>
    <row r="220" spans="1:10">
      <c r="A220" s="61" t="s">
        <v>2464</v>
      </c>
      <c r="B220" s="58" t="s">
        <v>2465</v>
      </c>
      <c r="C220" s="69" t="s">
        <v>1788</v>
      </c>
      <c r="D220" s="69" t="s">
        <v>125</v>
      </c>
      <c r="E220" s="76">
        <v>45236</v>
      </c>
      <c r="F220" s="66">
        <v>6666.9582719999999</v>
      </c>
      <c r="G220" s="68">
        <v>2.554541</v>
      </c>
      <c r="H220" s="66">
        <v>0.17031015599999999</v>
      </c>
      <c r="I220" s="67">
        <f t="shared" si="3"/>
        <v>1.8801468476236725E-3</v>
      </c>
      <c r="J220" s="67">
        <f>H220/'סכום נכסי הקרן'!$C$41</f>
        <v>1.5485217274341932E-5</v>
      </c>
    </row>
    <row r="221" spans="1:10">
      <c r="A221" s="61" t="s">
        <v>2466</v>
      </c>
      <c r="B221" s="58" t="s">
        <v>2467</v>
      </c>
      <c r="C221" s="69" t="s">
        <v>1788</v>
      </c>
      <c r="D221" s="69" t="s">
        <v>125</v>
      </c>
      <c r="E221" s="76">
        <v>45259</v>
      </c>
      <c r="F221" s="66">
        <v>12741.531595</v>
      </c>
      <c r="G221" s="68">
        <v>0.51429800000000003</v>
      </c>
      <c r="H221" s="66">
        <v>6.5529470000000006E-2</v>
      </c>
      <c r="I221" s="67">
        <f t="shared" si="3"/>
        <v>7.2341561619466803E-4</v>
      </c>
      <c r="J221" s="67">
        <f>H221/'סכום נכסי הקרן'!$C$41</f>
        <v>5.9581771554625988E-6</v>
      </c>
    </row>
    <row r="222" spans="1:10">
      <c r="A222" s="61" t="s">
        <v>2468</v>
      </c>
      <c r="B222" s="58" t="s">
        <v>2469</v>
      </c>
      <c r="C222" s="69" t="s">
        <v>1788</v>
      </c>
      <c r="D222" s="69" t="s">
        <v>125</v>
      </c>
      <c r="E222" s="76">
        <v>45259</v>
      </c>
      <c r="F222" s="66">
        <v>6724.697231000001</v>
      </c>
      <c r="G222" s="68">
        <v>0.51928099999999999</v>
      </c>
      <c r="H222" s="66">
        <v>3.4920091E-2</v>
      </c>
      <c r="I222" s="67">
        <f t="shared" si="3"/>
        <v>3.8550196039032332E-4</v>
      </c>
      <c r="J222" s="67">
        <f>H222/'סכום נכסי הקרן'!$C$41</f>
        <v>3.1750613649534338E-6</v>
      </c>
    </row>
    <row r="223" spans="1:10">
      <c r="A223" s="61" t="s">
        <v>2470</v>
      </c>
      <c r="B223" s="58" t="s">
        <v>2471</v>
      </c>
      <c r="C223" s="69" t="s">
        <v>1788</v>
      </c>
      <c r="D223" s="69" t="s">
        <v>125</v>
      </c>
      <c r="E223" s="76">
        <v>45145</v>
      </c>
      <c r="F223" s="66">
        <v>180522</v>
      </c>
      <c r="G223" s="68">
        <v>-0.16064500000000001</v>
      </c>
      <c r="H223" s="66">
        <v>-0.28999999999999998</v>
      </c>
      <c r="I223" s="67">
        <f t="shared" si="3"/>
        <v>-3.2014684186588674E-3</v>
      </c>
      <c r="J223" s="67">
        <f>H223/'סכום נכסי הקרן'!$C$41</f>
        <v>-2.6367852129494615E-5</v>
      </c>
    </row>
    <row r="224" spans="1:10">
      <c r="A224" s="61" t="s">
        <v>2472</v>
      </c>
      <c r="B224" s="58" t="s">
        <v>2473</v>
      </c>
      <c r="C224" s="69" t="s">
        <v>1788</v>
      </c>
      <c r="D224" s="69" t="s">
        <v>126</v>
      </c>
      <c r="E224" s="76">
        <v>45215</v>
      </c>
      <c r="F224" s="66">
        <v>987.42068500000005</v>
      </c>
      <c r="G224" s="68">
        <v>4.3419639999999999</v>
      </c>
      <c r="H224" s="66">
        <v>4.2873447000000002E-2</v>
      </c>
      <c r="I224" s="67">
        <f t="shared" si="3"/>
        <v>4.7330340196394748E-4</v>
      </c>
      <c r="J224" s="67">
        <f>H224/'סכום נכסי הקרן'!$C$41</f>
        <v>3.898209347509395E-6</v>
      </c>
    </row>
    <row r="225" spans="1:10">
      <c r="A225" s="61" t="s">
        <v>2474</v>
      </c>
      <c r="B225" s="58" t="s">
        <v>2475</v>
      </c>
      <c r="C225" s="69" t="s">
        <v>1788</v>
      </c>
      <c r="D225" s="69" t="s">
        <v>126</v>
      </c>
      <c r="E225" s="76">
        <v>45215</v>
      </c>
      <c r="F225" s="66">
        <v>552.28153899999995</v>
      </c>
      <c r="G225" s="68">
        <v>4.3319080000000003</v>
      </c>
      <c r="H225" s="66">
        <v>2.3924325999999999E-2</v>
      </c>
      <c r="I225" s="67">
        <f t="shared" si="3"/>
        <v>2.6411370388516978E-4</v>
      </c>
      <c r="J225" s="67">
        <f>H225/'סכום נכסי הקרן'!$C$41</f>
        <v>2.1752865181580116E-6</v>
      </c>
    </row>
    <row r="226" spans="1:10">
      <c r="A226" s="61" t="s">
        <v>2476</v>
      </c>
      <c r="B226" s="58" t="s">
        <v>2477</v>
      </c>
      <c r="C226" s="69" t="s">
        <v>1788</v>
      </c>
      <c r="D226" s="69" t="s">
        <v>126</v>
      </c>
      <c r="E226" s="76">
        <v>45167</v>
      </c>
      <c r="F226" s="66">
        <v>3627.8809000000001</v>
      </c>
      <c r="G226" s="68">
        <v>1.3060719999999999</v>
      </c>
      <c r="H226" s="66">
        <v>4.7382728999999998E-2</v>
      </c>
      <c r="I226" s="67">
        <f t="shared" si="3"/>
        <v>5.2308382925300571E-4</v>
      </c>
      <c r="J226" s="67">
        <f>H226/'סכום נכסי הקרן'!$C$41</f>
        <v>4.3082096267721252E-6</v>
      </c>
    </row>
    <row r="227" spans="1:10">
      <c r="A227" s="61" t="s">
        <v>2478</v>
      </c>
      <c r="B227" s="58" t="s">
        <v>2479</v>
      </c>
      <c r="C227" s="69" t="s">
        <v>1788</v>
      </c>
      <c r="D227" s="69" t="s">
        <v>123</v>
      </c>
      <c r="E227" s="76">
        <v>45127</v>
      </c>
      <c r="F227" s="66">
        <v>3371.3318079999999</v>
      </c>
      <c r="G227" s="68">
        <v>-4.0532329999999996</v>
      </c>
      <c r="H227" s="66">
        <v>-0.13664793</v>
      </c>
      <c r="I227" s="67">
        <f t="shared" si="3"/>
        <v>-1.5085311461038194E-3</v>
      </c>
      <c r="J227" s="67">
        <f>H227/'סכום נכסי הקרן'!$C$41</f>
        <v>-1.2424525558763901E-5</v>
      </c>
    </row>
    <row r="228" spans="1:10">
      <c r="A228" s="61" t="s">
        <v>2480</v>
      </c>
      <c r="B228" s="58" t="s">
        <v>2481</v>
      </c>
      <c r="C228" s="69" t="s">
        <v>1788</v>
      </c>
      <c r="D228" s="69" t="s">
        <v>123</v>
      </c>
      <c r="E228" s="76">
        <v>45127</v>
      </c>
      <c r="F228" s="66">
        <v>8772.8570720000007</v>
      </c>
      <c r="G228" s="68">
        <v>-4.0279160000000003</v>
      </c>
      <c r="H228" s="66">
        <v>-0.35336330299999991</v>
      </c>
      <c r="I228" s="67">
        <f t="shared" si="3"/>
        <v>-3.9009705340258068E-3</v>
      </c>
      <c r="J228" s="67">
        <f>H228/'סכום נכסי הקרן'!$C$41</f>
        <v>-3.2129073522392408E-5</v>
      </c>
    </row>
    <row r="229" spans="1:10">
      <c r="A229" s="61" t="s">
        <v>2482</v>
      </c>
      <c r="B229" s="58" t="s">
        <v>2483</v>
      </c>
      <c r="C229" s="69" t="s">
        <v>1788</v>
      </c>
      <c r="D229" s="69" t="s">
        <v>123</v>
      </c>
      <c r="E229" s="76">
        <v>45127</v>
      </c>
      <c r="F229" s="66">
        <v>7652.547219</v>
      </c>
      <c r="G229" s="68">
        <v>-4.0217799999999997</v>
      </c>
      <c r="H229" s="66">
        <v>-0.30776863400000004</v>
      </c>
      <c r="I229" s="67">
        <f t="shared" si="3"/>
        <v>-3.3976260758785517E-3</v>
      </c>
      <c r="J229" s="67">
        <f>H229/'סכום נכסי הקרן'!$C$41</f>
        <v>-2.7983440797960517E-5</v>
      </c>
    </row>
    <row r="230" spans="1:10">
      <c r="A230" s="61" t="s">
        <v>2484</v>
      </c>
      <c r="B230" s="58" t="s">
        <v>2485</v>
      </c>
      <c r="C230" s="69" t="s">
        <v>1788</v>
      </c>
      <c r="D230" s="69" t="s">
        <v>123</v>
      </c>
      <c r="E230" s="76">
        <v>45168</v>
      </c>
      <c r="F230" s="66">
        <v>2506.5664000000002</v>
      </c>
      <c r="G230" s="68">
        <v>1.343831</v>
      </c>
      <c r="H230" s="66">
        <v>3.3684007000000002E-2</v>
      </c>
      <c r="I230" s="67">
        <f t="shared" si="3"/>
        <v>3.7185615387718703E-4</v>
      </c>
      <c r="J230" s="67">
        <f>H230/'סכום נכסי הקרן'!$C$41</f>
        <v>3.0626721231202123E-6</v>
      </c>
    </row>
    <row r="231" spans="1:10">
      <c r="A231" s="61" t="s">
        <v>2486</v>
      </c>
      <c r="B231" s="58" t="s">
        <v>2487</v>
      </c>
      <c r="C231" s="69" t="s">
        <v>1788</v>
      </c>
      <c r="D231" s="69" t="s">
        <v>123</v>
      </c>
      <c r="E231" s="76">
        <v>45166</v>
      </c>
      <c r="F231" s="66">
        <v>5013.1328000000003</v>
      </c>
      <c r="G231" s="68">
        <v>1.404498</v>
      </c>
      <c r="H231" s="66">
        <v>7.0409328999999993E-2</v>
      </c>
      <c r="I231" s="67">
        <f t="shared" si="3"/>
        <v>7.7728704542228246E-4</v>
      </c>
      <c r="J231" s="67">
        <f>H231/'סכום נכסי הקרן'!$C$41</f>
        <v>6.4018716400308169E-6</v>
      </c>
    </row>
    <row r="232" spans="1:10">
      <c r="A232" s="61" t="s">
        <v>2488</v>
      </c>
      <c r="B232" s="58" t="s">
        <v>2489</v>
      </c>
      <c r="C232" s="69" t="s">
        <v>1788</v>
      </c>
      <c r="D232" s="69" t="s">
        <v>123</v>
      </c>
      <c r="E232" s="76">
        <v>45166</v>
      </c>
      <c r="F232" s="66">
        <v>1503.93984</v>
      </c>
      <c r="G232" s="68">
        <v>1.4403109999999999</v>
      </c>
      <c r="H232" s="66">
        <v>2.1661412999999997E-2</v>
      </c>
      <c r="I232" s="67">
        <f t="shared" si="3"/>
        <v>2.3913217111388492E-4</v>
      </c>
      <c r="J232" s="67">
        <f>H232/'סכום נכסי הקרן'!$C$41</f>
        <v>1.9695342582755596E-6</v>
      </c>
    </row>
    <row r="233" spans="1:10">
      <c r="A233" s="61" t="s">
        <v>2490</v>
      </c>
      <c r="B233" s="58" t="s">
        <v>2491</v>
      </c>
      <c r="C233" s="69" t="s">
        <v>1788</v>
      </c>
      <c r="D233" s="69" t="s">
        <v>123</v>
      </c>
      <c r="E233" s="76">
        <v>45168</v>
      </c>
      <c r="F233" s="66">
        <v>2005.2531200000001</v>
      </c>
      <c r="G233" s="68">
        <v>1.4437530000000001</v>
      </c>
      <c r="H233" s="66">
        <v>2.895091E-2</v>
      </c>
      <c r="I233" s="67">
        <f t="shared" si="3"/>
        <v>3.1960491053943169E-4</v>
      </c>
      <c r="J233" s="67">
        <f>H233/'סכום נכסי הקרן'!$C$41</f>
        <v>2.6323217720493346E-6</v>
      </c>
    </row>
    <row r="234" spans="1:10">
      <c r="A234" s="61" t="s">
        <v>2492</v>
      </c>
      <c r="B234" s="58" t="s">
        <v>2493</v>
      </c>
      <c r="C234" s="69" t="s">
        <v>1788</v>
      </c>
      <c r="D234" s="69" t="s">
        <v>123</v>
      </c>
      <c r="E234" s="76">
        <v>45189</v>
      </c>
      <c r="F234" s="66">
        <v>1879.9248</v>
      </c>
      <c r="G234" s="68">
        <v>2.8150200000000001</v>
      </c>
      <c r="H234" s="66">
        <v>5.2920267999999993E-2</v>
      </c>
      <c r="I234" s="67">
        <f t="shared" si="3"/>
        <v>5.8421574727228779E-4</v>
      </c>
      <c r="J234" s="67">
        <f>H234/'סכום נכסי הקרן'!$C$41</f>
        <v>4.8117027630249163E-6</v>
      </c>
    </row>
    <row r="235" spans="1:10">
      <c r="A235" s="61" t="s">
        <v>2494</v>
      </c>
      <c r="B235" s="58" t="s">
        <v>2495</v>
      </c>
      <c r="C235" s="69" t="s">
        <v>1788</v>
      </c>
      <c r="D235" s="69" t="s">
        <v>123</v>
      </c>
      <c r="E235" s="76">
        <v>45189</v>
      </c>
      <c r="F235" s="66">
        <v>1879.9248</v>
      </c>
      <c r="G235" s="68">
        <v>2.851823</v>
      </c>
      <c r="H235" s="66">
        <v>5.361213699999999E-2</v>
      </c>
      <c r="I235" s="67">
        <f t="shared" si="3"/>
        <v>5.9185366711142257E-4</v>
      </c>
      <c r="J235" s="67">
        <f>H235/'סכום נכסי הקרן'!$C$41</f>
        <v>4.8746100026282998E-6</v>
      </c>
    </row>
    <row r="236" spans="1:10">
      <c r="A236" s="61" t="s">
        <v>2496</v>
      </c>
      <c r="B236" s="58" t="s">
        <v>2497</v>
      </c>
      <c r="C236" s="69" t="s">
        <v>1788</v>
      </c>
      <c r="D236" s="69" t="s">
        <v>123</v>
      </c>
      <c r="E236" s="76">
        <v>45195</v>
      </c>
      <c r="F236" s="66">
        <v>1879.9248</v>
      </c>
      <c r="G236" s="68">
        <v>3.4983240000000002</v>
      </c>
      <c r="H236" s="66">
        <v>6.5765853000000013E-2</v>
      </c>
      <c r="I236" s="67">
        <f t="shared" si="3"/>
        <v>7.2602517726090196E-4</v>
      </c>
      <c r="J236" s="67">
        <f>H236/'סכום נכסי הקרן'!$C$41</f>
        <v>5.9796699554278627E-6</v>
      </c>
    </row>
    <row r="237" spans="1:10">
      <c r="A237" s="61" t="s">
        <v>2498</v>
      </c>
      <c r="B237" s="58" t="s">
        <v>2499</v>
      </c>
      <c r="C237" s="69" t="s">
        <v>1788</v>
      </c>
      <c r="D237" s="69" t="s">
        <v>123</v>
      </c>
      <c r="E237" s="76">
        <v>45196</v>
      </c>
      <c r="F237" s="66">
        <v>1879.9248</v>
      </c>
      <c r="G237" s="68">
        <v>3.7793299999999999</v>
      </c>
      <c r="H237" s="66">
        <v>7.1048569999999991E-2</v>
      </c>
      <c r="I237" s="67">
        <f t="shared" si="3"/>
        <v>7.8434397602025459E-4</v>
      </c>
      <c r="J237" s="67">
        <f>H237/'סכום נכסי הקרן'!$C$41</f>
        <v>6.4599937509380936E-6</v>
      </c>
    </row>
    <row r="238" spans="1:10">
      <c r="A238" s="61" t="s">
        <v>2500</v>
      </c>
      <c r="B238" s="58" t="s">
        <v>2501</v>
      </c>
      <c r="C238" s="69" t="s">
        <v>1788</v>
      </c>
      <c r="D238" s="69" t="s">
        <v>123</v>
      </c>
      <c r="E238" s="76">
        <v>45211</v>
      </c>
      <c r="F238" s="66">
        <v>2819.8872000000001</v>
      </c>
      <c r="G238" s="68">
        <v>3.9561730000000002</v>
      </c>
      <c r="H238" s="66">
        <v>0.111559619</v>
      </c>
      <c r="I238" s="67">
        <f t="shared" si="3"/>
        <v>1.2315675759521233E-3</v>
      </c>
      <c r="J238" s="67">
        <f>H238/'סכום נכסי הקרן'!$C$41</f>
        <v>1.01434053014302E-5</v>
      </c>
    </row>
    <row r="239" spans="1:10">
      <c r="A239" s="61" t="s">
        <v>2502</v>
      </c>
      <c r="B239" s="58" t="s">
        <v>2503</v>
      </c>
      <c r="C239" s="69" t="s">
        <v>1788</v>
      </c>
      <c r="D239" s="69" t="s">
        <v>123</v>
      </c>
      <c r="E239" s="76">
        <v>45201</v>
      </c>
      <c r="F239" s="66">
        <v>1879.9248</v>
      </c>
      <c r="G239" s="68">
        <v>4.054138</v>
      </c>
      <c r="H239" s="66">
        <v>7.6214752999999996E-2</v>
      </c>
      <c r="I239" s="67">
        <f t="shared" si="3"/>
        <v>8.4137629229443509E-4</v>
      </c>
      <c r="J239" s="67">
        <f>H239/'סכום נכסי הקרן'!$C$41</f>
        <v>6.929721852379159E-6</v>
      </c>
    </row>
    <row r="240" spans="1:10">
      <c r="A240" s="61" t="s">
        <v>2504</v>
      </c>
      <c r="B240" s="58" t="s">
        <v>2505</v>
      </c>
      <c r="C240" s="69" t="s">
        <v>1788</v>
      </c>
      <c r="D240" s="69" t="s">
        <v>123</v>
      </c>
      <c r="E240" s="76">
        <v>45201</v>
      </c>
      <c r="F240" s="66">
        <v>1879.9248</v>
      </c>
      <c r="G240" s="68">
        <v>4.1063049999999999</v>
      </c>
      <c r="H240" s="66">
        <v>7.7195443999999988E-2</v>
      </c>
      <c r="I240" s="67">
        <f t="shared" si="3"/>
        <v>8.5220267596672111E-4</v>
      </c>
      <c r="J240" s="67">
        <f>H240/'סכום נכסי הקרן'!$C$41</f>
        <v>7.018889836078214E-6</v>
      </c>
    </row>
    <row r="241" spans="1:10">
      <c r="A241" s="61" t="s">
        <v>2506</v>
      </c>
      <c r="B241" s="58" t="s">
        <v>2507</v>
      </c>
      <c r="C241" s="69" t="s">
        <v>1788</v>
      </c>
      <c r="D241" s="69" t="s">
        <v>123</v>
      </c>
      <c r="E241" s="76">
        <v>45229</v>
      </c>
      <c r="F241" s="66">
        <v>3007.87968</v>
      </c>
      <c r="G241" s="68">
        <v>4.6035870000000001</v>
      </c>
      <c r="H241" s="66">
        <v>0.13847034300000002</v>
      </c>
      <c r="I241" s="67">
        <f t="shared" si="3"/>
        <v>1.5286497587426245E-3</v>
      </c>
      <c r="J241" s="67">
        <f>H241/'סכום נכסי הקרן'!$C$41</f>
        <v>1.2590225960497934E-5</v>
      </c>
    </row>
    <row r="242" spans="1:10">
      <c r="A242" s="61" t="s">
        <v>2508</v>
      </c>
      <c r="B242" s="58" t="s">
        <v>2509</v>
      </c>
      <c r="C242" s="69" t="s">
        <v>1788</v>
      </c>
      <c r="D242" s="69" t="s">
        <v>127</v>
      </c>
      <c r="E242" s="76">
        <v>45176</v>
      </c>
      <c r="F242" s="66">
        <v>2836.3825500000003</v>
      </c>
      <c r="G242" s="68">
        <v>-6.705667</v>
      </c>
      <c r="H242" s="66">
        <v>-0.19019837799999997</v>
      </c>
      <c r="I242" s="67">
        <f t="shared" si="3"/>
        <v>-2.0997037946453153E-3</v>
      </c>
      <c r="J242" s="67">
        <f>H242/'סכום נכסי הקרן'!$C$41</f>
        <v>-1.7293526573702487E-5</v>
      </c>
    </row>
    <row r="243" spans="1:10">
      <c r="A243" s="61" t="s">
        <v>2510</v>
      </c>
      <c r="B243" s="58" t="s">
        <v>2511</v>
      </c>
      <c r="C243" s="69" t="s">
        <v>1788</v>
      </c>
      <c r="D243" s="69" t="s">
        <v>127</v>
      </c>
      <c r="E243" s="76">
        <v>45161</v>
      </c>
      <c r="F243" s="66">
        <v>16190.288420000003</v>
      </c>
      <c r="G243" s="68">
        <v>-5.8817110000000001</v>
      </c>
      <c r="H243" s="66">
        <v>-0.95226595599999997</v>
      </c>
      <c r="I243" s="67">
        <f t="shared" si="3"/>
        <v>-1.0512584083786188E-2</v>
      </c>
      <c r="J243" s="67">
        <f>H243/'סכום נכסי הקרן'!$C$41</f>
        <v>-8.6583475571585605E-5</v>
      </c>
    </row>
    <row r="244" spans="1:10">
      <c r="A244" s="61" t="s">
        <v>2512</v>
      </c>
      <c r="B244" s="58" t="s">
        <v>2513</v>
      </c>
      <c r="C244" s="69" t="s">
        <v>1788</v>
      </c>
      <c r="D244" s="69" t="s">
        <v>127</v>
      </c>
      <c r="E244" s="76">
        <v>45180</v>
      </c>
      <c r="F244" s="66">
        <v>1489.715363</v>
      </c>
      <c r="G244" s="68">
        <v>-5.6458250000000003</v>
      </c>
      <c r="H244" s="66">
        <v>-8.4106719999999982E-2</v>
      </c>
      <c r="I244" s="67">
        <f t="shared" si="3"/>
        <v>-9.2850002716201414E-4</v>
      </c>
      <c r="J244" s="67">
        <f>H244/'סכום נכסי הקרן'!$C$41</f>
        <v>-7.6472881243338175E-6</v>
      </c>
    </row>
    <row r="245" spans="1:10">
      <c r="A245" s="61" t="s">
        <v>2514</v>
      </c>
      <c r="B245" s="58" t="s">
        <v>2515</v>
      </c>
      <c r="C245" s="69" t="s">
        <v>1788</v>
      </c>
      <c r="D245" s="69" t="s">
        <v>127</v>
      </c>
      <c r="E245" s="76">
        <v>45267</v>
      </c>
      <c r="F245" s="66">
        <v>1749.7504120000001</v>
      </c>
      <c r="G245" s="68">
        <v>-3.7832910000000002</v>
      </c>
      <c r="H245" s="66">
        <v>-6.6198145E-2</v>
      </c>
      <c r="I245" s="67">
        <f t="shared" si="3"/>
        <v>-7.3079748479758764E-4</v>
      </c>
      <c r="J245" s="67">
        <f>H245/'סכום נכסי הקרן'!$C$41</f>
        <v>-6.0189755124373913E-6</v>
      </c>
    </row>
    <row r="246" spans="1:10">
      <c r="A246" s="61" t="s">
        <v>2516</v>
      </c>
      <c r="B246" s="58" t="s">
        <v>2517</v>
      </c>
      <c r="C246" s="69" t="s">
        <v>1788</v>
      </c>
      <c r="D246" s="69" t="s">
        <v>123</v>
      </c>
      <c r="E246" s="76">
        <v>45127</v>
      </c>
      <c r="F246" s="66">
        <v>13040.966972</v>
      </c>
      <c r="G246" s="68">
        <v>1.081108</v>
      </c>
      <c r="H246" s="66">
        <v>0.14098690300000002</v>
      </c>
      <c r="I246" s="67">
        <f t="shared" si="3"/>
        <v>1.5564314393069698E-3</v>
      </c>
      <c r="J246" s="67">
        <f>H246/'סכום נכסי הקרן'!$C$41</f>
        <v>1.2819040725860005E-5</v>
      </c>
    </row>
    <row r="247" spans="1:10">
      <c r="A247" s="61" t="s">
        <v>2518</v>
      </c>
      <c r="B247" s="58" t="s">
        <v>2519</v>
      </c>
      <c r="C247" s="69" t="s">
        <v>1788</v>
      </c>
      <c r="D247" s="69" t="s">
        <v>123</v>
      </c>
      <c r="E247" s="76">
        <v>45127</v>
      </c>
      <c r="F247" s="66">
        <v>5414.7307330000003</v>
      </c>
      <c r="G247" s="68">
        <v>1.0584519999999999</v>
      </c>
      <c r="H247" s="66">
        <v>5.7312316000000002E-2</v>
      </c>
      <c r="I247" s="67">
        <f t="shared" si="3"/>
        <v>6.3270196439378385E-4</v>
      </c>
      <c r="J247" s="67">
        <f>H247/'סכום נכסי הקרן'!$C$41</f>
        <v>5.2110437016788569E-6</v>
      </c>
    </row>
    <row r="248" spans="1:10">
      <c r="A248" s="61" t="s">
        <v>2520</v>
      </c>
      <c r="B248" s="58" t="s">
        <v>2521</v>
      </c>
      <c r="C248" s="69" t="s">
        <v>1788</v>
      </c>
      <c r="D248" s="69" t="s">
        <v>123</v>
      </c>
      <c r="E248" s="76">
        <v>45127</v>
      </c>
      <c r="F248" s="66">
        <v>4059.6221749999995</v>
      </c>
      <c r="G248" s="68">
        <v>1.0237130000000001</v>
      </c>
      <c r="H248" s="66">
        <v>4.1558869999999998E-2</v>
      </c>
      <c r="I248" s="67">
        <f t="shared" si="3"/>
        <v>4.587910683453429E-4</v>
      </c>
      <c r="J248" s="67">
        <f>H248/'סכום נכסי הקרן'!$C$41</f>
        <v>3.7786832373409994E-6</v>
      </c>
    </row>
    <row r="249" spans="1:10">
      <c r="A249" s="61" t="s">
        <v>2522</v>
      </c>
      <c r="B249" s="58" t="s">
        <v>2523</v>
      </c>
      <c r="C249" s="69" t="s">
        <v>1788</v>
      </c>
      <c r="D249" s="69" t="s">
        <v>123</v>
      </c>
      <c r="E249" s="76">
        <v>45267</v>
      </c>
      <c r="F249" s="66">
        <v>1955.0203269999997</v>
      </c>
      <c r="G249" s="68">
        <v>-2.7613349999999999</v>
      </c>
      <c r="H249" s="66">
        <v>-5.3984666000000001E-2</v>
      </c>
      <c r="I249" s="67">
        <f t="shared" si="3"/>
        <v>-5.9596621824430042E-4</v>
      </c>
      <c r="J249" s="67">
        <f>H249/'סכום נכסי הקרן'!$C$41</f>
        <v>-4.9084816908557091E-6</v>
      </c>
    </row>
    <row r="250" spans="1:10">
      <c r="A250" s="61" t="s">
        <v>2524</v>
      </c>
      <c r="B250" s="58" t="s">
        <v>2525</v>
      </c>
      <c r="C250" s="69" t="s">
        <v>1788</v>
      </c>
      <c r="D250" s="69" t="s">
        <v>125</v>
      </c>
      <c r="E250" s="76">
        <v>45195</v>
      </c>
      <c r="F250" s="66">
        <v>3782.4343600000007</v>
      </c>
      <c r="G250" s="68">
        <v>-3.9586079999999999</v>
      </c>
      <c r="H250" s="66">
        <v>-0.149731739</v>
      </c>
      <c r="I250" s="67">
        <f t="shared" si="3"/>
        <v>-1.6529704609633527E-3</v>
      </c>
      <c r="J250" s="67">
        <f>H250/'סכום נכסי הקרן'!$C$41</f>
        <v>-1.3614152941531319E-5</v>
      </c>
    </row>
    <row r="251" spans="1:10">
      <c r="A251" s="61" t="s">
        <v>2526</v>
      </c>
      <c r="B251" s="58" t="s">
        <v>2527</v>
      </c>
      <c r="C251" s="69" t="s">
        <v>1788</v>
      </c>
      <c r="D251" s="69" t="s">
        <v>125</v>
      </c>
      <c r="E251" s="76">
        <v>45195</v>
      </c>
      <c r="F251" s="66">
        <v>3783.3207980000002</v>
      </c>
      <c r="G251" s="68">
        <v>-3.93425</v>
      </c>
      <c r="H251" s="66">
        <v>-0.14884530000000001</v>
      </c>
      <c r="I251" s="67">
        <f t="shared" si="3"/>
        <v>-1.6431845766062235E-3</v>
      </c>
      <c r="J251" s="67">
        <f>H251/'סכום נכסי הקרן'!$C$41</f>
        <v>-1.3533554691621605E-5</v>
      </c>
    </row>
    <row r="252" spans="1:10">
      <c r="A252" s="61" t="s">
        <v>2528</v>
      </c>
      <c r="B252" s="58" t="s">
        <v>2529</v>
      </c>
      <c r="C252" s="69" t="s">
        <v>1788</v>
      </c>
      <c r="D252" s="69" t="s">
        <v>125</v>
      </c>
      <c r="E252" s="76">
        <v>45210</v>
      </c>
      <c r="F252" s="66">
        <v>3987.9383039999998</v>
      </c>
      <c r="G252" s="68">
        <v>-3.9090379999999998</v>
      </c>
      <c r="H252" s="66">
        <v>-0.15589003900000001</v>
      </c>
      <c r="I252" s="67">
        <f t="shared" si="3"/>
        <v>-1.7209552987655146E-3</v>
      </c>
      <c r="J252" s="67">
        <f>H252/'סכום נכסי הקרן'!$C$41</f>
        <v>-1.4174087920045342E-5</v>
      </c>
    </row>
    <row r="253" spans="1:10">
      <c r="A253" s="61" t="s">
        <v>2530</v>
      </c>
      <c r="B253" s="58" t="s">
        <v>2531</v>
      </c>
      <c r="C253" s="69" t="s">
        <v>1788</v>
      </c>
      <c r="D253" s="69" t="s">
        <v>125</v>
      </c>
      <c r="E253" s="76">
        <v>45232</v>
      </c>
      <c r="F253" s="66">
        <v>4734.9128499999997</v>
      </c>
      <c r="G253" s="68">
        <v>-3.938898</v>
      </c>
      <c r="H253" s="66">
        <v>-0.18650338999999999</v>
      </c>
      <c r="I253" s="67">
        <f t="shared" si="3"/>
        <v>-2.0589128036476484E-3</v>
      </c>
      <c r="J253" s="67">
        <f>H253/'סכום נכסי הקרן'!$C$41</f>
        <v>-1.6957564859205051E-5</v>
      </c>
    </row>
    <row r="254" spans="1:10">
      <c r="A254" s="61" t="s">
        <v>2532</v>
      </c>
      <c r="B254" s="58" t="s">
        <v>2533</v>
      </c>
      <c r="C254" s="69" t="s">
        <v>1788</v>
      </c>
      <c r="D254" s="69" t="s">
        <v>125</v>
      </c>
      <c r="E254" s="76">
        <v>45232</v>
      </c>
      <c r="F254" s="66">
        <v>2541.3749379999999</v>
      </c>
      <c r="G254" s="68">
        <v>-3.8902739999999998</v>
      </c>
      <c r="H254" s="66">
        <v>-9.8866446999999996E-2</v>
      </c>
      <c r="I254" s="67">
        <f t="shared" si="3"/>
        <v>-1.0914407163293473E-3</v>
      </c>
      <c r="J254" s="67">
        <f>H254/'סכום נכסי הקרן'!$C$41</f>
        <v>-8.9892960519466091E-6</v>
      </c>
    </row>
    <row r="255" spans="1:10">
      <c r="A255" s="61" t="s">
        <v>2532</v>
      </c>
      <c r="B255" s="58" t="s">
        <v>2534</v>
      </c>
      <c r="C255" s="69" t="s">
        <v>1788</v>
      </c>
      <c r="D255" s="69" t="s">
        <v>125</v>
      </c>
      <c r="E255" s="76">
        <v>45232</v>
      </c>
      <c r="F255" s="66">
        <v>6612.2954680000003</v>
      </c>
      <c r="G255" s="68">
        <v>-3.8902739999999998</v>
      </c>
      <c r="H255" s="66">
        <v>-0.25723640799999997</v>
      </c>
      <c r="I255" s="67">
        <f t="shared" si="3"/>
        <v>-2.8397732287629212E-3</v>
      </c>
      <c r="J255" s="67">
        <f>H255/'סכום נכסי הקרן'!$C$41</f>
        <v>-2.3388867477470157E-5</v>
      </c>
    </row>
    <row r="256" spans="1:10">
      <c r="A256" s="61" t="s">
        <v>2535</v>
      </c>
      <c r="B256" s="58" t="s">
        <v>2536</v>
      </c>
      <c r="C256" s="69" t="s">
        <v>1788</v>
      </c>
      <c r="D256" s="69" t="s">
        <v>125</v>
      </c>
      <c r="E256" s="76">
        <v>45181</v>
      </c>
      <c r="F256" s="66">
        <v>10544.056560000003</v>
      </c>
      <c r="G256" s="68">
        <v>-2.554996</v>
      </c>
      <c r="H256" s="66">
        <v>-0.269400211</v>
      </c>
      <c r="I256" s="67">
        <f t="shared" si="3"/>
        <v>-2.9740560948156389E-3</v>
      </c>
      <c r="J256" s="67">
        <f>H256/'סכום נכסי הקרן'!$C$41</f>
        <v>-2.4494844576905685E-5</v>
      </c>
    </row>
    <row r="257" spans="1:10">
      <c r="A257" s="61" t="s">
        <v>2537</v>
      </c>
      <c r="B257" s="58" t="s">
        <v>2538</v>
      </c>
      <c r="C257" s="69" t="s">
        <v>1788</v>
      </c>
      <c r="D257" s="69" t="s">
        <v>125</v>
      </c>
      <c r="E257" s="76">
        <v>45181</v>
      </c>
      <c r="F257" s="66">
        <v>3834.9115370000004</v>
      </c>
      <c r="G257" s="68">
        <v>-2.5360309999999999</v>
      </c>
      <c r="H257" s="66">
        <v>-9.7254562000000003E-2</v>
      </c>
      <c r="I257" s="67">
        <f t="shared" si="3"/>
        <v>-1.0736462372879338E-3</v>
      </c>
      <c r="J257" s="67">
        <f>H257/'סכום נכסי הקרן'!$C$41</f>
        <v>-8.8427376197750566E-6</v>
      </c>
    </row>
    <row r="258" spans="1:10">
      <c r="A258" s="61" t="s">
        <v>2539</v>
      </c>
      <c r="B258" s="58" t="s">
        <v>2540</v>
      </c>
      <c r="C258" s="69" t="s">
        <v>1788</v>
      </c>
      <c r="D258" s="69" t="s">
        <v>125</v>
      </c>
      <c r="E258" s="76">
        <v>45176</v>
      </c>
      <c r="F258" s="66">
        <v>17257.899709000001</v>
      </c>
      <c r="G258" s="68">
        <v>-2.5915659999999998</v>
      </c>
      <c r="H258" s="66">
        <v>-0.447249911</v>
      </c>
      <c r="I258" s="67">
        <f t="shared" si="3"/>
        <v>-4.9374360872913425E-3</v>
      </c>
      <c r="J258" s="67">
        <f>H258/'סכום נכסי הקרן'!$C$41</f>
        <v>-4.0665584545440099E-5</v>
      </c>
    </row>
    <row r="259" spans="1:10">
      <c r="A259" s="61" t="s">
        <v>2541</v>
      </c>
      <c r="B259" s="58" t="s">
        <v>2542</v>
      </c>
      <c r="C259" s="69" t="s">
        <v>1788</v>
      </c>
      <c r="D259" s="69" t="s">
        <v>125</v>
      </c>
      <c r="E259" s="76">
        <v>45181</v>
      </c>
      <c r="F259" s="66">
        <v>13383.587936</v>
      </c>
      <c r="G259" s="68">
        <v>-2.5265520000000001</v>
      </c>
      <c r="H259" s="66">
        <v>-0.33814328699999996</v>
      </c>
      <c r="I259" s="67">
        <f t="shared" si="3"/>
        <v>-3.7329484631448326E-3</v>
      </c>
      <c r="J259" s="67">
        <f>H259/'סכום נכסי הקרן'!$C$41</f>
        <v>-3.0745214448956061E-5</v>
      </c>
    </row>
    <row r="260" spans="1:10">
      <c r="A260" s="61" t="s">
        <v>2543</v>
      </c>
      <c r="B260" s="58" t="s">
        <v>2544</v>
      </c>
      <c r="C260" s="69" t="s">
        <v>1788</v>
      </c>
      <c r="D260" s="69" t="s">
        <v>125</v>
      </c>
      <c r="E260" s="76">
        <v>45176</v>
      </c>
      <c r="F260" s="66">
        <v>5455.4636710000004</v>
      </c>
      <c r="G260" s="68">
        <v>-2.5725989999999999</v>
      </c>
      <c r="H260" s="66">
        <v>-0.14034722899999999</v>
      </c>
      <c r="I260" s="67">
        <f t="shared" si="3"/>
        <v>-1.5493697285854618E-3</v>
      </c>
      <c r="J260" s="67">
        <f>H260/'סכום נכסי הקרן'!$C$41</f>
        <v>-1.2760879245021787E-5</v>
      </c>
    </row>
    <row r="261" spans="1:10">
      <c r="A261" s="61" t="s">
        <v>2545</v>
      </c>
      <c r="B261" s="58" t="s">
        <v>2546</v>
      </c>
      <c r="C261" s="69" t="s">
        <v>1788</v>
      </c>
      <c r="D261" s="69" t="s">
        <v>125</v>
      </c>
      <c r="E261" s="76">
        <v>45176</v>
      </c>
      <c r="F261" s="66">
        <v>5769.5879020000002</v>
      </c>
      <c r="G261" s="68">
        <v>-2.5725989999999999</v>
      </c>
      <c r="H261" s="66">
        <v>-0.14842838800000002</v>
      </c>
      <c r="I261" s="67">
        <f t="shared" si="3"/>
        <v>-1.6385820572911893E-3</v>
      </c>
      <c r="J261" s="67">
        <f>H261/'סכום נכסי הקרן'!$C$41</f>
        <v>-1.3495647540011221E-5</v>
      </c>
    </row>
    <row r="262" spans="1:10">
      <c r="A262" s="61" t="s">
        <v>2547</v>
      </c>
      <c r="B262" s="58" t="s">
        <v>2548</v>
      </c>
      <c r="C262" s="69" t="s">
        <v>1788</v>
      </c>
      <c r="D262" s="69" t="s">
        <v>125</v>
      </c>
      <c r="E262" s="76">
        <v>45175</v>
      </c>
      <c r="F262" s="66">
        <v>5082.6816090000002</v>
      </c>
      <c r="G262" s="68">
        <v>-2.3767309999999999</v>
      </c>
      <c r="H262" s="66">
        <v>-0.12080167899999998</v>
      </c>
      <c r="I262" s="67">
        <f t="shared" si="3"/>
        <v>-1.333595724963676E-3</v>
      </c>
      <c r="J262" s="67">
        <f>H262/'סכום נכסי הקרן'!$C$41</f>
        <v>-1.0983726927126464E-5</v>
      </c>
    </row>
    <row r="263" spans="1:10">
      <c r="A263" s="61" t="s">
        <v>2549</v>
      </c>
      <c r="B263" s="58" t="s">
        <v>2550</v>
      </c>
      <c r="C263" s="69" t="s">
        <v>1788</v>
      </c>
      <c r="D263" s="69" t="s">
        <v>125</v>
      </c>
      <c r="E263" s="76">
        <v>45183</v>
      </c>
      <c r="F263" s="66">
        <v>5570.3659200000002</v>
      </c>
      <c r="G263" s="68">
        <v>-2.4464760000000001</v>
      </c>
      <c r="H263" s="66">
        <v>-0.13627768499999998</v>
      </c>
      <c r="I263" s="67">
        <f t="shared" si="3"/>
        <v>-1.5044438092946249E-3</v>
      </c>
      <c r="J263" s="67">
        <f>H263/'סכום נכסי הקרן'!$C$41</f>
        <v>-1.2390861540102917E-5</v>
      </c>
    </row>
    <row r="264" spans="1:10">
      <c r="A264" s="61" t="s">
        <v>2549</v>
      </c>
      <c r="B264" s="58" t="s">
        <v>2551</v>
      </c>
      <c r="C264" s="69" t="s">
        <v>1788</v>
      </c>
      <c r="D264" s="69" t="s">
        <v>125</v>
      </c>
      <c r="E264" s="76">
        <v>45183</v>
      </c>
      <c r="F264" s="66">
        <v>27390.953601000001</v>
      </c>
      <c r="G264" s="68">
        <v>-2.4464760000000001</v>
      </c>
      <c r="H264" s="66">
        <v>-0.67011320200000002</v>
      </c>
      <c r="I264" s="67">
        <f t="shared" si="3"/>
        <v>-7.3977457004461046E-3</v>
      </c>
      <c r="J264" s="67">
        <f>H264/'סכום נכסי הקרן'!$C$41</f>
        <v>-6.0929123518476404E-5</v>
      </c>
    </row>
    <row r="265" spans="1:10">
      <c r="A265" s="61" t="s">
        <v>2552</v>
      </c>
      <c r="B265" s="58" t="s">
        <v>2553</v>
      </c>
      <c r="C265" s="69" t="s">
        <v>1788</v>
      </c>
      <c r="D265" s="69" t="s">
        <v>125</v>
      </c>
      <c r="E265" s="76">
        <v>45183</v>
      </c>
      <c r="F265" s="66">
        <v>3621.893525</v>
      </c>
      <c r="G265" s="68">
        <v>-2.4464760000000001</v>
      </c>
      <c r="H265" s="66">
        <v>-8.8608768000000004E-2</v>
      </c>
      <c r="I265" s="67">
        <f t="shared" si="3"/>
        <v>-9.7820059437334658E-4</v>
      </c>
      <c r="J265" s="67">
        <f>H265/'סכום נכסי הקרן'!$C$41</f>
        <v>-8.0566306620713605E-6</v>
      </c>
    </row>
    <row r="266" spans="1:10">
      <c r="A266" s="61" t="s">
        <v>2554</v>
      </c>
      <c r="B266" s="58" t="s">
        <v>2555</v>
      </c>
      <c r="C266" s="69" t="s">
        <v>1788</v>
      </c>
      <c r="D266" s="69" t="s">
        <v>125</v>
      </c>
      <c r="E266" s="76">
        <v>45183</v>
      </c>
      <c r="F266" s="66">
        <v>23666.701259000005</v>
      </c>
      <c r="G266" s="68">
        <v>-2.4417490000000002</v>
      </c>
      <c r="H266" s="66">
        <v>-0.57788138899999997</v>
      </c>
      <c r="I266" s="67">
        <f t="shared" ref="I266:I325" si="4">IFERROR(H266/$H$9,0)</f>
        <v>-6.3795483331524818E-3</v>
      </c>
      <c r="J266" s="67">
        <f>H266/'סכום נכסי הקרן'!$C$41</f>
        <v>-5.254307246047916E-5</v>
      </c>
    </row>
    <row r="267" spans="1:10">
      <c r="A267" s="61" t="s">
        <v>2556</v>
      </c>
      <c r="B267" s="58" t="s">
        <v>2557</v>
      </c>
      <c r="C267" s="69" t="s">
        <v>1788</v>
      </c>
      <c r="D267" s="69" t="s">
        <v>125</v>
      </c>
      <c r="E267" s="76">
        <v>45266</v>
      </c>
      <c r="F267" s="66">
        <v>1310.7673319999999</v>
      </c>
      <c r="G267" s="68">
        <v>-2.3862839999999998</v>
      </c>
      <c r="H267" s="66">
        <v>-3.1278629000000002E-2</v>
      </c>
      <c r="I267" s="67">
        <f t="shared" si="4"/>
        <v>-3.4530187214637037E-4</v>
      </c>
      <c r="J267" s="67">
        <f>H267/'סכום נכסי הקרן'!$C$41</f>
        <v>-2.8439664285700764E-6</v>
      </c>
    </row>
    <row r="268" spans="1:10">
      <c r="A268" s="61" t="s">
        <v>2558</v>
      </c>
      <c r="B268" s="58" t="s">
        <v>2559</v>
      </c>
      <c r="C268" s="69" t="s">
        <v>1788</v>
      </c>
      <c r="D268" s="69" t="s">
        <v>125</v>
      </c>
      <c r="E268" s="76">
        <v>45274</v>
      </c>
      <c r="F268" s="66">
        <v>7732.2283649999999</v>
      </c>
      <c r="G268" s="68">
        <v>-1.485609</v>
      </c>
      <c r="H268" s="66">
        <v>-0.114870654</v>
      </c>
      <c r="I268" s="67">
        <f t="shared" si="4"/>
        <v>-1.2681199000403101E-3</v>
      </c>
      <c r="J268" s="67">
        <f>H268/'סכום נכסי הקרן'!$C$41</f>
        <v>-1.0444456616173583E-5</v>
      </c>
    </row>
    <row r="269" spans="1:10">
      <c r="A269" s="61" t="s">
        <v>2560</v>
      </c>
      <c r="B269" s="58" t="s">
        <v>2561</v>
      </c>
      <c r="C269" s="69" t="s">
        <v>1788</v>
      </c>
      <c r="D269" s="69" t="s">
        <v>125</v>
      </c>
      <c r="E269" s="76">
        <v>45161</v>
      </c>
      <c r="F269" s="66">
        <v>4839.5126289999998</v>
      </c>
      <c r="G269" s="68">
        <v>-1.5385150000000001</v>
      </c>
      <c r="H269" s="66">
        <v>-7.4456639999999991E-2</v>
      </c>
      <c r="I269" s="67">
        <f t="shared" si="4"/>
        <v>-8.219675224808709E-4</v>
      </c>
      <c r="J269" s="67">
        <f>H269/'סכום נכסי הקרן'!$C$41</f>
        <v>-6.7698678399276342E-6</v>
      </c>
    </row>
    <row r="270" spans="1:10">
      <c r="A270" s="61" t="s">
        <v>2562</v>
      </c>
      <c r="B270" s="58" t="s">
        <v>2563</v>
      </c>
      <c r="C270" s="69" t="s">
        <v>1788</v>
      </c>
      <c r="D270" s="69" t="s">
        <v>125</v>
      </c>
      <c r="E270" s="76">
        <v>45279</v>
      </c>
      <c r="F270" s="66">
        <v>2915.5415349999994</v>
      </c>
      <c r="G270" s="68">
        <v>-0.93020800000000003</v>
      </c>
      <c r="H270" s="66">
        <v>-2.7120596999999996E-2</v>
      </c>
      <c r="I270" s="67">
        <f t="shared" si="4"/>
        <v>-2.9939908548508418E-4</v>
      </c>
      <c r="J270" s="67">
        <f>H270/'סכום נכסי הקרן'!$C$41</f>
        <v>-2.4659030736538455E-6</v>
      </c>
    </row>
    <row r="271" spans="1:10">
      <c r="A271" s="61" t="s">
        <v>2564</v>
      </c>
      <c r="B271" s="58" t="s">
        <v>2565</v>
      </c>
      <c r="C271" s="69" t="s">
        <v>1788</v>
      </c>
      <c r="D271" s="69" t="s">
        <v>125</v>
      </c>
      <c r="E271" s="76">
        <v>45279</v>
      </c>
      <c r="F271" s="66">
        <v>2917.9349200000001</v>
      </c>
      <c r="G271" s="68">
        <v>-0.84742200000000001</v>
      </c>
      <c r="H271" s="66">
        <v>-2.4727211999999998E-2</v>
      </c>
      <c r="I271" s="67">
        <f t="shared" si="4"/>
        <v>-2.729772010326985E-4</v>
      </c>
      <c r="J271" s="67">
        <f>H271/'סכום נכסי הקרן'!$C$41</f>
        <v>-2.2482878261747063E-6</v>
      </c>
    </row>
    <row r="272" spans="1:10">
      <c r="A272" s="61" t="s">
        <v>2566</v>
      </c>
      <c r="B272" s="58" t="s">
        <v>2567</v>
      </c>
      <c r="C272" s="69" t="s">
        <v>1788</v>
      </c>
      <c r="D272" s="69" t="s">
        <v>125</v>
      </c>
      <c r="E272" s="76">
        <v>45288</v>
      </c>
      <c r="F272" s="66">
        <v>1968.780575</v>
      </c>
      <c r="G272" s="68">
        <v>0.37514199999999998</v>
      </c>
      <c r="H272" s="66">
        <v>7.3857229999999994E-3</v>
      </c>
      <c r="I272" s="67">
        <f t="shared" si="4"/>
        <v>8.1535030805042841E-5</v>
      </c>
      <c r="J272" s="67">
        <f>H272/'סכום נכסי הקרן'!$C$41</f>
        <v>6.7153673080485292E-7</v>
      </c>
    </row>
    <row r="273" spans="1:10">
      <c r="A273" s="61" t="s">
        <v>2568</v>
      </c>
      <c r="B273" s="58" t="s">
        <v>2569</v>
      </c>
      <c r="C273" s="69" t="s">
        <v>1788</v>
      </c>
      <c r="D273" s="69" t="s">
        <v>125</v>
      </c>
      <c r="E273" s="76">
        <v>45099</v>
      </c>
      <c r="F273" s="66">
        <v>12796.273968</v>
      </c>
      <c r="G273" s="68">
        <v>0.38185999999999998</v>
      </c>
      <c r="H273" s="66">
        <v>4.886389E-2</v>
      </c>
      <c r="I273" s="67">
        <f t="shared" si="4"/>
        <v>5.394351746476581E-4</v>
      </c>
      <c r="J273" s="67">
        <f>H273/'סכום נכסי הקרן'!$C$41</f>
        <v>4.4428821585927267E-6</v>
      </c>
    </row>
    <row r="274" spans="1:10">
      <c r="A274" s="61" t="s">
        <v>2568</v>
      </c>
      <c r="B274" s="58" t="s">
        <v>2570</v>
      </c>
      <c r="C274" s="69" t="s">
        <v>1788</v>
      </c>
      <c r="D274" s="69" t="s">
        <v>125</v>
      </c>
      <c r="E274" s="76">
        <v>45099</v>
      </c>
      <c r="F274" s="66">
        <v>3760.5651769999995</v>
      </c>
      <c r="G274" s="68">
        <v>0.38185999999999998</v>
      </c>
      <c r="H274" s="66">
        <v>1.4360105000000001E-2</v>
      </c>
      <c r="I274" s="67">
        <f t="shared" si="4"/>
        <v>1.5852904360732863E-4</v>
      </c>
      <c r="J274" s="67">
        <f>H274/'סכום נכסי הקרן'!$C$41</f>
        <v>1.3056728455310908E-6</v>
      </c>
    </row>
    <row r="275" spans="1:10">
      <c r="A275" s="61" t="s">
        <v>2571</v>
      </c>
      <c r="B275" s="58" t="s">
        <v>2572</v>
      </c>
      <c r="C275" s="69" t="s">
        <v>1788</v>
      </c>
      <c r="D275" s="69" t="s">
        <v>125</v>
      </c>
      <c r="E275" s="76">
        <v>45288</v>
      </c>
      <c r="F275" s="66">
        <v>1970.5534520000001</v>
      </c>
      <c r="G275" s="68">
        <v>0.46477299999999999</v>
      </c>
      <c r="H275" s="66">
        <v>9.1586010000000006E-3</v>
      </c>
      <c r="I275" s="67">
        <f t="shared" si="4"/>
        <v>1.0110679951930182E-4</v>
      </c>
      <c r="J275" s="67">
        <f>H275/'סכום נכסי הקרן'!$C$41</f>
        <v>8.3273323062428121E-7</v>
      </c>
    </row>
    <row r="276" spans="1:10">
      <c r="A276" s="61" t="s">
        <v>2573</v>
      </c>
      <c r="B276" s="58" t="s">
        <v>2574</v>
      </c>
      <c r="C276" s="69" t="s">
        <v>1788</v>
      </c>
      <c r="D276" s="69" t="s">
        <v>125</v>
      </c>
      <c r="E276" s="76">
        <v>45148</v>
      </c>
      <c r="F276" s="66">
        <v>2970.5681930000005</v>
      </c>
      <c r="G276" s="68">
        <v>0.43294700000000003</v>
      </c>
      <c r="H276" s="66">
        <v>1.2860986999999999E-2</v>
      </c>
      <c r="I276" s="67">
        <f t="shared" si="4"/>
        <v>1.4197946108028363E-4</v>
      </c>
      <c r="J276" s="67">
        <f>H276/'סכום נכסי הקרן'!$C$41</f>
        <v>1.1693675981219054E-6</v>
      </c>
    </row>
    <row r="277" spans="1:10">
      <c r="A277" s="61" t="s">
        <v>2575</v>
      </c>
      <c r="B277" s="58" t="s">
        <v>2576</v>
      </c>
      <c r="C277" s="69" t="s">
        <v>1788</v>
      </c>
      <c r="D277" s="69" t="s">
        <v>125</v>
      </c>
      <c r="E277" s="76">
        <v>45148</v>
      </c>
      <c r="F277" s="66">
        <v>2378.683012</v>
      </c>
      <c r="G277" s="68">
        <v>0.56599999999999995</v>
      </c>
      <c r="H277" s="66">
        <v>1.3463335999999999E-2</v>
      </c>
      <c r="I277" s="67">
        <f t="shared" si="4"/>
        <v>1.4862912073721724E-4</v>
      </c>
      <c r="J277" s="67">
        <f>H277/'סכום נכסי הקרן'!$C$41</f>
        <v>1.2241353545437983E-6</v>
      </c>
    </row>
    <row r="278" spans="1:10">
      <c r="A278" s="61" t="s">
        <v>2575</v>
      </c>
      <c r="B278" s="58" t="s">
        <v>2577</v>
      </c>
      <c r="C278" s="69" t="s">
        <v>1788</v>
      </c>
      <c r="D278" s="69" t="s">
        <v>125</v>
      </c>
      <c r="E278" s="76">
        <v>45148</v>
      </c>
      <c r="F278" s="66">
        <v>3953.5525060000004</v>
      </c>
      <c r="G278" s="68">
        <v>0.56599999999999995</v>
      </c>
      <c r="H278" s="66">
        <v>2.2377091000000002E-2</v>
      </c>
      <c r="I278" s="67">
        <f t="shared" si="4"/>
        <v>2.4703293151019168E-4</v>
      </c>
      <c r="J278" s="67">
        <f>H278/'סכום נכסי הקרן'!$C$41</f>
        <v>2.0346062985387754E-6</v>
      </c>
    </row>
    <row r="279" spans="1:10">
      <c r="A279" s="61" t="s">
        <v>2578</v>
      </c>
      <c r="B279" s="58" t="s">
        <v>2579</v>
      </c>
      <c r="C279" s="69" t="s">
        <v>1788</v>
      </c>
      <c r="D279" s="69" t="s">
        <v>125</v>
      </c>
      <c r="E279" s="76">
        <v>45133</v>
      </c>
      <c r="F279" s="66">
        <v>5941.4447010000004</v>
      </c>
      <c r="G279" s="68">
        <v>0.80726500000000001</v>
      </c>
      <c r="H279" s="66">
        <v>4.7963174999999997E-2</v>
      </c>
      <c r="I279" s="67">
        <f t="shared" si="4"/>
        <v>5.2949168972796039E-4</v>
      </c>
      <c r="J279" s="67">
        <f>H279/'סכום נכסי הקרן'!$C$41</f>
        <v>4.3609858829692171E-6</v>
      </c>
    </row>
    <row r="280" spans="1:10">
      <c r="A280" s="61" t="s">
        <v>2580</v>
      </c>
      <c r="B280" s="58" t="s">
        <v>2581</v>
      </c>
      <c r="C280" s="69" t="s">
        <v>1788</v>
      </c>
      <c r="D280" s="69" t="s">
        <v>125</v>
      </c>
      <c r="E280" s="76">
        <v>45133</v>
      </c>
      <c r="F280" s="66">
        <v>25281.265069000001</v>
      </c>
      <c r="G280" s="68">
        <v>0.85164200000000001</v>
      </c>
      <c r="H280" s="66">
        <v>0.215305894</v>
      </c>
      <c r="I280" s="67">
        <f t="shared" si="4"/>
        <v>2.376879379283151E-3</v>
      </c>
      <c r="J280" s="67">
        <f>H280/'סכום נכסי הקרן'!$C$41</f>
        <v>1.957639301931256E-5</v>
      </c>
    </row>
    <row r="281" spans="1:10">
      <c r="A281" s="61" t="s">
        <v>2582</v>
      </c>
      <c r="B281" s="58" t="s">
        <v>2583</v>
      </c>
      <c r="C281" s="69" t="s">
        <v>1788</v>
      </c>
      <c r="D281" s="69" t="s">
        <v>125</v>
      </c>
      <c r="E281" s="76">
        <v>45133</v>
      </c>
      <c r="F281" s="66">
        <v>7152.6250019999998</v>
      </c>
      <c r="G281" s="68">
        <v>0.85164200000000001</v>
      </c>
      <c r="H281" s="66">
        <v>6.091476500000001E-2</v>
      </c>
      <c r="I281" s="67">
        <f t="shared" si="4"/>
        <v>6.7247136681905712E-4</v>
      </c>
      <c r="J281" s="67">
        <f>H281/'סכום נכסי הקרן'!$C$41</f>
        <v>5.5385914345617741E-6</v>
      </c>
    </row>
    <row r="282" spans="1:10">
      <c r="A282" s="61" t="s">
        <v>2584</v>
      </c>
      <c r="B282" s="58" t="s">
        <v>2585</v>
      </c>
      <c r="C282" s="69" t="s">
        <v>1788</v>
      </c>
      <c r="D282" s="69" t="s">
        <v>125</v>
      </c>
      <c r="E282" s="76">
        <v>45133</v>
      </c>
      <c r="F282" s="66">
        <v>9537.0040019999997</v>
      </c>
      <c r="G282" s="68">
        <v>0.85341599999999995</v>
      </c>
      <c r="H282" s="66">
        <v>8.1390352999999999E-2</v>
      </c>
      <c r="I282" s="67">
        <f t="shared" si="4"/>
        <v>8.9851256797585175E-4</v>
      </c>
      <c r="J282" s="67">
        <f>H282/'סכום נכסי הקרן'!$C$41</f>
        <v>7.4003061816254089E-6</v>
      </c>
    </row>
    <row r="283" spans="1:10">
      <c r="A283" s="61" t="s">
        <v>2586</v>
      </c>
      <c r="B283" s="58" t="s">
        <v>2587</v>
      </c>
      <c r="C283" s="69" t="s">
        <v>1788</v>
      </c>
      <c r="D283" s="69" t="s">
        <v>125</v>
      </c>
      <c r="E283" s="76">
        <v>45127</v>
      </c>
      <c r="F283" s="66">
        <v>13798.746531999997</v>
      </c>
      <c r="G283" s="68">
        <v>2.1140620000000001</v>
      </c>
      <c r="H283" s="66">
        <v>0.291714007</v>
      </c>
      <c r="I283" s="67">
        <f t="shared" si="4"/>
        <v>3.2203902782445924E-3</v>
      </c>
      <c r="J283" s="67">
        <f>H283/'סכום נכסי הקרן'!$C$41</f>
        <v>2.6523695864408129E-5</v>
      </c>
    </row>
    <row r="284" spans="1:10">
      <c r="A284" s="61" t="s">
        <v>2586</v>
      </c>
      <c r="B284" s="58" t="s">
        <v>2588</v>
      </c>
      <c r="C284" s="69" t="s">
        <v>1788</v>
      </c>
      <c r="D284" s="69" t="s">
        <v>125</v>
      </c>
      <c r="E284" s="76">
        <v>45127</v>
      </c>
      <c r="F284" s="66">
        <v>8067.1944400000002</v>
      </c>
      <c r="G284" s="68">
        <v>2.1140620000000001</v>
      </c>
      <c r="H284" s="66">
        <v>0.17054546300000001</v>
      </c>
      <c r="I284" s="67">
        <f t="shared" si="4"/>
        <v>1.8827445301381187E-3</v>
      </c>
      <c r="J284" s="67">
        <f>H284/'סכום נכסי הקרן'!$C$41</f>
        <v>1.5506612240483432E-5</v>
      </c>
    </row>
    <row r="285" spans="1:10">
      <c r="A285" s="61" t="s">
        <v>2589</v>
      </c>
      <c r="B285" s="58" t="s">
        <v>2590</v>
      </c>
      <c r="C285" s="69" t="s">
        <v>1788</v>
      </c>
      <c r="D285" s="69" t="s">
        <v>125</v>
      </c>
      <c r="E285" s="76">
        <v>45127</v>
      </c>
      <c r="F285" s="66">
        <v>1830.3550010000001</v>
      </c>
      <c r="G285" s="68">
        <v>2.1140620000000001</v>
      </c>
      <c r="H285" s="66">
        <v>3.8694833000000005E-2</v>
      </c>
      <c r="I285" s="67">
        <f t="shared" si="4"/>
        <v>4.2717339936130681E-4</v>
      </c>
      <c r="J285" s="67">
        <f>H285/'סכום נכסי הקרן'!$C$41</f>
        <v>3.5182746024809955E-6</v>
      </c>
    </row>
    <row r="286" spans="1:10">
      <c r="A286" s="61" t="s">
        <v>2591</v>
      </c>
      <c r="B286" s="58" t="s">
        <v>2592</v>
      </c>
      <c r="C286" s="69" t="s">
        <v>1788</v>
      </c>
      <c r="D286" s="69" t="s">
        <v>125</v>
      </c>
      <c r="E286" s="76">
        <v>45127</v>
      </c>
      <c r="F286" s="66">
        <v>14038.353988000001</v>
      </c>
      <c r="G286" s="68">
        <v>2.1486749999999999</v>
      </c>
      <c r="H286" s="66">
        <v>0.30163856999999999</v>
      </c>
      <c r="I286" s="67">
        <f t="shared" si="4"/>
        <v>3.3299529507049039E-3</v>
      </c>
      <c r="J286" s="67">
        <f>H286/'סכום נכסי הקרן'!$C$41</f>
        <v>2.7426073139007625E-5</v>
      </c>
    </row>
    <row r="287" spans="1:10">
      <c r="A287" s="61" t="s">
        <v>2593</v>
      </c>
      <c r="B287" s="58" t="s">
        <v>2594</v>
      </c>
      <c r="C287" s="69" t="s">
        <v>1788</v>
      </c>
      <c r="D287" s="69" t="s">
        <v>126</v>
      </c>
      <c r="E287" s="76">
        <v>45195</v>
      </c>
      <c r="F287" s="66">
        <v>3244.5521600000002</v>
      </c>
      <c r="G287" s="68">
        <v>-4.4603770000000003</v>
      </c>
      <c r="H287" s="66">
        <v>-0.14471925899999999</v>
      </c>
      <c r="I287" s="67">
        <f t="shared" si="4"/>
        <v>-1.5976349560697001E-3</v>
      </c>
      <c r="J287" s="67">
        <f>H287/'סכום נכסי הקרן'!$C$41</f>
        <v>-1.3158400074489767E-5</v>
      </c>
    </row>
    <row r="288" spans="1:10">
      <c r="A288" s="61" t="s">
        <v>2595</v>
      </c>
      <c r="B288" s="58" t="s">
        <v>2596</v>
      </c>
      <c r="C288" s="69" t="s">
        <v>1788</v>
      </c>
      <c r="D288" s="69" t="s">
        <v>126</v>
      </c>
      <c r="E288" s="76">
        <v>45280</v>
      </c>
      <c r="F288" s="66">
        <v>3259.864681</v>
      </c>
      <c r="G288" s="68">
        <v>-0.50404000000000004</v>
      </c>
      <c r="H288" s="66">
        <v>-1.6431024000000002E-2</v>
      </c>
      <c r="I288" s="67">
        <f t="shared" si="4"/>
        <v>-1.8139104973181349E-4</v>
      </c>
      <c r="J288" s="67">
        <f>H288/'סכום נכסי הקרן'!$C$41</f>
        <v>-1.4939683143730249E-6</v>
      </c>
    </row>
    <row r="289" spans="1:10">
      <c r="A289" s="61" t="s">
        <v>2597</v>
      </c>
      <c r="B289" s="58" t="s">
        <v>2598</v>
      </c>
      <c r="C289" s="69" t="s">
        <v>1788</v>
      </c>
      <c r="D289" s="69" t="s">
        <v>126</v>
      </c>
      <c r="E289" s="76">
        <v>45153</v>
      </c>
      <c r="F289" s="66">
        <v>13497.573134</v>
      </c>
      <c r="G289" s="68">
        <v>-0.432533</v>
      </c>
      <c r="H289" s="66">
        <v>-5.8381451000000001E-2</v>
      </c>
      <c r="I289" s="67">
        <f t="shared" si="4"/>
        <v>-6.4450472969648331E-4</v>
      </c>
      <c r="J289" s="67">
        <f>H289/'סכום נכסי הקרן'!$C$41</f>
        <v>-5.3082533347356405E-6</v>
      </c>
    </row>
    <row r="290" spans="1:10">
      <c r="A290" s="61" t="s">
        <v>2599</v>
      </c>
      <c r="B290" s="58" t="s">
        <v>2600</v>
      </c>
      <c r="C290" s="69" t="s">
        <v>1788</v>
      </c>
      <c r="D290" s="69" t="s">
        <v>126</v>
      </c>
      <c r="E290" s="76">
        <v>45153</v>
      </c>
      <c r="F290" s="66">
        <v>4499.563349</v>
      </c>
      <c r="G290" s="68">
        <v>-0.42422300000000002</v>
      </c>
      <c r="H290" s="66">
        <v>-1.908818E-2</v>
      </c>
      <c r="I290" s="67">
        <f t="shared" si="4"/>
        <v>-2.1072484634370974E-4</v>
      </c>
      <c r="J290" s="67">
        <f>H290/'סכום נכסי הקרן'!$C$41</f>
        <v>-1.7355665781419882E-6</v>
      </c>
    </row>
    <row r="291" spans="1:10">
      <c r="A291" s="61" t="s">
        <v>2601</v>
      </c>
      <c r="B291" s="58" t="s">
        <v>2602</v>
      </c>
      <c r="C291" s="69" t="s">
        <v>1788</v>
      </c>
      <c r="D291" s="69" t="s">
        <v>126</v>
      </c>
      <c r="E291" s="76">
        <v>45152</v>
      </c>
      <c r="F291" s="66">
        <v>4164.321081</v>
      </c>
      <c r="G291" s="68">
        <v>-0.41677599999999998</v>
      </c>
      <c r="H291" s="66">
        <v>-1.7355894E-2</v>
      </c>
      <c r="I291" s="67">
        <f t="shared" si="4"/>
        <v>-1.9160119489169286E-4</v>
      </c>
      <c r="J291" s="67">
        <f>H291/'סכום נכסי הקרן'!$C$41</f>
        <v>-1.578060850231665E-6</v>
      </c>
    </row>
    <row r="292" spans="1:10">
      <c r="A292" s="61" t="s">
        <v>2603</v>
      </c>
      <c r="B292" s="58" t="s">
        <v>2604</v>
      </c>
      <c r="C292" s="69" t="s">
        <v>1788</v>
      </c>
      <c r="D292" s="69" t="s">
        <v>126</v>
      </c>
      <c r="E292" s="76">
        <v>45153</v>
      </c>
      <c r="F292" s="66">
        <v>9675.5858750000007</v>
      </c>
      <c r="G292" s="68">
        <v>-0.40839799999999998</v>
      </c>
      <c r="H292" s="66">
        <v>-3.9514911E-2</v>
      </c>
      <c r="I292" s="67">
        <f t="shared" si="4"/>
        <v>-4.3622668838833067E-4</v>
      </c>
      <c r="J292" s="67">
        <f>H292/'סכום נכסי הקרן'!$C$41</f>
        <v>-3.5928390695108285E-6</v>
      </c>
    </row>
    <row r="293" spans="1:10">
      <c r="A293" s="61" t="s">
        <v>2605</v>
      </c>
      <c r="B293" s="58" t="s">
        <v>2606</v>
      </c>
      <c r="C293" s="69" t="s">
        <v>1788</v>
      </c>
      <c r="D293" s="69" t="s">
        <v>126</v>
      </c>
      <c r="E293" s="76">
        <v>45281</v>
      </c>
      <c r="F293" s="66">
        <v>3375.3373409999999</v>
      </c>
      <c r="G293" s="68">
        <v>-0.41282000000000002</v>
      </c>
      <c r="H293" s="66">
        <v>-1.3934079000000002E-2</v>
      </c>
      <c r="I293" s="67">
        <f t="shared" si="4"/>
        <v>-1.5382590986757843E-4</v>
      </c>
      <c r="J293" s="67">
        <f>H293/'סכום נכסי הקרן'!$C$41</f>
        <v>-1.2669370159748147E-6</v>
      </c>
    </row>
    <row r="294" spans="1:10">
      <c r="A294" s="61" t="s">
        <v>2607</v>
      </c>
      <c r="B294" s="58" t="s">
        <v>2608</v>
      </c>
      <c r="C294" s="69" t="s">
        <v>1788</v>
      </c>
      <c r="D294" s="69" t="s">
        <v>126</v>
      </c>
      <c r="E294" s="76">
        <v>45113</v>
      </c>
      <c r="F294" s="66">
        <v>984.73275799999999</v>
      </c>
      <c r="G294" s="68">
        <v>-0.28002100000000002</v>
      </c>
      <c r="H294" s="66">
        <v>-2.7574600000000002E-3</v>
      </c>
      <c r="I294" s="67">
        <f t="shared" si="4"/>
        <v>-3.0441107261086489E-5</v>
      </c>
      <c r="J294" s="67">
        <f>H294/'סכום נכסי הקרן'!$C$41</f>
        <v>-2.507182673551594E-7</v>
      </c>
    </row>
    <row r="295" spans="1:10">
      <c r="A295" s="61" t="s">
        <v>2607</v>
      </c>
      <c r="B295" s="58" t="s">
        <v>2609</v>
      </c>
      <c r="C295" s="69" t="s">
        <v>1788</v>
      </c>
      <c r="D295" s="69" t="s">
        <v>126</v>
      </c>
      <c r="E295" s="76">
        <v>45113</v>
      </c>
      <c r="F295" s="66">
        <v>10760.306128</v>
      </c>
      <c r="G295" s="68">
        <v>-0.28002100000000002</v>
      </c>
      <c r="H295" s="66">
        <v>-3.0131136000000003E-2</v>
      </c>
      <c r="I295" s="67">
        <f t="shared" si="4"/>
        <v>-3.3263407007694924E-4</v>
      </c>
      <c r="J295" s="67">
        <f>H295/'סכום נכסי הקרן'!$C$41</f>
        <v>-2.7396322018679032E-6</v>
      </c>
    </row>
    <row r="296" spans="1:10">
      <c r="A296" s="61" t="s">
        <v>2610</v>
      </c>
      <c r="B296" s="58" t="s">
        <v>2611</v>
      </c>
      <c r="C296" s="69" t="s">
        <v>1788</v>
      </c>
      <c r="D296" s="69" t="s">
        <v>126</v>
      </c>
      <c r="E296" s="76">
        <v>45113</v>
      </c>
      <c r="F296" s="66">
        <v>11264.598339</v>
      </c>
      <c r="G296" s="68">
        <v>-0.26344899999999999</v>
      </c>
      <c r="H296" s="66">
        <v>-2.9676525999999998E-2</v>
      </c>
      <c r="I296" s="67">
        <f t="shared" si="4"/>
        <v>-3.2761538194658196E-4</v>
      </c>
      <c r="J296" s="67">
        <f>H296/'סכום נכסי הקרן'!$C$41</f>
        <v>-2.6982974113279391E-6</v>
      </c>
    </row>
    <row r="297" spans="1:10">
      <c r="A297" s="61" t="s">
        <v>2612</v>
      </c>
      <c r="B297" s="58" t="s">
        <v>2613</v>
      </c>
      <c r="C297" s="69" t="s">
        <v>1788</v>
      </c>
      <c r="D297" s="69" t="s">
        <v>126</v>
      </c>
      <c r="E297" s="76">
        <v>45113</v>
      </c>
      <c r="F297" s="66">
        <v>15774.533022</v>
      </c>
      <c r="G297" s="68">
        <v>-0.23741899999999999</v>
      </c>
      <c r="H297" s="66">
        <v>-3.7451790000000006E-2</v>
      </c>
      <c r="I297" s="67">
        <f t="shared" si="4"/>
        <v>-4.1345076864566897E-4</v>
      </c>
      <c r="J297" s="67">
        <f>H297/'סכום נכסי הקרן'!$C$41</f>
        <v>-3.4052526231202944E-6</v>
      </c>
    </row>
    <row r="298" spans="1:10">
      <c r="A298" s="61" t="s">
        <v>2614</v>
      </c>
      <c r="B298" s="58" t="s">
        <v>2615</v>
      </c>
      <c r="C298" s="69" t="s">
        <v>1788</v>
      </c>
      <c r="D298" s="69" t="s">
        <v>123</v>
      </c>
      <c r="E298" s="76">
        <v>45127</v>
      </c>
      <c r="F298" s="66">
        <v>12301.91</v>
      </c>
      <c r="G298" s="68">
        <v>3.8558240000000001</v>
      </c>
      <c r="H298" s="66">
        <v>0.47433999999999998</v>
      </c>
      <c r="I298" s="67">
        <f t="shared" si="4"/>
        <v>5.2364983782987838E-3</v>
      </c>
      <c r="J298" s="67">
        <f>H298/'סכום נכסי הקרן'!$C$41</f>
        <v>4.3128713721049917E-5</v>
      </c>
    </row>
    <row r="299" spans="1:10">
      <c r="A299" s="61" t="s">
        <v>2616</v>
      </c>
      <c r="B299" s="58" t="s">
        <v>2617</v>
      </c>
      <c r="C299" s="69" t="s">
        <v>1788</v>
      </c>
      <c r="D299" s="69" t="s">
        <v>123</v>
      </c>
      <c r="E299" s="76">
        <v>45141</v>
      </c>
      <c r="F299" s="66">
        <v>7205.0381579999994</v>
      </c>
      <c r="G299" s="68">
        <v>1.3473010000000001</v>
      </c>
      <c r="H299" s="66">
        <v>9.7073570999999984E-2</v>
      </c>
      <c r="I299" s="67">
        <f t="shared" si="4"/>
        <v>1.071648178768756E-3</v>
      </c>
      <c r="J299" s="67">
        <f>H299/'סכום נכסי הקרן'!$C$41</f>
        <v>8.82628126141378E-6</v>
      </c>
    </row>
    <row r="300" spans="1:10">
      <c r="A300" s="61" t="s">
        <v>2618</v>
      </c>
      <c r="B300" s="58" t="s">
        <v>2619</v>
      </c>
      <c r="C300" s="69" t="s">
        <v>1788</v>
      </c>
      <c r="D300" s="69" t="s">
        <v>123</v>
      </c>
      <c r="E300" s="76">
        <v>45251</v>
      </c>
      <c r="F300" s="66">
        <v>2666.7104610000006</v>
      </c>
      <c r="G300" s="68">
        <v>-3.6627640000000001</v>
      </c>
      <c r="H300" s="66">
        <v>-9.7675302000000019E-2</v>
      </c>
      <c r="I300" s="67">
        <f t="shared" si="4"/>
        <v>-1.0782910159860945E-3</v>
      </c>
      <c r="J300" s="67">
        <f>H300/'סכום נכסי הקרן'!$C$41</f>
        <v>-8.8809928270335523E-6</v>
      </c>
    </row>
    <row r="301" spans="1:10">
      <c r="A301" s="61" t="s">
        <v>2620</v>
      </c>
      <c r="B301" s="58" t="s">
        <v>2621</v>
      </c>
      <c r="C301" s="69" t="s">
        <v>1788</v>
      </c>
      <c r="D301" s="69" t="s">
        <v>123</v>
      </c>
      <c r="E301" s="76">
        <v>45251</v>
      </c>
      <c r="F301" s="66">
        <v>2663.4326139999994</v>
      </c>
      <c r="G301" s="68">
        <v>-3.7899940000000001</v>
      </c>
      <c r="H301" s="66">
        <v>-0.10094394800000001</v>
      </c>
      <c r="I301" s="67">
        <f t="shared" si="4"/>
        <v>-1.1143753847473897E-3</v>
      </c>
      <c r="J301" s="67">
        <f>H301/'סכום נכסי הקרן'!$C$41</f>
        <v>-9.1781899801082552E-6</v>
      </c>
    </row>
    <row r="302" spans="1:10">
      <c r="A302" s="61" t="s">
        <v>2622</v>
      </c>
      <c r="B302" s="58" t="s">
        <v>2623</v>
      </c>
      <c r="C302" s="69" t="s">
        <v>1788</v>
      </c>
      <c r="D302" s="69" t="s">
        <v>123</v>
      </c>
      <c r="E302" s="76">
        <v>45251</v>
      </c>
      <c r="F302" s="66">
        <v>5444.9557739999991</v>
      </c>
      <c r="G302" s="68">
        <v>-3.8465410000000002</v>
      </c>
      <c r="H302" s="66">
        <v>-0.20944248200000001</v>
      </c>
      <c r="I302" s="67">
        <f t="shared" si="4"/>
        <v>-2.312149971201822E-3</v>
      </c>
      <c r="J302" s="67">
        <f>H302/'סכום נכסי הקרן'!$C$41</f>
        <v>-1.9043270327621857E-5</v>
      </c>
    </row>
    <row r="303" spans="1:10">
      <c r="A303" s="61" t="s">
        <v>2624</v>
      </c>
      <c r="B303" s="58" t="s">
        <v>2625</v>
      </c>
      <c r="C303" s="69" t="s">
        <v>1788</v>
      </c>
      <c r="D303" s="69" t="s">
        <v>123</v>
      </c>
      <c r="E303" s="76">
        <v>45250</v>
      </c>
      <c r="F303" s="66">
        <v>1807.5831969999999</v>
      </c>
      <c r="G303" s="68">
        <v>-4.2706439999999999</v>
      </c>
      <c r="H303" s="66">
        <v>-7.7195443999999988E-2</v>
      </c>
      <c r="I303" s="67">
        <f t="shared" si="4"/>
        <v>-8.5220267596672111E-4</v>
      </c>
      <c r="J303" s="67">
        <f>H303/'סכום נכסי הקרן'!$C$41</f>
        <v>-7.018889836078214E-6</v>
      </c>
    </row>
    <row r="304" spans="1:10">
      <c r="A304" s="61" t="s">
        <v>2626</v>
      </c>
      <c r="B304" s="58" t="s">
        <v>2627</v>
      </c>
      <c r="C304" s="69" t="s">
        <v>1788</v>
      </c>
      <c r="D304" s="69" t="s">
        <v>123</v>
      </c>
      <c r="E304" s="76">
        <v>45250</v>
      </c>
      <c r="F304" s="66">
        <v>5421.6440380000013</v>
      </c>
      <c r="G304" s="68">
        <v>-4.291849</v>
      </c>
      <c r="H304" s="66">
        <v>-0.23268878400000004</v>
      </c>
      <c r="I304" s="67">
        <f t="shared" si="4"/>
        <v>-2.5687785977659824E-3</v>
      </c>
      <c r="J304" s="67">
        <f>H304/'סכום נכסי הקרן'!$C$41</f>
        <v>-2.1156908443806598E-5</v>
      </c>
    </row>
    <row r="305" spans="1:10">
      <c r="A305" s="61" t="s">
        <v>2628</v>
      </c>
      <c r="B305" s="58" t="s">
        <v>2629</v>
      </c>
      <c r="C305" s="69" t="s">
        <v>1788</v>
      </c>
      <c r="D305" s="69" t="s">
        <v>123</v>
      </c>
      <c r="E305" s="76">
        <v>45253</v>
      </c>
      <c r="F305" s="66">
        <v>3593.4280119999999</v>
      </c>
      <c r="G305" s="68">
        <v>-4.8997299999999999</v>
      </c>
      <c r="H305" s="66">
        <v>-0.17606825200000001</v>
      </c>
      <c r="I305" s="67">
        <f t="shared" si="4"/>
        <v>-1.9437136148499001E-3</v>
      </c>
      <c r="J305" s="67">
        <f>H305/'סכום נכסי הקרן'!$C$41</f>
        <v>-1.6008764253222742E-5</v>
      </c>
    </row>
    <row r="306" spans="1:10">
      <c r="A306" s="61" t="s">
        <v>2630</v>
      </c>
      <c r="B306" s="58" t="s">
        <v>2631</v>
      </c>
      <c r="C306" s="69" t="s">
        <v>1788</v>
      </c>
      <c r="D306" s="69" t="s">
        <v>123</v>
      </c>
      <c r="E306" s="76">
        <v>45252</v>
      </c>
      <c r="F306" s="66">
        <v>3588.4578489999999</v>
      </c>
      <c r="G306" s="68">
        <v>-5.0446309999999999</v>
      </c>
      <c r="H306" s="66">
        <v>-0.181024464</v>
      </c>
      <c r="I306" s="67">
        <f t="shared" si="4"/>
        <v>-1.9984279465539625E-3</v>
      </c>
      <c r="J306" s="67">
        <f>H306/'סכום נכסי הקרן'!$C$41</f>
        <v>-1.6459401029562144E-5</v>
      </c>
    </row>
    <row r="307" spans="1:10">
      <c r="A307" s="124" t="s">
        <v>2693</v>
      </c>
      <c r="B307" s="125" t="s">
        <v>2693</v>
      </c>
      <c r="C307" s="125" t="s">
        <v>2693</v>
      </c>
      <c r="D307" s="125" t="s">
        <v>2693</v>
      </c>
      <c r="E307" s="125" t="s">
        <v>2693</v>
      </c>
      <c r="F307" s="125" t="s">
        <v>2693</v>
      </c>
      <c r="G307" s="125" t="s">
        <v>2693</v>
      </c>
      <c r="H307" s="125" t="s">
        <v>2693</v>
      </c>
      <c r="I307" s="125" t="s">
        <v>2693</v>
      </c>
      <c r="J307" s="125" t="s">
        <v>2693</v>
      </c>
    </row>
    <row r="308" spans="1:10">
      <c r="A308" s="72" t="s">
        <v>171</v>
      </c>
      <c r="B308" s="122" t="s">
        <v>2693</v>
      </c>
      <c r="C308" s="122" t="s">
        <v>2693</v>
      </c>
      <c r="D308" s="122" t="s">
        <v>2693</v>
      </c>
      <c r="E308" s="122" t="s">
        <v>2693</v>
      </c>
      <c r="F308" s="122" t="s">
        <v>2693</v>
      </c>
      <c r="G308" s="122" t="s">
        <v>2693</v>
      </c>
      <c r="H308" s="64">
        <v>5.6760026999999998E-2</v>
      </c>
      <c r="I308" s="65">
        <f t="shared" si="4"/>
        <v>6.2660494442318831E-4</v>
      </c>
      <c r="J308" s="65">
        <f>H308/'סכום נכסי הקרן'!$C$41</f>
        <v>5.1608275820762822E-6</v>
      </c>
    </row>
    <row r="309" spans="1:10">
      <c r="A309" s="61" t="s">
        <v>2632</v>
      </c>
      <c r="B309" s="58" t="s">
        <v>2633</v>
      </c>
      <c r="C309" s="69" t="s">
        <v>1788</v>
      </c>
      <c r="D309" s="69" t="s">
        <v>124</v>
      </c>
      <c r="E309" s="76">
        <v>45280</v>
      </c>
      <c r="F309" s="66">
        <v>1738.9</v>
      </c>
      <c r="G309" s="68">
        <v>0.80555399999999999</v>
      </c>
      <c r="H309" s="66">
        <v>1.4007779000000001E-2</v>
      </c>
      <c r="I309" s="67">
        <f t="shared" si="4"/>
        <v>1.5463952442776861E-4</v>
      </c>
      <c r="J309" s="67">
        <f>H309/'סכום נכסי הקרן'!$C$41</f>
        <v>1.2736380873608275E-6</v>
      </c>
    </row>
    <row r="310" spans="1:10">
      <c r="A310" s="61" t="s">
        <v>2634</v>
      </c>
      <c r="B310" s="58" t="s">
        <v>2635</v>
      </c>
      <c r="C310" s="69" t="s">
        <v>1788</v>
      </c>
      <c r="D310" s="69" t="s">
        <v>124</v>
      </c>
      <c r="E310" s="76">
        <v>45280</v>
      </c>
      <c r="F310" s="66">
        <v>3477.8</v>
      </c>
      <c r="G310" s="68">
        <v>0.78289699999999995</v>
      </c>
      <c r="H310" s="66">
        <v>2.7227592000000002E-2</v>
      </c>
      <c r="I310" s="67">
        <f t="shared" si="4"/>
        <v>3.0058026173837533E-4</v>
      </c>
      <c r="J310" s="67">
        <f>H310/'סכום נכסי הקרן'!$C$41</f>
        <v>2.4756314472352091E-6</v>
      </c>
    </row>
    <row r="311" spans="1:10">
      <c r="A311" s="61" t="s">
        <v>2636</v>
      </c>
      <c r="B311" s="58" t="s">
        <v>2637</v>
      </c>
      <c r="C311" s="69" t="s">
        <v>1788</v>
      </c>
      <c r="D311" s="69" t="s">
        <v>124</v>
      </c>
      <c r="E311" s="76">
        <v>45279</v>
      </c>
      <c r="F311" s="66">
        <v>3477.8</v>
      </c>
      <c r="G311" s="68">
        <v>0.44639299999999998</v>
      </c>
      <c r="H311" s="66">
        <v>1.5524656E-2</v>
      </c>
      <c r="I311" s="67">
        <f t="shared" si="4"/>
        <v>1.7138515825704449E-4</v>
      </c>
      <c r="J311" s="67">
        <f>H311/'סכום נכסי הקרן'!$C$41</f>
        <v>1.411558047480246E-6</v>
      </c>
    </row>
    <row r="312" spans="1:10">
      <c r="A312" s="124" t="s">
        <v>2693</v>
      </c>
      <c r="B312" s="125" t="s">
        <v>2693</v>
      </c>
      <c r="C312" s="125" t="s">
        <v>2693</v>
      </c>
      <c r="D312" s="125" t="s">
        <v>2693</v>
      </c>
      <c r="E312" s="125" t="s">
        <v>2693</v>
      </c>
      <c r="F312" s="125" t="s">
        <v>2693</v>
      </c>
      <c r="G312" s="125" t="s">
        <v>2693</v>
      </c>
      <c r="H312" s="125" t="s">
        <v>2693</v>
      </c>
      <c r="I312" s="125" t="s">
        <v>2693</v>
      </c>
      <c r="J312" s="125" t="s">
        <v>2693</v>
      </c>
    </row>
    <row r="313" spans="1:10">
      <c r="A313" s="55" t="s">
        <v>178</v>
      </c>
      <c r="B313" s="122" t="s">
        <v>2693</v>
      </c>
      <c r="C313" s="122" t="s">
        <v>2693</v>
      </c>
      <c r="D313" s="122" t="s">
        <v>2693</v>
      </c>
      <c r="E313" s="122" t="s">
        <v>2693</v>
      </c>
      <c r="F313" s="122" t="s">
        <v>2693</v>
      </c>
      <c r="G313" s="122" t="s">
        <v>2693</v>
      </c>
      <c r="H313" s="64">
        <v>34.930262251999999</v>
      </c>
      <c r="I313" s="65">
        <f t="shared" si="4"/>
        <v>0.38561424639741371</v>
      </c>
      <c r="J313" s="65">
        <f>H313/'סכום נכסי הקרן'!$C$41</f>
        <v>3.175986172086909E-3</v>
      </c>
    </row>
    <row r="314" spans="1:10">
      <c r="A314" s="72" t="s">
        <v>170</v>
      </c>
      <c r="B314" s="122" t="s">
        <v>2693</v>
      </c>
      <c r="C314" s="122" t="s">
        <v>2693</v>
      </c>
      <c r="D314" s="122" t="s">
        <v>2693</v>
      </c>
      <c r="E314" s="122" t="s">
        <v>2693</v>
      </c>
      <c r="F314" s="122" t="s">
        <v>2693</v>
      </c>
      <c r="G314" s="122" t="s">
        <v>2693</v>
      </c>
      <c r="H314" s="64">
        <v>31.886482867999998</v>
      </c>
      <c r="I314" s="65">
        <f t="shared" si="4"/>
        <v>0.352012303048307</v>
      </c>
      <c r="J314" s="65">
        <f>H314/'סכום נכסי הקרן'!$C$41</f>
        <v>2.8992347075623703E-3</v>
      </c>
    </row>
    <row r="315" spans="1:10">
      <c r="A315" s="61" t="s">
        <v>2638</v>
      </c>
      <c r="B315" s="58" t="s">
        <v>2639</v>
      </c>
      <c r="C315" s="69" t="s">
        <v>1788</v>
      </c>
      <c r="D315" s="69" t="s">
        <v>123</v>
      </c>
      <c r="E315" s="76">
        <v>45068</v>
      </c>
      <c r="F315" s="66">
        <v>8893.3891339999991</v>
      </c>
      <c r="G315" s="68">
        <v>14.887363000000001</v>
      </c>
      <c r="H315" s="66">
        <v>1.3239911099999999</v>
      </c>
      <c r="I315" s="67">
        <f t="shared" si="4"/>
        <v>1.4616261121552064E-2</v>
      </c>
      <c r="J315" s="67">
        <f>H315/'סכום נכסי הקרן'!$C$41</f>
        <v>1.2038207520429462E-4</v>
      </c>
    </row>
    <row r="316" spans="1:10">
      <c r="A316" s="61" t="s">
        <v>2640</v>
      </c>
      <c r="B316" s="58" t="s">
        <v>2641</v>
      </c>
      <c r="C316" s="69" t="s">
        <v>1788</v>
      </c>
      <c r="D316" s="69" t="s">
        <v>123</v>
      </c>
      <c r="E316" s="76">
        <v>44972</v>
      </c>
      <c r="F316" s="66">
        <v>88364.666320999997</v>
      </c>
      <c r="G316" s="68">
        <v>6.601216</v>
      </c>
      <c r="H316" s="66">
        <v>5.8331422909999997</v>
      </c>
      <c r="I316" s="67">
        <f t="shared" si="4"/>
        <v>6.4395244228206666E-2</v>
      </c>
      <c r="J316" s="67">
        <f>H316/'סכום נכסי הקרן'!$C$41</f>
        <v>5.3037045992892909E-4</v>
      </c>
    </row>
    <row r="317" spans="1:10">
      <c r="A317" s="61" t="s">
        <v>2640</v>
      </c>
      <c r="B317" s="58" t="s">
        <v>2642</v>
      </c>
      <c r="C317" s="69" t="s">
        <v>1788</v>
      </c>
      <c r="D317" s="69" t="s">
        <v>123</v>
      </c>
      <c r="E317" s="76">
        <v>45069</v>
      </c>
      <c r="F317" s="66">
        <v>70137.186583999995</v>
      </c>
      <c r="G317" s="68">
        <v>12.757655</v>
      </c>
      <c r="H317" s="66">
        <v>8.9478600830000001</v>
      </c>
      <c r="I317" s="67">
        <f t="shared" si="4"/>
        <v>9.8780315414837283E-2</v>
      </c>
      <c r="J317" s="67">
        <f>H317/'סכום נכסי הקרן'!$C$41</f>
        <v>8.1357190187569459E-4</v>
      </c>
    </row>
    <row r="318" spans="1:10">
      <c r="A318" s="61" t="s">
        <v>2640</v>
      </c>
      <c r="B318" s="58" t="s">
        <v>2643</v>
      </c>
      <c r="C318" s="69" t="s">
        <v>1788</v>
      </c>
      <c r="D318" s="69" t="s">
        <v>123</v>
      </c>
      <c r="E318" s="76">
        <v>45153</v>
      </c>
      <c r="F318" s="66">
        <v>94051.860988999993</v>
      </c>
      <c r="G318" s="68">
        <v>5.9078999999999997</v>
      </c>
      <c r="H318" s="66">
        <v>5.5564894979999986</v>
      </c>
      <c r="I318" s="67">
        <f t="shared" si="4"/>
        <v>6.134112291881607E-2</v>
      </c>
      <c r="J318" s="67">
        <f>H318/'סכום נכסי הקרן'!$C$41</f>
        <v>5.0521618428397844E-4</v>
      </c>
    </row>
    <row r="319" spans="1:10">
      <c r="A319" s="61" t="s">
        <v>2644</v>
      </c>
      <c r="B319" s="58" t="s">
        <v>2645</v>
      </c>
      <c r="C319" s="69" t="s">
        <v>1788</v>
      </c>
      <c r="D319" s="69" t="s">
        <v>123</v>
      </c>
      <c r="E319" s="76">
        <v>45126</v>
      </c>
      <c r="F319" s="66">
        <v>11984.679988</v>
      </c>
      <c r="G319" s="68">
        <v>-7.2860750000000003</v>
      </c>
      <c r="H319" s="66">
        <v>-0.87321277999999991</v>
      </c>
      <c r="I319" s="67">
        <f t="shared" si="4"/>
        <v>-9.6398728894459083E-3</v>
      </c>
      <c r="J319" s="67">
        <f>H319/'סכום נכסי הקרן'!$C$41</f>
        <v>-7.9395674002154864E-5</v>
      </c>
    </row>
    <row r="320" spans="1:10">
      <c r="A320" s="61" t="s">
        <v>2646</v>
      </c>
      <c r="B320" s="58" t="s">
        <v>2647</v>
      </c>
      <c r="C320" s="69" t="s">
        <v>1788</v>
      </c>
      <c r="D320" s="69" t="s">
        <v>132</v>
      </c>
      <c r="E320" s="76">
        <v>45082</v>
      </c>
      <c r="F320" s="66">
        <v>22970.776392</v>
      </c>
      <c r="G320" s="68">
        <v>7.888477</v>
      </c>
      <c r="H320" s="66">
        <v>1.8120444760000001</v>
      </c>
      <c r="I320" s="67">
        <f t="shared" si="4"/>
        <v>2.0004148838342263E-2</v>
      </c>
      <c r="J320" s="67">
        <f>H320/'סכום נכסי הקרן'!$C$41</f>
        <v>1.6475765791460539E-4</v>
      </c>
    </row>
    <row r="321" spans="1:10">
      <c r="A321" s="61" t="s">
        <v>2646</v>
      </c>
      <c r="B321" s="58" t="s">
        <v>2648</v>
      </c>
      <c r="C321" s="69" t="s">
        <v>1788</v>
      </c>
      <c r="D321" s="69" t="s">
        <v>132</v>
      </c>
      <c r="E321" s="76">
        <v>44972</v>
      </c>
      <c r="F321" s="66">
        <v>44017.881847999997</v>
      </c>
      <c r="G321" s="68">
        <v>21.096354000000002</v>
      </c>
      <c r="H321" s="66">
        <v>9.2861681899999997</v>
      </c>
      <c r="I321" s="67">
        <f t="shared" si="4"/>
        <v>0.10251508341599855</v>
      </c>
      <c r="J321" s="67">
        <f>H321/'סכום נכסי הקרן'!$C$41</f>
        <v>8.4433210235702297E-4</v>
      </c>
    </row>
    <row r="322" spans="1:10">
      <c r="A322" s="124" t="s">
        <v>2693</v>
      </c>
      <c r="B322" s="125" t="s">
        <v>2693</v>
      </c>
      <c r="C322" s="125" t="s">
        <v>2693</v>
      </c>
      <c r="D322" s="125" t="s">
        <v>2693</v>
      </c>
      <c r="E322" s="125" t="s">
        <v>2693</v>
      </c>
      <c r="F322" s="125" t="s">
        <v>2693</v>
      </c>
      <c r="G322" s="125" t="s">
        <v>2693</v>
      </c>
      <c r="H322" s="125" t="s">
        <v>2693</v>
      </c>
      <c r="I322" s="125" t="s">
        <v>2693</v>
      </c>
      <c r="J322" s="125" t="s">
        <v>2693</v>
      </c>
    </row>
    <row r="323" spans="1:10">
      <c r="A323" s="57" t="s">
        <v>171</v>
      </c>
      <c r="B323" s="125" t="s">
        <v>2693</v>
      </c>
      <c r="C323" s="125" t="s">
        <v>2693</v>
      </c>
      <c r="D323" s="125" t="s">
        <v>2693</v>
      </c>
      <c r="E323" s="125" t="s">
        <v>2693</v>
      </c>
      <c r="F323" s="125" t="s">
        <v>2693</v>
      </c>
      <c r="G323" s="125" t="s">
        <v>2693</v>
      </c>
      <c r="H323" s="66">
        <v>3.0437793840000005</v>
      </c>
      <c r="I323" s="67">
        <f t="shared" si="4"/>
        <v>3.3601943349106704E-2</v>
      </c>
      <c r="J323" s="67">
        <f>H323/'סכום נכסי הקרן'!$C$41</f>
        <v>2.7675146452453873E-4</v>
      </c>
    </row>
    <row r="324" spans="1:10">
      <c r="A324" s="61" t="s">
        <v>2649</v>
      </c>
      <c r="B324" s="103">
        <v>10001064</v>
      </c>
      <c r="C324" s="69" t="s">
        <v>1788</v>
      </c>
      <c r="D324" s="69" t="s">
        <v>123</v>
      </c>
      <c r="E324" s="76">
        <v>45195</v>
      </c>
      <c r="F324" s="66">
        <v>31908.408931999998</v>
      </c>
      <c r="G324" s="68">
        <v>6.3506020000000003</v>
      </c>
      <c r="H324" s="66">
        <v>2.0263761730000001</v>
      </c>
      <c r="I324" s="67">
        <f t="shared" si="4"/>
        <v>2.2370273524766615E-2</v>
      </c>
      <c r="J324" s="67">
        <f>H324/'סכום נכסי הקרן'!$C$41</f>
        <v>1.8424547340825933E-4</v>
      </c>
    </row>
    <row r="325" spans="1:10">
      <c r="A325" s="61" t="s">
        <v>2649</v>
      </c>
      <c r="B325" s="58" t="s">
        <v>2650</v>
      </c>
      <c r="C325" s="69" t="s">
        <v>1788</v>
      </c>
      <c r="D325" s="69" t="s">
        <v>123</v>
      </c>
      <c r="E325" s="76">
        <v>45252</v>
      </c>
      <c r="F325" s="66">
        <v>21349.695093999999</v>
      </c>
      <c r="G325" s="68">
        <v>4.7654230000000002</v>
      </c>
      <c r="H325" s="66">
        <v>1.017403211</v>
      </c>
      <c r="I325" s="67">
        <f t="shared" si="4"/>
        <v>1.1231669824340084E-2</v>
      </c>
      <c r="J325" s="67">
        <f>H325/'סכום נכסי הקרן'!$C$41</f>
        <v>9.2505991116279348E-5</v>
      </c>
    </row>
    <row r="326" spans="1:10">
      <c r="A326" s="126" t="s">
        <v>2693</v>
      </c>
      <c r="B326" s="127" t="s">
        <v>2693</v>
      </c>
      <c r="C326" s="127" t="s">
        <v>2693</v>
      </c>
      <c r="D326" s="127" t="s">
        <v>2693</v>
      </c>
      <c r="E326" s="127" t="s">
        <v>2693</v>
      </c>
      <c r="F326" s="127" t="s">
        <v>2693</v>
      </c>
      <c r="G326" s="127" t="s">
        <v>2693</v>
      </c>
      <c r="H326" s="127" t="s">
        <v>2693</v>
      </c>
      <c r="I326" s="127" t="s">
        <v>2693</v>
      </c>
      <c r="J326" s="127" t="s">
        <v>2693</v>
      </c>
    </row>
    <row r="327" spans="1:10">
      <c r="A327" s="126" t="s">
        <v>2693</v>
      </c>
      <c r="B327" s="127" t="s">
        <v>2693</v>
      </c>
      <c r="C327" s="127" t="s">
        <v>2693</v>
      </c>
      <c r="D327" s="127" t="s">
        <v>2693</v>
      </c>
      <c r="E327" s="127" t="s">
        <v>2693</v>
      </c>
      <c r="F327" s="127" t="s">
        <v>2693</v>
      </c>
      <c r="G327" s="127" t="s">
        <v>2693</v>
      </c>
      <c r="H327" s="127" t="s">
        <v>2693</v>
      </c>
      <c r="I327" s="127" t="s">
        <v>2693</v>
      </c>
      <c r="J327" s="127" t="s">
        <v>2693</v>
      </c>
    </row>
    <row r="328" spans="1:10">
      <c r="A328" s="126" t="s">
        <v>2693</v>
      </c>
      <c r="B328" s="127" t="s">
        <v>2693</v>
      </c>
      <c r="C328" s="127" t="s">
        <v>2693</v>
      </c>
      <c r="D328" s="127" t="s">
        <v>2693</v>
      </c>
      <c r="E328" s="127" t="s">
        <v>2693</v>
      </c>
      <c r="F328" s="127" t="s">
        <v>2693</v>
      </c>
      <c r="G328" s="127" t="s">
        <v>2693</v>
      </c>
      <c r="H328" s="127" t="s">
        <v>2693</v>
      </c>
      <c r="I328" s="127" t="s">
        <v>2693</v>
      </c>
      <c r="J328" s="127" t="s">
        <v>2693</v>
      </c>
    </row>
    <row r="329" spans="1:10">
      <c r="A329" s="97" t="s">
        <v>196</v>
      </c>
      <c r="B329" s="127" t="s">
        <v>2693</v>
      </c>
      <c r="C329" s="127" t="s">
        <v>2693</v>
      </c>
      <c r="D329" s="127" t="s">
        <v>2693</v>
      </c>
      <c r="E329" s="127" t="s">
        <v>2693</v>
      </c>
      <c r="F329" s="127" t="s">
        <v>2693</v>
      </c>
      <c r="G329" s="127" t="s">
        <v>2693</v>
      </c>
      <c r="H329" s="127" t="s">
        <v>2693</v>
      </c>
      <c r="I329" s="127" t="s">
        <v>2693</v>
      </c>
      <c r="J329" s="127" t="s">
        <v>2693</v>
      </c>
    </row>
    <row r="330" spans="1:10">
      <c r="A330" s="97" t="s">
        <v>104</v>
      </c>
      <c r="B330" s="127" t="s">
        <v>2693</v>
      </c>
      <c r="C330" s="127" t="s">
        <v>2693</v>
      </c>
      <c r="D330" s="127" t="s">
        <v>2693</v>
      </c>
      <c r="E330" s="127" t="s">
        <v>2693</v>
      </c>
      <c r="F330" s="127" t="s">
        <v>2693</v>
      </c>
      <c r="G330" s="127" t="s">
        <v>2693</v>
      </c>
      <c r="H330" s="127" t="s">
        <v>2693</v>
      </c>
      <c r="I330" s="127" t="s">
        <v>2693</v>
      </c>
      <c r="J330" s="127" t="s">
        <v>2693</v>
      </c>
    </row>
    <row r="331" spans="1:10">
      <c r="A331" s="97" t="s">
        <v>179</v>
      </c>
      <c r="B331" s="127" t="s">
        <v>2693</v>
      </c>
      <c r="C331" s="127" t="s">
        <v>2693</v>
      </c>
      <c r="D331" s="127" t="s">
        <v>2693</v>
      </c>
      <c r="E331" s="127" t="s">
        <v>2693</v>
      </c>
      <c r="F331" s="127" t="s">
        <v>2693</v>
      </c>
      <c r="G331" s="127" t="s">
        <v>2693</v>
      </c>
      <c r="H331" s="127" t="s">
        <v>2693</v>
      </c>
      <c r="I331" s="127" t="s">
        <v>2693</v>
      </c>
      <c r="J331" s="127" t="s">
        <v>2693</v>
      </c>
    </row>
    <row r="332" spans="1:10">
      <c r="A332" s="97" t="s">
        <v>187</v>
      </c>
      <c r="B332" s="127" t="s">
        <v>2693</v>
      </c>
      <c r="C332" s="127" t="s">
        <v>2693</v>
      </c>
      <c r="D332" s="127" t="s">
        <v>2693</v>
      </c>
      <c r="E332" s="127" t="s">
        <v>2693</v>
      </c>
      <c r="F332" s="127" t="s">
        <v>2693</v>
      </c>
      <c r="G332" s="127" t="s">
        <v>2693</v>
      </c>
      <c r="H332" s="127" t="s">
        <v>2693</v>
      </c>
      <c r="I332" s="127" t="s">
        <v>2693</v>
      </c>
      <c r="J332" s="127" t="s">
        <v>2693</v>
      </c>
    </row>
    <row r="333" spans="1:10" hidden="1">
      <c r="B333" s="1"/>
      <c r="C333" s="1"/>
    </row>
    <row r="334" spans="1:10" hidden="1">
      <c r="B334" s="1"/>
      <c r="C334" s="1"/>
    </row>
    <row r="335" spans="1:10" hidden="1">
      <c r="B335" s="1"/>
      <c r="C335" s="1"/>
    </row>
    <row r="336" spans="1:10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B5:B323 B325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137</v>
      </c>
      <c r="B1" s="36" t="s" vm="1">
        <v>204</v>
      </c>
    </row>
    <row r="2" spans="1:16">
      <c r="A2" s="36" t="s">
        <v>136</v>
      </c>
      <c r="B2" s="36" t="s">
        <v>205</v>
      </c>
    </row>
    <row r="3" spans="1:16">
      <c r="A3" s="36" t="s">
        <v>138</v>
      </c>
      <c r="B3" s="36" t="s">
        <v>2665</v>
      </c>
    </row>
    <row r="4" spans="1:16">
      <c r="A4" s="36" t="s">
        <v>139</v>
      </c>
      <c r="B4" s="36">
        <v>14242</v>
      </c>
    </row>
    <row r="5" spans="1:16" ht="18.75">
      <c r="A5" s="153" t="s">
        <v>94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s="3" customFormat="1">
      <c r="A6" s="37" t="s">
        <v>108</v>
      </c>
      <c r="B6" s="38" t="s">
        <v>41</v>
      </c>
      <c r="C6" s="38" t="s">
        <v>47</v>
      </c>
      <c r="D6" s="38" t="s">
        <v>14</v>
      </c>
      <c r="E6" s="38" t="s">
        <v>62</v>
      </c>
      <c r="F6" s="38" t="s">
        <v>96</v>
      </c>
      <c r="G6" s="38" t="s">
        <v>17</v>
      </c>
      <c r="H6" s="38" t="s">
        <v>95</v>
      </c>
      <c r="I6" s="38" t="s">
        <v>16</v>
      </c>
      <c r="J6" s="38" t="s">
        <v>18</v>
      </c>
      <c r="K6" s="38" t="s">
        <v>181</v>
      </c>
      <c r="L6" s="38" t="s">
        <v>180</v>
      </c>
      <c r="M6" s="38" t="s">
        <v>103</v>
      </c>
      <c r="N6" s="38" t="s">
        <v>55</v>
      </c>
      <c r="O6" s="38" t="s">
        <v>140</v>
      </c>
      <c r="P6" s="40" t="s">
        <v>142</v>
      </c>
    </row>
    <row r="7" spans="1:16" s="3" customFormat="1">
      <c r="A7" s="118" t="s">
        <v>2693</v>
      </c>
      <c r="B7" s="119" t="s">
        <v>2693</v>
      </c>
      <c r="C7" s="119" t="s">
        <v>2693</v>
      </c>
      <c r="D7" s="119" t="s">
        <v>2693</v>
      </c>
      <c r="E7" s="119" t="s">
        <v>2693</v>
      </c>
      <c r="F7" s="12" t="s">
        <v>21</v>
      </c>
      <c r="G7" s="12" t="s">
        <v>20</v>
      </c>
      <c r="H7" s="119" t="s">
        <v>2693</v>
      </c>
      <c r="I7" s="12" t="s">
        <v>19</v>
      </c>
      <c r="J7" s="12" t="s">
        <v>19</v>
      </c>
      <c r="K7" s="12" t="s">
        <v>188</v>
      </c>
      <c r="L7" s="119" t="s">
        <v>2693</v>
      </c>
      <c r="M7" s="12" t="s">
        <v>184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20" t="s">
        <v>2693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105</v>
      </c>
    </row>
    <row r="9" spans="1:16" s="4" customFormat="1" ht="20.25">
      <c r="A9" s="94" t="s">
        <v>2667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95">
        <v>0</v>
      </c>
      <c r="N9" s="125" t="s">
        <v>2693</v>
      </c>
      <c r="O9" s="96">
        <v>0</v>
      </c>
      <c r="P9" s="96">
        <v>0</v>
      </c>
    </row>
    <row r="10" spans="1:16">
      <c r="A10" s="97" t="s">
        <v>196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125" t="s">
        <v>2693</v>
      </c>
      <c r="P10" s="125" t="s">
        <v>2693</v>
      </c>
    </row>
    <row r="11" spans="1:16">
      <c r="A11" s="97" t="s">
        <v>104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  <c r="O11" s="125" t="s">
        <v>2693</v>
      </c>
      <c r="P11" s="125" t="s">
        <v>2693</v>
      </c>
    </row>
    <row r="12" spans="1:16">
      <c r="A12" s="97" t="s">
        <v>179</v>
      </c>
      <c r="B12" s="125" t="s">
        <v>2693</v>
      </c>
      <c r="C12" s="125" t="s">
        <v>2693</v>
      </c>
      <c r="D12" s="125" t="s">
        <v>2693</v>
      </c>
      <c r="E12" s="125" t="s">
        <v>2693</v>
      </c>
      <c r="F12" s="125" t="s">
        <v>2693</v>
      </c>
      <c r="G12" s="125" t="s">
        <v>2693</v>
      </c>
      <c r="H12" s="125" t="s">
        <v>2693</v>
      </c>
      <c r="I12" s="125" t="s">
        <v>2693</v>
      </c>
      <c r="J12" s="125" t="s">
        <v>2693</v>
      </c>
      <c r="K12" s="125" t="s">
        <v>2693</v>
      </c>
      <c r="L12" s="125" t="s">
        <v>2693</v>
      </c>
      <c r="M12" s="125" t="s">
        <v>2693</v>
      </c>
      <c r="N12" s="125" t="s">
        <v>2693</v>
      </c>
      <c r="O12" s="125" t="s">
        <v>2693</v>
      </c>
      <c r="P12" s="125" t="s">
        <v>2693</v>
      </c>
    </row>
    <row r="13" spans="1:16">
      <c r="A13" s="97" t="s">
        <v>187</v>
      </c>
      <c r="B13" s="125" t="s">
        <v>2693</v>
      </c>
      <c r="C13" s="125" t="s">
        <v>2693</v>
      </c>
      <c r="D13" s="125" t="s">
        <v>2693</v>
      </c>
      <c r="E13" s="125" t="s">
        <v>2693</v>
      </c>
      <c r="F13" s="125" t="s">
        <v>2693</v>
      </c>
      <c r="G13" s="125" t="s">
        <v>2693</v>
      </c>
      <c r="H13" s="125" t="s">
        <v>2693</v>
      </c>
      <c r="I13" s="125" t="s">
        <v>2693</v>
      </c>
      <c r="J13" s="125" t="s">
        <v>2693</v>
      </c>
      <c r="K13" s="125" t="s">
        <v>2693</v>
      </c>
      <c r="L13" s="125" t="s">
        <v>2693</v>
      </c>
      <c r="M13" s="125" t="s">
        <v>2693</v>
      </c>
      <c r="N13" s="125" t="s">
        <v>2693</v>
      </c>
      <c r="O13" s="125" t="s">
        <v>2693</v>
      </c>
      <c r="P13" s="125" t="s">
        <v>2693</v>
      </c>
    </row>
    <row r="14" spans="1:16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</row>
    <row r="16" spans="1:16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spans="1:16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</row>
    <row r="18" spans="1:16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</row>
    <row r="19" spans="1:16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6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</row>
    <row r="21" spans="1:16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</row>
    <row r="22" spans="1:16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</row>
    <row r="23" spans="1:16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1:16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</row>
    <row r="30" spans="1:16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</row>
    <row r="31" spans="1:16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</row>
    <row r="33" spans="1:16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</row>
    <row r="34" spans="1:16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</row>
    <row r="35" spans="1:16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1:16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</row>
    <row r="37" spans="1:16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1:16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</row>
    <row r="39" spans="1:16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  <row r="41" spans="1:16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</row>
    <row r="42" spans="1:16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1:16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  <row r="45" spans="1:16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</row>
    <row r="46" spans="1:16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</row>
    <row r="47" spans="1:16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</row>
    <row r="48" spans="1:16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</row>
    <row r="49" spans="1:16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</row>
    <row r="50" spans="1:16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</row>
    <row r="51" spans="1:16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</row>
    <row r="52" spans="1:16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</row>
    <row r="53" spans="1:16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</row>
    <row r="54" spans="1:16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</row>
    <row r="55" spans="1:16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</row>
    <row r="56" spans="1:16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</row>
    <row r="57" spans="1:16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</row>
    <row r="58" spans="1:16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</row>
    <row r="59" spans="1:16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</row>
    <row r="60" spans="1:16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</row>
    <row r="61" spans="1:16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</row>
    <row r="62" spans="1:16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</row>
    <row r="63" spans="1:16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</row>
    <row r="64" spans="1:16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</row>
    <row r="65" spans="1:16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</row>
    <row r="66" spans="1:16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</row>
    <row r="67" spans="1:16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</row>
    <row r="68" spans="1:16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</row>
    <row r="69" spans="1:16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</row>
    <row r="70" spans="1:16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16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</row>
    <row r="72" spans="1:16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</row>
    <row r="73" spans="1:16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</row>
    <row r="74" spans="1:16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</row>
    <row r="75" spans="1:16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</row>
    <row r="76" spans="1:16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</row>
    <row r="77" spans="1:16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</row>
    <row r="78" spans="1:16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</row>
    <row r="79" spans="1:16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</row>
    <row r="80" spans="1:16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</row>
    <row r="81" spans="1:16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</row>
    <row r="82" spans="1:16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</row>
    <row r="83" spans="1:16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</row>
    <row r="84" spans="1:16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</row>
    <row r="85" spans="1:16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</row>
    <row r="86" spans="1:16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</row>
    <row r="87" spans="1:16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</row>
    <row r="89" spans="1:16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</row>
    <row r="90" spans="1:16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</row>
    <row r="91" spans="1:16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</row>
    <row r="92" spans="1:16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</row>
    <row r="93" spans="1:16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</row>
    <row r="94" spans="1:16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</row>
    <row r="95" spans="1:16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</row>
    <row r="96" spans="1:16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</row>
    <row r="97" spans="1:16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</row>
    <row r="98" spans="1:16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</row>
    <row r="99" spans="1:16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</row>
    <row r="100" spans="1:16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</row>
    <row r="101" spans="1:16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</row>
    <row r="102" spans="1:16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</row>
    <row r="103" spans="1:16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</row>
    <row r="104" spans="1:16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</row>
    <row r="105" spans="1:16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</row>
    <row r="106" spans="1:16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</row>
    <row r="107" spans="1:16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</row>
    <row r="108" spans="1:16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137</v>
      </c>
      <c r="B1" s="36" t="s" vm="1">
        <v>204</v>
      </c>
    </row>
    <row r="2" spans="1:17">
      <c r="A2" s="36" t="s">
        <v>136</v>
      </c>
      <c r="B2" s="36" t="s">
        <v>205</v>
      </c>
    </row>
    <row r="3" spans="1:17">
      <c r="A3" s="36" t="s">
        <v>138</v>
      </c>
      <c r="B3" s="36" t="s">
        <v>2665</v>
      </c>
    </row>
    <row r="4" spans="1:17">
      <c r="A4" s="36" t="s">
        <v>139</v>
      </c>
      <c r="B4" s="36">
        <v>14242</v>
      </c>
    </row>
    <row r="5" spans="1:17" s="3" customFormat="1">
      <c r="A5" s="37" t="s">
        <v>108</v>
      </c>
      <c r="B5" s="38" t="s">
        <v>166</v>
      </c>
      <c r="C5" s="38" t="s">
        <v>41</v>
      </c>
      <c r="D5" s="38" t="s">
        <v>109</v>
      </c>
      <c r="E5" s="38" t="s">
        <v>14</v>
      </c>
      <c r="F5" s="38" t="s">
        <v>96</v>
      </c>
      <c r="G5" s="38" t="s">
        <v>62</v>
      </c>
      <c r="H5" s="38" t="s">
        <v>17</v>
      </c>
      <c r="I5" s="38" t="s">
        <v>203</v>
      </c>
      <c r="J5" s="38" t="s">
        <v>95</v>
      </c>
      <c r="K5" s="38" t="s">
        <v>36</v>
      </c>
      <c r="L5" s="38" t="s">
        <v>18</v>
      </c>
      <c r="M5" s="38" t="s">
        <v>181</v>
      </c>
      <c r="N5" s="38" t="s">
        <v>180</v>
      </c>
      <c r="O5" s="38" t="s">
        <v>103</v>
      </c>
      <c r="P5" s="38" t="s">
        <v>140</v>
      </c>
      <c r="Q5" s="40" t="s">
        <v>142</v>
      </c>
    </row>
    <row r="6" spans="1:17" s="3" customFormat="1">
      <c r="A6" s="118" t="s">
        <v>2693</v>
      </c>
      <c r="B6" s="144" t="s">
        <v>2693</v>
      </c>
      <c r="C6" s="119" t="s">
        <v>2693</v>
      </c>
      <c r="D6" s="119" t="s">
        <v>2693</v>
      </c>
      <c r="E6" s="119" t="s">
        <v>2693</v>
      </c>
      <c r="F6" s="12" t="s">
        <v>21</v>
      </c>
      <c r="G6" s="119" t="s">
        <v>2693</v>
      </c>
      <c r="H6" s="12" t="s">
        <v>20</v>
      </c>
      <c r="I6" s="119" t="s">
        <v>2693</v>
      </c>
      <c r="J6" s="119" t="s">
        <v>2693</v>
      </c>
      <c r="K6" s="12" t="s">
        <v>19</v>
      </c>
      <c r="L6" s="12" t="s">
        <v>19</v>
      </c>
      <c r="M6" s="12" t="s">
        <v>188</v>
      </c>
      <c r="N6" s="119" t="s">
        <v>2693</v>
      </c>
      <c r="O6" s="12" t="s">
        <v>184</v>
      </c>
      <c r="P6" s="12" t="s">
        <v>19</v>
      </c>
      <c r="Q6" s="13" t="s">
        <v>19</v>
      </c>
    </row>
    <row r="7" spans="1:17" s="4" customFormat="1" ht="20.25">
      <c r="A7" s="120" t="s">
        <v>2693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105</v>
      </c>
      <c r="Q7" s="15" t="s">
        <v>106</v>
      </c>
    </row>
    <row r="8" spans="1:17" s="4" customFormat="1" ht="20.25">
      <c r="A8" s="94" t="s">
        <v>2668</v>
      </c>
      <c r="B8" s="125" t="s">
        <v>2693</v>
      </c>
      <c r="C8" s="125" t="s">
        <v>2693</v>
      </c>
      <c r="D8" s="125" t="s">
        <v>2693</v>
      </c>
      <c r="E8" s="125" t="s">
        <v>2693</v>
      </c>
      <c r="F8" s="125" t="s">
        <v>2693</v>
      </c>
      <c r="G8" s="125" t="s">
        <v>2693</v>
      </c>
      <c r="H8" s="125" t="s">
        <v>2693</v>
      </c>
      <c r="I8" s="125" t="s">
        <v>2693</v>
      </c>
      <c r="J8" s="125" t="s">
        <v>2693</v>
      </c>
      <c r="K8" s="125" t="s">
        <v>2693</v>
      </c>
      <c r="L8" s="125" t="s">
        <v>2693</v>
      </c>
      <c r="M8" s="125" t="s">
        <v>2693</v>
      </c>
      <c r="N8" s="125" t="s">
        <v>2693</v>
      </c>
      <c r="O8" s="95">
        <v>0</v>
      </c>
      <c r="P8" s="96">
        <v>0</v>
      </c>
      <c r="Q8" s="96">
        <v>0</v>
      </c>
    </row>
    <row r="9" spans="1:17">
      <c r="A9" s="97" t="s">
        <v>196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125" t="s">
        <v>2693</v>
      </c>
      <c r="N9" s="125" t="s">
        <v>2693</v>
      </c>
      <c r="O9" s="125" t="s">
        <v>2693</v>
      </c>
      <c r="P9" s="125" t="s">
        <v>2693</v>
      </c>
      <c r="Q9" s="125" t="s">
        <v>2693</v>
      </c>
    </row>
    <row r="10" spans="1:17">
      <c r="A10" s="97" t="s">
        <v>104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125" t="s">
        <v>2693</v>
      </c>
      <c r="P10" s="125" t="s">
        <v>2693</v>
      </c>
      <c r="Q10" s="125" t="s">
        <v>2693</v>
      </c>
    </row>
    <row r="11" spans="1:17">
      <c r="A11" s="97" t="s">
        <v>179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  <c r="O11" s="125" t="s">
        <v>2693</v>
      </c>
      <c r="P11" s="125" t="s">
        <v>2693</v>
      </c>
      <c r="Q11" s="125" t="s">
        <v>2693</v>
      </c>
    </row>
    <row r="12" spans="1:17">
      <c r="A12" s="97" t="s">
        <v>187</v>
      </c>
      <c r="B12" s="125" t="s">
        <v>2693</v>
      </c>
      <c r="C12" s="125" t="s">
        <v>2693</v>
      </c>
      <c r="D12" s="125" t="s">
        <v>2693</v>
      </c>
      <c r="E12" s="125" t="s">
        <v>2693</v>
      </c>
      <c r="F12" s="125" t="s">
        <v>2693</v>
      </c>
      <c r="G12" s="125" t="s">
        <v>2693</v>
      </c>
      <c r="H12" s="125" t="s">
        <v>2693</v>
      </c>
      <c r="I12" s="125" t="s">
        <v>2693</v>
      </c>
      <c r="J12" s="125" t="s">
        <v>2693</v>
      </c>
      <c r="K12" s="125" t="s">
        <v>2693</v>
      </c>
      <c r="L12" s="125" t="s">
        <v>2693</v>
      </c>
      <c r="M12" s="125" t="s">
        <v>2693</v>
      </c>
      <c r="N12" s="125" t="s">
        <v>2693</v>
      </c>
      <c r="O12" s="125" t="s">
        <v>2693</v>
      </c>
      <c r="P12" s="125" t="s">
        <v>2693</v>
      </c>
      <c r="Q12" s="125" t="s">
        <v>2693</v>
      </c>
    </row>
    <row r="13" spans="1:17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7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7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</row>
    <row r="20" spans="1:17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</row>
    <row r="22" spans="1:17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17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1:17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1:17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1:17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1:17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1:17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1:17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1:17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1:17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1:17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1:17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</row>
    <row r="43" spans="1:17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</row>
    <row r="44" spans="1:17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</row>
    <row r="45" spans="1:17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</row>
    <row r="46" spans="1:17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</row>
    <row r="47" spans="1:17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</row>
    <row r="48" spans="1:17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</row>
    <row r="49" spans="1:17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</row>
    <row r="50" spans="1:17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</row>
    <row r="51" spans="1:17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</row>
    <row r="52" spans="1:17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</row>
    <row r="53" spans="1:17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</row>
    <row r="54" spans="1:17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</row>
    <row r="55" spans="1:17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</row>
    <row r="56" spans="1:17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7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</row>
    <row r="58" spans="1:17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</row>
    <row r="59" spans="1:17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</row>
    <row r="60" spans="1:17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</row>
    <row r="61" spans="1:17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</row>
    <row r="62" spans="1:17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3" spans="1:17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</row>
    <row r="64" spans="1:17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</row>
    <row r="65" spans="1:17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</row>
    <row r="66" spans="1:17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</row>
    <row r="67" spans="1:17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</row>
    <row r="68" spans="1:17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</row>
    <row r="69" spans="1:17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</row>
    <row r="70" spans="1:17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</row>
    <row r="71" spans="1:17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</row>
    <row r="72" spans="1:17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</row>
    <row r="73" spans="1:17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1:17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</row>
    <row r="75" spans="1:17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</row>
    <row r="76" spans="1:17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</row>
    <row r="77" spans="1:17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</row>
    <row r="78" spans="1:17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</row>
    <row r="79" spans="1:17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</row>
    <row r="80" spans="1:17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</row>
    <row r="81" spans="1:17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</row>
    <row r="82" spans="1:17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</row>
    <row r="83" spans="1:17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</row>
    <row r="84" spans="1:17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</row>
    <row r="85" spans="1:17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</row>
    <row r="86" spans="1:17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</row>
    <row r="87" spans="1:17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</row>
    <row r="88" spans="1:17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</row>
    <row r="89" spans="1:17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</row>
    <row r="90" spans="1:17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</row>
    <row r="91" spans="1:17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</row>
    <row r="92" spans="1:17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</row>
    <row r="93" spans="1:17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</row>
    <row r="94" spans="1:17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</row>
    <row r="95" spans="1:17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</row>
    <row r="96" spans="1:17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</row>
    <row r="97" spans="1:17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</row>
    <row r="98" spans="1:17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</row>
    <row r="99" spans="1:17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</row>
    <row r="100" spans="1:17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1:17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</row>
    <row r="102" spans="1:17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</row>
    <row r="103" spans="1:17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</row>
    <row r="104" spans="1:17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</row>
    <row r="105" spans="1:17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</row>
    <row r="106" spans="1:17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</row>
    <row r="107" spans="1:17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</row>
    <row r="10000" spans="52:52" hidden="1">
      <c r="AZ10000"/>
    </row>
  </sheetData>
  <sheetProtection sheet="1" objects="1" scenarios="1"/>
  <phoneticPr fontId="3" type="noConversion"/>
  <conditionalFormatting sqref="A13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137</v>
      </c>
      <c r="B1" s="36" t="s" vm="1">
        <v>204</v>
      </c>
    </row>
    <row r="2" spans="1:14">
      <c r="A2" s="36" t="s">
        <v>136</v>
      </c>
      <c r="B2" s="36" t="s">
        <v>205</v>
      </c>
    </row>
    <row r="3" spans="1:14">
      <c r="A3" s="36" t="s">
        <v>138</v>
      </c>
      <c r="B3" s="36" t="s">
        <v>2665</v>
      </c>
    </row>
    <row r="4" spans="1:14">
      <c r="A4" s="36" t="s">
        <v>139</v>
      </c>
      <c r="B4" s="36">
        <v>14242</v>
      </c>
    </row>
    <row r="5" spans="1:14" s="3" customFormat="1">
      <c r="A5" s="37" t="s">
        <v>108</v>
      </c>
      <c r="B5" s="38" t="s">
        <v>41</v>
      </c>
      <c r="C5" s="38" t="s">
        <v>109</v>
      </c>
      <c r="D5" s="38" t="s">
        <v>14</v>
      </c>
      <c r="E5" s="38" t="s">
        <v>62</v>
      </c>
      <c r="F5" s="38" t="s">
        <v>17</v>
      </c>
      <c r="G5" s="38" t="s">
        <v>95</v>
      </c>
      <c r="H5" s="38" t="s">
        <v>49</v>
      </c>
      <c r="I5" s="38" t="s">
        <v>18</v>
      </c>
      <c r="J5" s="38" t="s">
        <v>181</v>
      </c>
      <c r="K5" s="38" t="s">
        <v>180</v>
      </c>
      <c r="L5" s="38" t="s">
        <v>103</v>
      </c>
      <c r="M5" s="38" t="s">
        <v>140</v>
      </c>
      <c r="N5" s="40" t="s">
        <v>142</v>
      </c>
    </row>
    <row r="6" spans="1:14" s="3" customFormat="1">
      <c r="A6" s="118" t="s">
        <v>2693</v>
      </c>
      <c r="B6" s="119" t="s">
        <v>2693</v>
      </c>
      <c r="C6" s="119" t="s">
        <v>2693</v>
      </c>
      <c r="D6" s="119" t="s">
        <v>2693</v>
      </c>
      <c r="E6" s="119" t="s">
        <v>2693</v>
      </c>
      <c r="F6" s="26" t="s">
        <v>20</v>
      </c>
      <c r="G6" s="119" t="s">
        <v>2693</v>
      </c>
      <c r="H6" s="26" t="s">
        <v>19</v>
      </c>
      <c r="I6" s="26" t="s">
        <v>19</v>
      </c>
      <c r="J6" s="26" t="s">
        <v>188</v>
      </c>
      <c r="K6" s="119" t="s">
        <v>2693</v>
      </c>
      <c r="L6" s="26" t="s">
        <v>184</v>
      </c>
      <c r="M6" s="26" t="s">
        <v>19</v>
      </c>
      <c r="N6" s="13" t="s">
        <v>19</v>
      </c>
    </row>
    <row r="7" spans="1:14" s="4" customFormat="1" ht="20.25">
      <c r="A7" s="120" t="s">
        <v>2693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4" t="s">
        <v>2669</v>
      </c>
      <c r="B8" s="125" t="s">
        <v>2693</v>
      </c>
      <c r="C8" s="125" t="s">
        <v>2693</v>
      </c>
      <c r="D8" s="125" t="s">
        <v>2693</v>
      </c>
      <c r="E8" s="125" t="s">
        <v>2693</v>
      </c>
      <c r="F8" s="125" t="s">
        <v>2693</v>
      </c>
      <c r="G8" s="125" t="s">
        <v>2693</v>
      </c>
      <c r="H8" s="125" t="s">
        <v>2693</v>
      </c>
      <c r="I8" s="125" t="s">
        <v>2693</v>
      </c>
      <c r="J8" s="125" t="s">
        <v>2693</v>
      </c>
      <c r="K8" s="125" t="s">
        <v>2693</v>
      </c>
      <c r="L8" s="95">
        <v>0</v>
      </c>
      <c r="M8" s="96">
        <v>0</v>
      </c>
      <c r="N8" s="96">
        <v>0</v>
      </c>
    </row>
    <row r="9" spans="1:14">
      <c r="A9" s="97" t="s">
        <v>196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125" t="s">
        <v>2693</v>
      </c>
      <c r="N9" s="125" t="s">
        <v>2693</v>
      </c>
    </row>
    <row r="10" spans="1:14">
      <c r="A10" s="97" t="s">
        <v>104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</row>
    <row r="11" spans="1:14">
      <c r="A11" s="97" t="s">
        <v>179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</row>
    <row r="12" spans="1:14">
      <c r="A12" s="97" t="s">
        <v>187</v>
      </c>
      <c r="B12" s="125" t="s">
        <v>2693</v>
      </c>
      <c r="C12" s="125" t="s">
        <v>2693</v>
      </c>
      <c r="D12" s="125" t="s">
        <v>2693</v>
      </c>
      <c r="E12" s="125" t="s">
        <v>2693</v>
      </c>
      <c r="F12" s="125" t="s">
        <v>2693</v>
      </c>
      <c r="G12" s="125" t="s">
        <v>2693</v>
      </c>
      <c r="H12" s="125" t="s">
        <v>2693</v>
      </c>
      <c r="I12" s="125" t="s">
        <v>2693</v>
      </c>
      <c r="J12" s="125" t="s">
        <v>2693</v>
      </c>
      <c r="K12" s="125" t="s">
        <v>2693</v>
      </c>
      <c r="L12" s="125" t="s">
        <v>2693</v>
      </c>
      <c r="M12" s="125" t="s">
        <v>2693</v>
      </c>
      <c r="N12" s="125" t="s">
        <v>2693</v>
      </c>
    </row>
    <row r="13" spans="1:14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</row>
    <row r="14" spans="1:14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</row>
    <row r="15" spans="1:14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1:14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1:14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14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1:14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1:14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4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</row>
    <row r="28" spans="1:14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14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</row>
    <row r="30" spans="1:14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</row>
    <row r="31" spans="1:14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2" spans="1:14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1:14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1:14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</row>
    <row r="35" spans="1:14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</row>
    <row r="36" spans="1:14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</row>
    <row r="37" spans="1:14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</row>
    <row r="39" spans="1:14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</row>
    <row r="41" spans="1:14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</row>
    <row r="42" spans="1:14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</row>
    <row r="43" spans="1:14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</row>
    <row r="44" spans="1:14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</row>
    <row r="45" spans="1:14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</row>
    <row r="46" spans="1:14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1:14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</row>
    <row r="53" spans="1:14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</row>
    <row r="57" spans="1:14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</row>
    <row r="58" spans="1:14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</row>
    <row r="59" spans="1:14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</row>
    <row r="60" spans="1:14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</row>
    <row r="61" spans="1:14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</row>
    <row r="62" spans="1:14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</row>
    <row r="63" spans="1:14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</row>
    <row r="64" spans="1:14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</row>
    <row r="65" spans="1:14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</row>
    <row r="67" spans="1:14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</row>
    <row r="68" spans="1:14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</row>
    <row r="70" spans="1:14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</row>
    <row r="71" spans="1:14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</row>
    <row r="72" spans="1:14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</row>
    <row r="73" spans="1:14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</row>
    <row r="74" spans="1:14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</row>
    <row r="75" spans="1:14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</row>
    <row r="76" spans="1:14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</row>
    <row r="77" spans="1:14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1:14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1:14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1:14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1:14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1:14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1:14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86" spans="1:14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</row>
    <row r="87" spans="1:14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1:14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1:14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1:14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1:14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1:14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1:14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5" spans="1:14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</row>
    <row r="96" spans="1:14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</row>
    <row r="97" spans="1:14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</row>
    <row r="98" spans="1:14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</row>
    <row r="99" spans="1:14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</row>
    <row r="101" spans="1:14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</row>
    <row r="102" spans="1:14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</row>
    <row r="103" spans="1:14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4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</row>
    <row r="105" spans="1:14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</row>
    <row r="106" spans="1:14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</row>
    <row r="107" spans="1:14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137</v>
      </c>
      <c r="B1" s="36" t="s" vm="1">
        <v>204</v>
      </c>
    </row>
    <row r="2" spans="1:9">
      <c r="A2" s="36" t="s">
        <v>136</v>
      </c>
      <c r="B2" s="36" t="s">
        <v>205</v>
      </c>
    </row>
    <row r="3" spans="1:9">
      <c r="A3" s="36" t="s">
        <v>138</v>
      </c>
      <c r="B3" s="36" t="s">
        <v>2665</v>
      </c>
    </row>
    <row r="4" spans="1:9">
      <c r="A4" s="36" t="s">
        <v>139</v>
      </c>
      <c r="B4" s="36">
        <v>14242</v>
      </c>
    </row>
    <row r="5" spans="1:9" s="3" customFormat="1">
      <c r="A5" s="37" t="s">
        <v>108</v>
      </c>
      <c r="B5" s="39" t="s">
        <v>51</v>
      </c>
      <c r="C5" s="39" t="s">
        <v>80</v>
      </c>
      <c r="D5" s="39" t="s">
        <v>52</v>
      </c>
      <c r="E5" s="39" t="s">
        <v>95</v>
      </c>
      <c r="F5" s="39" t="s">
        <v>167</v>
      </c>
      <c r="G5" s="39" t="s">
        <v>140</v>
      </c>
      <c r="H5" s="39" t="s">
        <v>141</v>
      </c>
      <c r="I5" s="51" t="s">
        <v>191</v>
      </c>
    </row>
    <row r="6" spans="1:9" s="3" customFormat="1">
      <c r="A6" s="118" t="s">
        <v>2693</v>
      </c>
      <c r="B6" s="12" t="s">
        <v>21</v>
      </c>
      <c r="C6" s="119" t="s">
        <v>2693</v>
      </c>
      <c r="D6" s="12" t="s">
        <v>19</v>
      </c>
      <c r="E6" s="119" t="s">
        <v>2693</v>
      </c>
      <c r="F6" s="12" t="s">
        <v>185</v>
      </c>
      <c r="G6" s="26" t="s">
        <v>19</v>
      </c>
      <c r="H6" s="26" t="s">
        <v>19</v>
      </c>
      <c r="I6" s="145" t="s">
        <v>2693</v>
      </c>
    </row>
    <row r="7" spans="1:9" s="4" customFormat="1" ht="20.25">
      <c r="A7" s="120" t="s">
        <v>2693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94" t="s">
        <v>2670</v>
      </c>
      <c r="B8" s="125" t="s">
        <v>2693</v>
      </c>
      <c r="C8" s="125" t="s">
        <v>2693</v>
      </c>
      <c r="D8" s="125" t="s">
        <v>2693</v>
      </c>
      <c r="E8" s="125" t="s">
        <v>2693</v>
      </c>
      <c r="F8" s="95">
        <v>0</v>
      </c>
      <c r="G8" s="96">
        <v>0</v>
      </c>
      <c r="H8" s="96">
        <v>0</v>
      </c>
      <c r="I8" s="125" t="s">
        <v>2693</v>
      </c>
    </row>
    <row r="9" spans="1:9" hidden="1">
      <c r="A9" s="93"/>
      <c r="B9" s="58"/>
      <c r="C9" s="58"/>
      <c r="D9" s="58"/>
      <c r="E9" s="58"/>
      <c r="F9" s="58"/>
      <c r="G9" s="58"/>
      <c r="H9" s="58"/>
      <c r="I9" s="58"/>
    </row>
    <row r="10" spans="1:9" hidden="1">
      <c r="A10" s="93"/>
      <c r="B10" s="58"/>
      <c r="C10" s="58"/>
      <c r="D10" s="58"/>
      <c r="E10" s="58"/>
      <c r="F10" s="58"/>
      <c r="G10" s="58"/>
      <c r="H10" s="58"/>
      <c r="I10" s="58"/>
    </row>
    <row r="11" spans="1:9" hidden="1">
      <c r="A11" s="58"/>
      <c r="B11" s="58"/>
      <c r="C11" s="58"/>
      <c r="D11" s="58"/>
      <c r="E11" s="58"/>
      <c r="F11" s="58"/>
      <c r="G11" s="58"/>
      <c r="H11" s="58"/>
      <c r="I11" s="58"/>
    </row>
    <row r="12" spans="1:9" hidden="1">
      <c r="A12" s="58"/>
      <c r="B12" s="58"/>
      <c r="C12" s="58"/>
      <c r="D12" s="58"/>
      <c r="E12" s="58"/>
      <c r="F12" s="58"/>
      <c r="G12" s="58"/>
      <c r="H12" s="58"/>
      <c r="I12" s="58"/>
    </row>
    <row r="13" spans="1:9" hidden="1">
      <c r="A13" s="58"/>
      <c r="B13" s="58"/>
      <c r="C13" s="58"/>
      <c r="D13" s="58"/>
      <c r="E13" s="58"/>
      <c r="F13" s="58"/>
      <c r="G13" s="58"/>
      <c r="H13" s="58"/>
      <c r="I13" s="58"/>
    </row>
    <row r="14" spans="1:9" hidden="1">
      <c r="A14" s="58"/>
      <c r="B14" s="58"/>
      <c r="C14" s="58"/>
      <c r="D14" s="58"/>
      <c r="E14" s="58"/>
      <c r="F14" s="58"/>
      <c r="G14" s="58"/>
      <c r="H14" s="58"/>
      <c r="I14" s="58"/>
    </row>
    <row r="15" spans="1:9" hidden="1">
      <c r="A15" s="58"/>
      <c r="B15" s="58"/>
      <c r="C15" s="58"/>
      <c r="D15" s="58"/>
      <c r="E15" s="58"/>
      <c r="F15" s="58"/>
      <c r="G15" s="58"/>
      <c r="H15" s="58"/>
      <c r="I15" s="58"/>
    </row>
    <row r="16" spans="1:9" hidden="1">
      <c r="A16" s="58"/>
      <c r="B16" s="58"/>
      <c r="C16" s="58"/>
      <c r="D16" s="58"/>
      <c r="E16" s="58"/>
      <c r="F16" s="58"/>
      <c r="G16" s="58"/>
      <c r="H16" s="58"/>
      <c r="I16" s="58"/>
    </row>
    <row r="17" spans="1:9" hidden="1">
      <c r="A17" s="58"/>
      <c r="B17" s="58"/>
      <c r="C17" s="58"/>
      <c r="D17" s="58"/>
      <c r="E17" s="58"/>
      <c r="F17" s="58"/>
      <c r="G17" s="58"/>
      <c r="H17" s="58"/>
      <c r="I17" s="58"/>
    </row>
    <row r="18" spans="1:9" hidden="1">
      <c r="A18" s="58"/>
      <c r="B18" s="58"/>
      <c r="C18" s="58"/>
      <c r="D18" s="58"/>
      <c r="E18" s="58"/>
      <c r="F18" s="58"/>
      <c r="G18" s="58"/>
      <c r="H18" s="58"/>
      <c r="I18" s="58"/>
    </row>
    <row r="19" spans="1:9" hidden="1">
      <c r="A19" s="58"/>
      <c r="B19" s="58"/>
      <c r="C19" s="58"/>
      <c r="D19" s="58"/>
      <c r="E19" s="58"/>
      <c r="F19" s="58"/>
      <c r="G19" s="58"/>
      <c r="H19" s="58"/>
      <c r="I19" s="58"/>
    </row>
    <row r="20" spans="1:9" hidden="1">
      <c r="A20" s="58"/>
      <c r="B20" s="58"/>
      <c r="C20" s="58"/>
      <c r="D20" s="58"/>
      <c r="E20" s="58"/>
      <c r="F20" s="58"/>
      <c r="G20" s="58"/>
      <c r="H20" s="58"/>
      <c r="I20" s="58"/>
    </row>
    <row r="21" spans="1:9" hidden="1">
      <c r="A21" s="58"/>
      <c r="B21" s="58"/>
      <c r="C21" s="58"/>
      <c r="D21" s="58"/>
      <c r="E21" s="58"/>
      <c r="F21" s="58"/>
      <c r="G21" s="58"/>
      <c r="H21" s="58"/>
      <c r="I21" s="58"/>
    </row>
    <row r="22" spans="1:9" hidden="1">
      <c r="A22" s="58"/>
      <c r="B22" s="58"/>
      <c r="C22" s="58"/>
      <c r="D22" s="58"/>
      <c r="E22" s="58"/>
      <c r="F22" s="58"/>
      <c r="G22" s="58"/>
      <c r="H22" s="58"/>
      <c r="I22" s="58"/>
    </row>
    <row r="23" spans="1:9" hidden="1">
      <c r="A23" s="58"/>
      <c r="B23" s="58"/>
      <c r="C23" s="58"/>
      <c r="D23" s="58"/>
      <c r="E23" s="58"/>
      <c r="F23" s="58"/>
      <c r="G23" s="58"/>
      <c r="H23" s="58"/>
      <c r="I23" s="58"/>
    </row>
    <row r="24" spans="1:9" hidden="1">
      <c r="A24" s="58"/>
      <c r="B24" s="58"/>
      <c r="C24" s="58"/>
      <c r="D24" s="58"/>
      <c r="E24" s="58"/>
      <c r="F24" s="58"/>
      <c r="G24" s="58"/>
      <c r="H24" s="58"/>
      <c r="I24" s="58"/>
    </row>
    <row r="25" spans="1:9" hidden="1">
      <c r="A25" s="58"/>
      <c r="B25" s="58"/>
      <c r="C25" s="58"/>
      <c r="D25" s="58"/>
      <c r="E25" s="58"/>
      <c r="F25" s="58"/>
      <c r="G25" s="58"/>
      <c r="H25" s="58"/>
      <c r="I25" s="58"/>
    </row>
    <row r="26" spans="1:9" hidden="1">
      <c r="A26" s="58"/>
      <c r="B26" s="58"/>
      <c r="C26" s="58"/>
      <c r="D26" s="58"/>
      <c r="E26" s="58"/>
      <c r="F26" s="58"/>
      <c r="G26" s="58"/>
      <c r="H26" s="58"/>
      <c r="I26" s="58"/>
    </row>
    <row r="27" spans="1:9" hidden="1">
      <c r="A27" s="58"/>
      <c r="B27" s="58"/>
      <c r="C27" s="58"/>
      <c r="D27" s="58"/>
      <c r="E27" s="58"/>
      <c r="F27" s="58"/>
      <c r="G27" s="58"/>
      <c r="H27" s="58"/>
      <c r="I27" s="58"/>
    </row>
    <row r="28" spans="1:9" hidden="1">
      <c r="A28" s="58"/>
      <c r="B28" s="58"/>
      <c r="C28" s="58"/>
      <c r="D28" s="58"/>
      <c r="E28" s="58"/>
      <c r="F28" s="58"/>
      <c r="G28" s="58"/>
      <c r="H28" s="58"/>
      <c r="I28" s="58"/>
    </row>
    <row r="29" spans="1:9" hidden="1">
      <c r="A29" s="58"/>
      <c r="B29" s="58"/>
      <c r="C29" s="58"/>
      <c r="D29" s="58"/>
      <c r="E29" s="58"/>
      <c r="F29" s="58"/>
      <c r="G29" s="58"/>
      <c r="H29" s="58"/>
      <c r="I29" s="58"/>
    </row>
    <row r="30" spans="1:9" hidden="1">
      <c r="A30" s="58"/>
      <c r="B30" s="58"/>
      <c r="C30" s="58"/>
      <c r="D30" s="58"/>
      <c r="E30" s="58"/>
      <c r="F30" s="58"/>
      <c r="G30" s="58"/>
      <c r="H30" s="58"/>
      <c r="I30" s="58"/>
    </row>
    <row r="31" spans="1:9" hidden="1">
      <c r="A31" s="58"/>
      <c r="B31" s="58"/>
      <c r="C31" s="58"/>
      <c r="D31" s="58"/>
      <c r="E31" s="58"/>
      <c r="F31" s="58"/>
      <c r="G31" s="58"/>
      <c r="H31" s="58"/>
      <c r="I31" s="58"/>
    </row>
    <row r="32" spans="1:9" hidden="1">
      <c r="A32" s="58"/>
      <c r="B32" s="58"/>
      <c r="C32" s="58"/>
      <c r="D32" s="58"/>
      <c r="E32" s="58"/>
      <c r="F32" s="58"/>
      <c r="G32" s="58"/>
      <c r="H32" s="58"/>
      <c r="I32" s="58"/>
    </row>
    <row r="33" spans="1:9" hidden="1">
      <c r="A33" s="58"/>
      <c r="B33" s="58"/>
      <c r="C33" s="58"/>
      <c r="D33" s="58"/>
      <c r="E33" s="58"/>
      <c r="F33" s="58"/>
      <c r="G33" s="58"/>
      <c r="H33" s="58"/>
      <c r="I33" s="58"/>
    </row>
    <row r="34" spans="1:9" hidden="1">
      <c r="A34" s="58"/>
      <c r="B34" s="58"/>
      <c r="C34" s="58"/>
      <c r="D34" s="58"/>
      <c r="E34" s="58"/>
      <c r="F34" s="58"/>
      <c r="G34" s="58"/>
      <c r="H34" s="58"/>
      <c r="I34" s="58"/>
    </row>
    <row r="35" spans="1:9" hidden="1">
      <c r="A35" s="58"/>
      <c r="B35" s="58"/>
      <c r="C35" s="58"/>
      <c r="D35" s="58"/>
      <c r="E35" s="58"/>
      <c r="F35" s="58"/>
      <c r="G35" s="58"/>
      <c r="H35" s="58"/>
      <c r="I35" s="58"/>
    </row>
    <row r="36" spans="1:9" hidden="1">
      <c r="A36" s="58"/>
      <c r="B36" s="58"/>
      <c r="C36" s="58"/>
      <c r="D36" s="58"/>
      <c r="E36" s="58"/>
      <c r="F36" s="58"/>
      <c r="G36" s="58"/>
      <c r="H36" s="58"/>
      <c r="I36" s="58"/>
    </row>
    <row r="37" spans="1:9" hidden="1">
      <c r="A37" s="58"/>
      <c r="B37" s="58"/>
      <c r="C37" s="58"/>
      <c r="D37" s="58"/>
      <c r="E37" s="58"/>
      <c r="F37" s="58"/>
      <c r="G37" s="58"/>
      <c r="H37" s="58"/>
      <c r="I37" s="58"/>
    </row>
    <row r="38" spans="1:9" hidden="1">
      <c r="A38" s="58"/>
      <c r="B38" s="58"/>
      <c r="C38" s="58"/>
      <c r="D38" s="58"/>
      <c r="E38" s="58"/>
      <c r="F38" s="58"/>
      <c r="G38" s="58"/>
      <c r="H38" s="58"/>
      <c r="I38" s="58"/>
    </row>
    <row r="39" spans="1:9" hidden="1">
      <c r="A39" s="58"/>
      <c r="B39" s="58"/>
      <c r="C39" s="58"/>
      <c r="D39" s="58"/>
      <c r="E39" s="58"/>
      <c r="F39" s="58"/>
      <c r="G39" s="58"/>
      <c r="H39" s="58"/>
      <c r="I39" s="58"/>
    </row>
    <row r="40" spans="1:9" hidden="1">
      <c r="A40" s="58"/>
      <c r="B40" s="58"/>
      <c r="C40" s="58"/>
      <c r="D40" s="58"/>
      <c r="E40" s="58"/>
      <c r="F40" s="58"/>
      <c r="G40" s="58"/>
      <c r="H40" s="58"/>
      <c r="I40" s="58"/>
    </row>
    <row r="41" spans="1:9" hidden="1">
      <c r="A41" s="58"/>
      <c r="B41" s="58"/>
      <c r="C41" s="58"/>
      <c r="D41" s="58"/>
      <c r="E41" s="58"/>
      <c r="F41" s="58"/>
      <c r="G41" s="58"/>
      <c r="H41" s="58"/>
      <c r="I41" s="58"/>
    </row>
    <row r="42" spans="1:9" hidden="1">
      <c r="A42" s="58"/>
      <c r="B42" s="58"/>
      <c r="C42" s="58"/>
      <c r="D42" s="58"/>
      <c r="E42" s="58"/>
      <c r="F42" s="58"/>
      <c r="G42" s="58"/>
      <c r="H42" s="58"/>
      <c r="I42" s="58"/>
    </row>
    <row r="43" spans="1:9" hidden="1">
      <c r="A43" s="58"/>
      <c r="B43" s="58"/>
      <c r="C43" s="58"/>
      <c r="D43" s="58"/>
      <c r="E43" s="58"/>
      <c r="F43" s="58"/>
      <c r="G43" s="58"/>
      <c r="H43" s="58"/>
      <c r="I43" s="58"/>
    </row>
    <row r="44" spans="1:9" hidden="1">
      <c r="A44" s="58"/>
      <c r="B44" s="58"/>
      <c r="C44" s="58"/>
      <c r="D44" s="58"/>
      <c r="E44" s="58"/>
      <c r="F44" s="58"/>
      <c r="G44" s="58"/>
      <c r="H44" s="58"/>
      <c r="I44" s="58"/>
    </row>
    <row r="45" spans="1:9" hidden="1">
      <c r="A45" s="58"/>
      <c r="B45" s="58"/>
      <c r="C45" s="58"/>
      <c r="D45" s="58"/>
      <c r="E45" s="58"/>
      <c r="F45" s="58"/>
      <c r="G45" s="58"/>
      <c r="H45" s="58"/>
      <c r="I45" s="58"/>
    </row>
    <row r="46" spans="1:9" hidden="1">
      <c r="A46" s="58"/>
      <c r="B46" s="58"/>
      <c r="C46" s="58"/>
      <c r="D46" s="58"/>
      <c r="E46" s="58"/>
      <c r="F46" s="58"/>
      <c r="G46" s="58"/>
      <c r="H46" s="58"/>
      <c r="I46" s="58"/>
    </row>
    <row r="47" spans="1:9" hidden="1">
      <c r="A47" s="58"/>
      <c r="B47" s="58"/>
      <c r="C47" s="58"/>
      <c r="D47" s="58"/>
      <c r="E47" s="58"/>
      <c r="F47" s="58"/>
      <c r="G47" s="58"/>
      <c r="H47" s="58"/>
      <c r="I47" s="58"/>
    </row>
    <row r="48" spans="1:9" hidden="1">
      <c r="A48" s="58"/>
      <c r="B48" s="58"/>
      <c r="C48" s="58"/>
      <c r="D48" s="58"/>
      <c r="E48" s="58"/>
      <c r="F48" s="58"/>
      <c r="G48" s="58"/>
      <c r="H48" s="58"/>
      <c r="I48" s="58"/>
    </row>
    <row r="49" spans="1:9" hidden="1">
      <c r="A49" s="58"/>
      <c r="B49" s="58"/>
      <c r="C49" s="58"/>
      <c r="D49" s="58"/>
      <c r="E49" s="58"/>
      <c r="F49" s="58"/>
      <c r="G49" s="58"/>
      <c r="H49" s="58"/>
      <c r="I49" s="58"/>
    </row>
    <row r="50" spans="1:9" hidden="1">
      <c r="A50" s="58"/>
      <c r="B50" s="58"/>
      <c r="C50" s="58"/>
      <c r="D50" s="58"/>
      <c r="E50" s="58"/>
      <c r="F50" s="58"/>
      <c r="G50" s="58"/>
      <c r="H50" s="58"/>
      <c r="I50" s="58"/>
    </row>
    <row r="51" spans="1:9" hidden="1">
      <c r="A51" s="58"/>
      <c r="B51" s="58"/>
      <c r="C51" s="58"/>
      <c r="D51" s="58"/>
      <c r="E51" s="58"/>
      <c r="F51" s="58"/>
      <c r="G51" s="58"/>
      <c r="H51" s="58"/>
      <c r="I51" s="58"/>
    </row>
    <row r="52" spans="1:9" hidden="1">
      <c r="A52" s="58"/>
      <c r="B52" s="58"/>
      <c r="C52" s="58"/>
      <c r="D52" s="58"/>
      <c r="E52" s="58"/>
      <c r="F52" s="58"/>
      <c r="G52" s="58"/>
      <c r="H52" s="58"/>
      <c r="I52" s="58"/>
    </row>
    <row r="53" spans="1:9" hidden="1">
      <c r="A53" s="58"/>
      <c r="B53" s="58"/>
      <c r="C53" s="58"/>
      <c r="D53" s="58"/>
      <c r="E53" s="58"/>
      <c r="F53" s="58"/>
      <c r="G53" s="58"/>
      <c r="H53" s="58"/>
      <c r="I53" s="58"/>
    </row>
    <row r="54" spans="1:9" hidden="1">
      <c r="A54" s="58"/>
      <c r="B54" s="58"/>
      <c r="C54" s="58"/>
      <c r="D54" s="58"/>
      <c r="E54" s="58"/>
      <c r="F54" s="58"/>
      <c r="G54" s="58"/>
      <c r="H54" s="58"/>
      <c r="I54" s="58"/>
    </row>
    <row r="55" spans="1:9" hidden="1">
      <c r="A55" s="58"/>
      <c r="B55" s="58"/>
      <c r="C55" s="58"/>
      <c r="D55" s="58"/>
      <c r="E55" s="58"/>
      <c r="F55" s="58"/>
      <c r="G55" s="58"/>
      <c r="H55" s="58"/>
      <c r="I55" s="58"/>
    </row>
    <row r="56" spans="1:9" hidden="1">
      <c r="A56" s="58"/>
      <c r="B56" s="58"/>
      <c r="C56" s="58"/>
      <c r="D56" s="58"/>
      <c r="E56" s="58"/>
      <c r="F56" s="58"/>
      <c r="G56" s="58"/>
      <c r="H56" s="58"/>
      <c r="I56" s="58"/>
    </row>
    <row r="57" spans="1:9" hidden="1">
      <c r="A57" s="58"/>
      <c r="B57" s="58"/>
      <c r="C57" s="58"/>
      <c r="D57" s="58"/>
      <c r="E57" s="58"/>
      <c r="F57" s="58"/>
      <c r="G57" s="58"/>
      <c r="H57" s="58"/>
      <c r="I57" s="58"/>
    </row>
    <row r="58" spans="1:9" hidden="1">
      <c r="A58" s="58"/>
      <c r="B58" s="58"/>
      <c r="C58" s="58"/>
      <c r="D58" s="58"/>
      <c r="E58" s="58"/>
      <c r="F58" s="58"/>
      <c r="G58" s="58"/>
      <c r="H58" s="58"/>
      <c r="I58" s="58"/>
    </row>
    <row r="59" spans="1:9" hidden="1">
      <c r="A59" s="58"/>
      <c r="B59" s="58"/>
      <c r="C59" s="58"/>
      <c r="D59" s="58"/>
      <c r="E59" s="58"/>
      <c r="F59" s="58"/>
      <c r="G59" s="58"/>
      <c r="H59" s="58"/>
      <c r="I59" s="58"/>
    </row>
    <row r="60" spans="1:9" hidden="1">
      <c r="A60" s="58"/>
      <c r="B60" s="58"/>
      <c r="C60" s="58"/>
      <c r="D60" s="58"/>
      <c r="E60" s="58"/>
      <c r="F60" s="58"/>
      <c r="G60" s="58"/>
      <c r="H60" s="58"/>
      <c r="I60" s="58"/>
    </row>
    <row r="61" spans="1:9" hidden="1">
      <c r="A61" s="58"/>
      <c r="B61" s="58"/>
      <c r="C61" s="58"/>
      <c r="D61" s="58"/>
      <c r="E61" s="58"/>
      <c r="F61" s="58"/>
      <c r="G61" s="58"/>
      <c r="H61" s="58"/>
      <c r="I61" s="58"/>
    </row>
    <row r="62" spans="1:9" hidden="1">
      <c r="A62" s="58"/>
      <c r="B62" s="58"/>
      <c r="C62" s="58"/>
      <c r="D62" s="58"/>
      <c r="E62" s="58"/>
      <c r="F62" s="58"/>
      <c r="G62" s="58"/>
      <c r="H62" s="58"/>
      <c r="I62" s="58"/>
    </row>
    <row r="63" spans="1:9" hidden="1">
      <c r="A63" s="58"/>
      <c r="B63" s="58"/>
      <c r="C63" s="58"/>
      <c r="D63" s="58"/>
      <c r="E63" s="58"/>
      <c r="F63" s="58"/>
      <c r="G63" s="58"/>
      <c r="H63" s="58"/>
      <c r="I63" s="58"/>
    </row>
    <row r="64" spans="1:9" hidden="1">
      <c r="A64" s="58"/>
      <c r="B64" s="58"/>
      <c r="C64" s="58"/>
      <c r="D64" s="58"/>
      <c r="E64" s="58"/>
      <c r="F64" s="58"/>
      <c r="G64" s="58"/>
      <c r="H64" s="58"/>
      <c r="I64" s="58"/>
    </row>
    <row r="65" spans="1:9" hidden="1">
      <c r="A65" s="58"/>
      <c r="B65" s="58"/>
      <c r="C65" s="58"/>
      <c r="D65" s="58"/>
      <c r="E65" s="58"/>
      <c r="F65" s="58"/>
      <c r="G65" s="58"/>
      <c r="H65" s="58"/>
      <c r="I65" s="58"/>
    </row>
    <row r="66" spans="1:9" hidden="1">
      <c r="A66" s="58"/>
      <c r="B66" s="58"/>
      <c r="C66" s="58"/>
      <c r="D66" s="58"/>
      <c r="E66" s="58"/>
      <c r="F66" s="58"/>
      <c r="G66" s="58"/>
      <c r="H66" s="58"/>
      <c r="I66" s="58"/>
    </row>
    <row r="67" spans="1:9" hidden="1">
      <c r="A67" s="58"/>
      <c r="B67" s="58"/>
      <c r="C67" s="58"/>
      <c r="D67" s="58"/>
      <c r="E67" s="58"/>
      <c r="F67" s="58"/>
      <c r="G67" s="58"/>
      <c r="H67" s="58"/>
      <c r="I67" s="58"/>
    </row>
    <row r="68" spans="1:9" hidden="1">
      <c r="A68" s="58"/>
      <c r="B68" s="58"/>
      <c r="C68" s="58"/>
      <c r="D68" s="58"/>
      <c r="E68" s="58"/>
      <c r="F68" s="58"/>
      <c r="G68" s="58"/>
      <c r="H68" s="58"/>
      <c r="I68" s="58"/>
    </row>
    <row r="69" spans="1:9" hidden="1">
      <c r="A69" s="58"/>
      <c r="B69" s="58"/>
      <c r="C69" s="58"/>
      <c r="D69" s="58"/>
      <c r="E69" s="58"/>
      <c r="F69" s="58"/>
      <c r="G69" s="58"/>
      <c r="H69" s="58"/>
      <c r="I69" s="58"/>
    </row>
    <row r="70" spans="1:9" hidden="1">
      <c r="A70" s="58"/>
      <c r="B70" s="58"/>
      <c r="C70" s="58"/>
      <c r="D70" s="58"/>
      <c r="E70" s="58"/>
      <c r="F70" s="58"/>
      <c r="G70" s="58"/>
      <c r="H70" s="58"/>
      <c r="I70" s="58"/>
    </row>
    <row r="71" spans="1:9" hidden="1">
      <c r="A71" s="58"/>
      <c r="B71" s="58"/>
      <c r="C71" s="58"/>
      <c r="D71" s="58"/>
      <c r="E71" s="58"/>
      <c r="F71" s="58"/>
      <c r="G71" s="58"/>
      <c r="H71" s="58"/>
      <c r="I71" s="58"/>
    </row>
    <row r="72" spans="1:9" hidden="1">
      <c r="A72" s="58"/>
      <c r="B72" s="58"/>
      <c r="C72" s="58"/>
      <c r="D72" s="58"/>
      <c r="E72" s="58"/>
      <c r="F72" s="58"/>
      <c r="G72" s="58"/>
      <c r="H72" s="58"/>
      <c r="I72" s="58"/>
    </row>
    <row r="73" spans="1:9" hidden="1">
      <c r="A73" s="58"/>
      <c r="B73" s="58"/>
      <c r="C73" s="58"/>
      <c r="D73" s="58"/>
      <c r="E73" s="58"/>
      <c r="F73" s="58"/>
      <c r="G73" s="58"/>
      <c r="H73" s="58"/>
      <c r="I73" s="58"/>
    </row>
    <row r="74" spans="1:9" hidden="1">
      <c r="A74" s="58"/>
      <c r="B74" s="58"/>
      <c r="C74" s="58"/>
      <c r="D74" s="58"/>
      <c r="E74" s="58"/>
      <c r="F74" s="58"/>
      <c r="G74" s="58"/>
      <c r="H74" s="58"/>
      <c r="I74" s="58"/>
    </row>
    <row r="75" spans="1:9" hidden="1">
      <c r="A75" s="58"/>
      <c r="B75" s="58"/>
      <c r="C75" s="58"/>
      <c r="D75" s="58"/>
      <c r="E75" s="58"/>
      <c r="F75" s="58"/>
      <c r="G75" s="58"/>
      <c r="H75" s="58"/>
      <c r="I75" s="58"/>
    </row>
    <row r="76" spans="1:9" hidden="1">
      <c r="A76" s="58"/>
      <c r="B76" s="58"/>
      <c r="C76" s="58"/>
      <c r="D76" s="58"/>
      <c r="E76" s="58"/>
      <c r="F76" s="58"/>
      <c r="G76" s="58"/>
      <c r="H76" s="58"/>
      <c r="I76" s="58"/>
    </row>
    <row r="77" spans="1:9" hidden="1">
      <c r="A77" s="58"/>
      <c r="B77" s="58"/>
      <c r="C77" s="58"/>
      <c r="D77" s="58"/>
      <c r="E77" s="58"/>
      <c r="F77" s="58"/>
      <c r="G77" s="58"/>
      <c r="H77" s="58"/>
      <c r="I77" s="58"/>
    </row>
    <row r="78" spans="1:9" hidden="1">
      <c r="A78" s="58"/>
      <c r="B78" s="58"/>
      <c r="C78" s="58"/>
      <c r="D78" s="58"/>
      <c r="E78" s="58"/>
      <c r="F78" s="58"/>
      <c r="G78" s="58"/>
      <c r="H78" s="58"/>
      <c r="I78" s="58"/>
    </row>
    <row r="79" spans="1:9" hidden="1">
      <c r="A79" s="58"/>
      <c r="B79" s="58"/>
      <c r="C79" s="58"/>
      <c r="D79" s="58"/>
      <c r="E79" s="58"/>
      <c r="F79" s="58"/>
      <c r="G79" s="58"/>
      <c r="H79" s="58"/>
      <c r="I79" s="58"/>
    </row>
    <row r="80" spans="1:9" hidden="1">
      <c r="A80" s="58"/>
      <c r="B80" s="58"/>
      <c r="C80" s="58"/>
      <c r="D80" s="58"/>
      <c r="E80" s="58"/>
      <c r="F80" s="58"/>
      <c r="G80" s="58"/>
      <c r="H80" s="58"/>
      <c r="I80" s="58"/>
    </row>
    <row r="81" spans="1:9" hidden="1">
      <c r="A81" s="58"/>
      <c r="B81" s="58"/>
      <c r="C81" s="58"/>
      <c r="D81" s="58"/>
      <c r="E81" s="58"/>
      <c r="F81" s="58"/>
      <c r="G81" s="58"/>
      <c r="H81" s="58"/>
      <c r="I81" s="58"/>
    </row>
    <row r="82" spans="1:9" hidden="1">
      <c r="A82" s="58"/>
      <c r="B82" s="58"/>
      <c r="C82" s="58"/>
      <c r="D82" s="58"/>
      <c r="E82" s="58"/>
      <c r="F82" s="58"/>
      <c r="G82" s="58"/>
      <c r="H82" s="58"/>
      <c r="I82" s="58"/>
    </row>
    <row r="83" spans="1:9" hidden="1">
      <c r="A83" s="58"/>
      <c r="B83" s="58"/>
      <c r="C83" s="58"/>
      <c r="D83" s="58"/>
      <c r="E83" s="58"/>
      <c r="F83" s="58"/>
      <c r="G83" s="58"/>
      <c r="H83" s="58"/>
      <c r="I83" s="58"/>
    </row>
    <row r="84" spans="1:9" hidden="1">
      <c r="A84" s="58"/>
      <c r="B84" s="58"/>
      <c r="C84" s="58"/>
      <c r="D84" s="58"/>
      <c r="E84" s="58"/>
      <c r="F84" s="58"/>
      <c r="G84" s="58"/>
      <c r="H84" s="58"/>
      <c r="I84" s="58"/>
    </row>
    <row r="85" spans="1:9" hidden="1">
      <c r="A85" s="58"/>
      <c r="B85" s="58"/>
      <c r="C85" s="58"/>
      <c r="D85" s="58"/>
      <c r="E85" s="58"/>
      <c r="F85" s="58"/>
      <c r="G85" s="58"/>
      <c r="H85" s="58"/>
      <c r="I85" s="58"/>
    </row>
    <row r="86" spans="1:9" hidden="1">
      <c r="A86" s="58"/>
      <c r="B86" s="58"/>
      <c r="C86" s="58"/>
      <c r="D86" s="58"/>
      <c r="E86" s="58"/>
      <c r="F86" s="58"/>
      <c r="G86" s="58"/>
      <c r="H86" s="58"/>
      <c r="I86" s="58"/>
    </row>
    <row r="87" spans="1:9" hidden="1">
      <c r="A87" s="58"/>
      <c r="B87" s="58"/>
      <c r="C87" s="58"/>
      <c r="D87" s="58"/>
      <c r="E87" s="58"/>
      <c r="F87" s="58"/>
      <c r="G87" s="58"/>
      <c r="H87" s="58"/>
      <c r="I87" s="58"/>
    </row>
    <row r="88" spans="1:9" hidden="1">
      <c r="A88" s="58"/>
      <c r="B88" s="58"/>
      <c r="C88" s="58"/>
      <c r="D88" s="58"/>
      <c r="E88" s="58"/>
      <c r="F88" s="58"/>
      <c r="G88" s="58"/>
      <c r="H88" s="58"/>
      <c r="I88" s="58"/>
    </row>
    <row r="89" spans="1:9" hidden="1">
      <c r="A89" s="58"/>
      <c r="B89" s="58"/>
      <c r="C89" s="58"/>
      <c r="D89" s="58"/>
      <c r="E89" s="58"/>
      <c r="F89" s="58"/>
      <c r="G89" s="58"/>
      <c r="H89" s="58"/>
      <c r="I89" s="58"/>
    </row>
    <row r="90" spans="1:9" hidden="1">
      <c r="A90" s="58"/>
      <c r="B90" s="58"/>
      <c r="C90" s="58"/>
      <c r="D90" s="58"/>
      <c r="E90" s="58"/>
      <c r="F90" s="58"/>
      <c r="G90" s="58"/>
      <c r="H90" s="58"/>
      <c r="I90" s="58"/>
    </row>
    <row r="91" spans="1:9" hidden="1">
      <c r="A91" s="58"/>
      <c r="B91" s="58"/>
      <c r="C91" s="58"/>
      <c r="D91" s="58"/>
      <c r="E91" s="58"/>
      <c r="F91" s="58"/>
      <c r="G91" s="58"/>
      <c r="H91" s="58"/>
      <c r="I91" s="58"/>
    </row>
    <row r="92" spans="1:9" hidden="1">
      <c r="A92" s="58"/>
      <c r="B92" s="58"/>
      <c r="C92" s="58"/>
      <c r="D92" s="58"/>
      <c r="E92" s="58"/>
      <c r="F92" s="58"/>
      <c r="G92" s="58"/>
      <c r="H92" s="58"/>
      <c r="I92" s="58"/>
    </row>
    <row r="93" spans="1:9" hidden="1">
      <c r="A93" s="58"/>
      <c r="B93" s="58"/>
      <c r="C93" s="58"/>
      <c r="D93" s="58"/>
      <c r="E93" s="58"/>
      <c r="F93" s="58"/>
      <c r="G93" s="58"/>
      <c r="H93" s="58"/>
      <c r="I93" s="58"/>
    </row>
    <row r="94" spans="1:9" hidden="1">
      <c r="A94" s="58"/>
      <c r="B94" s="58"/>
      <c r="C94" s="58"/>
      <c r="D94" s="58"/>
      <c r="E94" s="58"/>
      <c r="F94" s="58"/>
      <c r="G94" s="58"/>
      <c r="H94" s="58"/>
      <c r="I94" s="58"/>
    </row>
    <row r="95" spans="1:9" hidden="1">
      <c r="A95" s="58"/>
      <c r="B95" s="58"/>
      <c r="C95" s="58"/>
      <c r="D95" s="58"/>
      <c r="E95" s="58"/>
      <c r="F95" s="58"/>
      <c r="G95" s="58"/>
      <c r="H95" s="58"/>
      <c r="I95" s="58"/>
    </row>
    <row r="96" spans="1:9" hidden="1">
      <c r="A96" s="58"/>
      <c r="B96" s="58"/>
      <c r="C96" s="58"/>
      <c r="D96" s="58"/>
      <c r="E96" s="58"/>
      <c r="F96" s="58"/>
      <c r="G96" s="58"/>
      <c r="H96" s="58"/>
      <c r="I96" s="58"/>
    </row>
    <row r="97" spans="1:9" hidden="1">
      <c r="A97" s="58"/>
      <c r="B97" s="58"/>
      <c r="C97" s="58"/>
      <c r="D97" s="58"/>
      <c r="E97" s="58"/>
      <c r="F97" s="58"/>
      <c r="G97" s="58"/>
      <c r="H97" s="58"/>
      <c r="I97" s="58"/>
    </row>
    <row r="98" spans="1:9" hidden="1">
      <c r="A98" s="58"/>
      <c r="B98" s="58"/>
      <c r="C98" s="58"/>
      <c r="D98" s="58"/>
      <c r="E98" s="58"/>
      <c r="F98" s="58"/>
      <c r="G98" s="58"/>
      <c r="H98" s="58"/>
      <c r="I98" s="58"/>
    </row>
    <row r="99" spans="1:9" hidden="1">
      <c r="A99" s="58"/>
      <c r="B99" s="58"/>
      <c r="C99" s="58"/>
      <c r="D99" s="58"/>
      <c r="E99" s="58"/>
      <c r="F99" s="58"/>
      <c r="G99" s="58"/>
      <c r="H99" s="58"/>
      <c r="I99" s="58"/>
    </row>
    <row r="100" spans="1:9" hidden="1">
      <c r="A100" s="58"/>
      <c r="B100" s="58"/>
      <c r="C100" s="58"/>
      <c r="D100" s="58"/>
      <c r="E100" s="58"/>
      <c r="F100" s="58"/>
      <c r="G100" s="58"/>
      <c r="H100" s="58"/>
      <c r="I100" s="58"/>
    </row>
    <row r="101" spans="1:9" hidden="1">
      <c r="A101" s="58"/>
      <c r="B101" s="58"/>
      <c r="C101" s="58"/>
      <c r="D101" s="58"/>
      <c r="E101" s="58"/>
      <c r="F101" s="58"/>
      <c r="G101" s="58"/>
      <c r="H101" s="58"/>
      <c r="I101" s="58"/>
    </row>
    <row r="102" spans="1:9" hidden="1">
      <c r="A102" s="58"/>
      <c r="B102" s="58"/>
      <c r="C102" s="58"/>
      <c r="D102" s="58"/>
      <c r="E102" s="58"/>
      <c r="F102" s="58"/>
      <c r="G102" s="58"/>
      <c r="H102" s="58"/>
      <c r="I102" s="58"/>
    </row>
    <row r="103" spans="1:9" hidden="1">
      <c r="A103" s="58"/>
      <c r="B103" s="58"/>
      <c r="C103" s="58"/>
      <c r="D103" s="58"/>
      <c r="E103" s="58"/>
      <c r="F103" s="58"/>
      <c r="G103" s="58"/>
      <c r="H103" s="58"/>
      <c r="I103" s="58"/>
    </row>
    <row r="104" spans="1:9" hidden="1">
      <c r="A104" s="58"/>
      <c r="B104" s="58"/>
      <c r="C104" s="58"/>
      <c r="D104" s="58"/>
      <c r="E104" s="58"/>
      <c r="F104" s="58"/>
      <c r="G104" s="58"/>
      <c r="H104" s="58"/>
      <c r="I104" s="58"/>
    </row>
    <row r="105" spans="1:9" hidden="1">
      <c r="A105" s="58"/>
      <c r="B105" s="58"/>
      <c r="C105" s="58"/>
      <c r="D105" s="58"/>
      <c r="E105" s="58"/>
      <c r="F105" s="58"/>
      <c r="G105" s="58"/>
      <c r="H105" s="58"/>
      <c r="I105" s="58"/>
    </row>
    <row r="106" spans="1:9" hidden="1">
      <c r="A106" s="58"/>
      <c r="B106" s="58"/>
      <c r="C106" s="58"/>
      <c r="D106" s="58"/>
      <c r="E106" s="58"/>
      <c r="F106" s="58"/>
      <c r="G106" s="58"/>
      <c r="H106" s="58"/>
      <c r="I106" s="58"/>
    </row>
    <row r="107" spans="1:9" hidden="1">
      <c r="A107" s="58"/>
      <c r="B107" s="58"/>
      <c r="C107" s="58"/>
      <c r="D107" s="58"/>
      <c r="E107" s="58"/>
      <c r="F107" s="58"/>
      <c r="G107" s="58"/>
      <c r="H107" s="58"/>
      <c r="I107" s="58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137</v>
      </c>
      <c r="B1" s="36" t="s" vm="1">
        <v>204</v>
      </c>
    </row>
    <row r="2" spans="1:10">
      <c r="A2" s="36" t="s">
        <v>136</v>
      </c>
      <c r="B2" s="36" t="s">
        <v>205</v>
      </c>
    </row>
    <row r="3" spans="1:10">
      <c r="A3" s="36" t="s">
        <v>138</v>
      </c>
      <c r="B3" s="36" t="s">
        <v>2665</v>
      </c>
    </row>
    <row r="4" spans="1:10">
      <c r="A4" s="36" t="s">
        <v>139</v>
      </c>
      <c r="B4" s="36">
        <v>14242</v>
      </c>
    </row>
    <row r="5" spans="1:10" s="3" customFormat="1">
      <c r="A5" s="37" t="s">
        <v>108</v>
      </c>
      <c r="B5" s="39" t="s">
        <v>109</v>
      </c>
      <c r="C5" s="39" t="s">
        <v>14</v>
      </c>
      <c r="D5" s="39" t="s">
        <v>15</v>
      </c>
      <c r="E5" s="39" t="s">
        <v>54</v>
      </c>
      <c r="F5" s="39" t="s">
        <v>95</v>
      </c>
      <c r="G5" s="39" t="s">
        <v>50</v>
      </c>
      <c r="H5" s="39" t="s">
        <v>103</v>
      </c>
      <c r="I5" s="39" t="s">
        <v>140</v>
      </c>
      <c r="J5" s="51" t="s">
        <v>141</v>
      </c>
    </row>
    <row r="6" spans="1:10" s="3" customFormat="1">
      <c r="A6" s="118" t="s">
        <v>2693</v>
      </c>
      <c r="B6" s="144" t="s">
        <v>2693</v>
      </c>
      <c r="C6" s="119" t="s">
        <v>2693</v>
      </c>
      <c r="D6" s="119" t="s">
        <v>2693</v>
      </c>
      <c r="E6" s="12" t="s">
        <v>19</v>
      </c>
      <c r="F6" s="119" t="s">
        <v>2693</v>
      </c>
      <c r="G6" s="12" t="s">
        <v>19</v>
      </c>
      <c r="H6" s="12" t="s">
        <v>184</v>
      </c>
      <c r="I6" s="26" t="s">
        <v>19</v>
      </c>
      <c r="J6" s="13" t="s">
        <v>19</v>
      </c>
    </row>
    <row r="7" spans="1:10" s="4" customFormat="1" ht="20.25">
      <c r="A7" s="120" t="s">
        <v>2693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4" t="s">
        <v>2671</v>
      </c>
      <c r="B8" s="125" t="s">
        <v>2693</v>
      </c>
      <c r="C8" s="125" t="s">
        <v>2693</v>
      </c>
      <c r="D8" s="125" t="s">
        <v>2693</v>
      </c>
      <c r="E8" s="125" t="s">
        <v>2693</v>
      </c>
      <c r="F8" s="125" t="s">
        <v>2693</v>
      </c>
      <c r="G8" s="125" t="s">
        <v>2693</v>
      </c>
      <c r="H8" s="95">
        <v>0</v>
      </c>
      <c r="I8" s="96">
        <v>0</v>
      </c>
      <c r="J8" s="96">
        <v>0</v>
      </c>
    </row>
    <row r="9" spans="1:10" hidden="1">
      <c r="A9" s="93"/>
      <c r="B9" s="58"/>
      <c r="C9" s="58"/>
      <c r="D9" s="58"/>
      <c r="E9" s="58"/>
      <c r="F9" s="58"/>
      <c r="G9" s="58"/>
      <c r="H9" s="58"/>
      <c r="I9" s="58"/>
      <c r="J9" s="58"/>
    </row>
    <row r="10" spans="1:10" hidden="1">
      <c r="A10" s="93"/>
      <c r="B10" s="58"/>
      <c r="C10" s="58"/>
      <c r="D10" s="58"/>
      <c r="E10" s="58"/>
      <c r="F10" s="58"/>
      <c r="G10" s="58"/>
      <c r="H10" s="58"/>
      <c r="I10" s="58"/>
      <c r="J10" s="58"/>
    </row>
    <row r="11" spans="1:10" hidden="1">
      <c r="A11" s="58"/>
      <c r="B11" s="58"/>
      <c r="C11" s="58"/>
      <c r="D11" s="58"/>
      <c r="E11" s="58"/>
      <c r="F11" s="58"/>
      <c r="G11" s="58"/>
      <c r="H11" s="58"/>
      <c r="I11" s="58"/>
      <c r="J11" s="58"/>
    </row>
    <row r="12" spans="1:10" hidden="1">
      <c r="A12" s="58"/>
      <c r="B12" s="58"/>
      <c r="C12" s="58"/>
      <c r="D12" s="58"/>
      <c r="E12" s="58"/>
      <c r="F12" s="58"/>
      <c r="G12" s="58"/>
      <c r="H12" s="58"/>
      <c r="I12" s="58"/>
      <c r="J12" s="58"/>
    </row>
    <row r="13" spans="1:10" hidden="1">
      <c r="A13" s="58"/>
      <c r="B13" s="58"/>
      <c r="C13" s="58"/>
      <c r="D13" s="58"/>
      <c r="E13" s="58"/>
      <c r="F13" s="58"/>
      <c r="G13" s="58"/>
      <c r="H13" s="58"/>
      <c r="I13" s="58"/>
      <c r="J13" s="58"/>
    </row>
    <row r="14" spans="1:10" hidden="1">
      <c r="A14" s="58"/>
      <c r="B14" s="58"/>
      <c r="C14" s="58"/>
      <c r="D14" s="58"/>
      <c r="E14" s="58"/>
      <c r="F14" s="58"/>
      <c r="G14" s="58"/>
      <c r="H14" s="58"/>
      <c r="I14" s="58"/>
      <c r="J14" s="58"/>
    </row>
    <row r="15" spans="1:10" hidden="1">
      <c r="A15" s="58"/>
      <c r="B15" s="58"/>
      <c r="C15" s="58"/>
      <c r="D15" s="58"/>
      <c r="E15" s="58"/>
      <c r="F15" s="58"/>
      <c r="G15" s="58"/>
      <c r="H15" s="58"/>
      <c r="I15" s="58"/>
      <c r="J15" s="58"/>
    </row>
    <row r="16" spans="1:10" hidden="1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 hidden="1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hidden="1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hidden="1">
      <c r="A19" s="58"/>
      <c r="B19" s="58"/>
      <c r="C19" s="58"/>
      <c r="D19" s="58"/>
      <c r="E19" s="58"/>
      <c r="F19" s="58"/>
      <c r="G19" s="58"/>
      <c r="H19" s="58"/>
      <c r="I19" s="58"/>
      <c r="J19" s="58"/>
    </row>
    <row r="20" spans="1:10" hidden="1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hidden="1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hidden="1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hidden="1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idden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85546875" style="2" bestFit="1" customWidth="1"/>
    <col min="2" max="2" width="33.2851562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137</v>
      </c>
      <c r="B1" s="36" t="s" vm="1">
        <v>204</v>
      </c>
    </row>
    <row r="2" spans="1:14">
      <c r="A2" s="36" t="s">
        <v>136</v>
      </c>
      <c r="B2" s="36" t="s">
        <v>205</v>
      </c>
    </row>
    <row r="3" spans="1:14">
      <c r="A3" s="36" t="s">
        <v>138</v>
      </c>
      <c r="B3" s="36" t="s">
        <v>2665</v>
      </c>
    </row>
    <row r="4" spans="1:14">
      <c r="A4" s="36" t="s">
        <v>139</v>
      </c>
      <c r="B4" s="36">
        <v>14242</v>
      </c>
    </row>
    <row r="5" spans="1:14" s="3" customFormat="1">
      <c r="A5" s="37" t="s">
        <v>108</v>
      </c>
      <c r="B5" s="39" t="s">
        <v>41</v>
      </c>
      <c r="C5" s="39" t="s">
        <v>14</v>
      </c>
      <c r="D5" s="39" t="s">
        <v>15</v>
      </c>
      <c r="E5" s="39" t="s">
        <v>54</v>
      </c>
      <c r="F5" s="39" t="s">
        <v>95</v>
      </c>
      <c r="G5" s="39" t="s">
        <v>50</v>
      </c>
      <c r="H5" s="39" t="s">
        <v>103</v>
      </c>
      <c r="I5" s="39" t="s">
        <v>140</v>
      </c>
      <c r="J5" s="41" t="s">
        <v>141</v>
      </c>
    </row>
    <row r="6" spans="1:14" s="3" customFormat="1">
      <c r="A6" s="118" t="s">
        <v>2693</v>
      </c>
      <c r="B6" s="119" t="s">
        <v>2693</v>
      </c>
      <c r="C6" s="119" t="s">
        <v>2693</v>
      </c>
      <c r="D6" s="119" t="s">
        <v>2693</v>
      </c>
      <c r="E6" s="12" t="s">
        <v>19</v>
      </c>
      <c r="F6" s="119" t="s">
        <v>2693</v>
      </c>
      <c r="G6" s="12" t="s">
        <v>19</v>
      </c>
      <c r="H6" s="12" t="s">
        <v>184</v>
      </c>
      <c r="I6" s="26" t="s">
        <v>19</v>
      </c>
      <c r="J6" s="13" t="s">
        <v>19</v>
      </c>
    </row>
    <row r="7" spans="1:14" s="4" customFormat="1" ht="20.25">
      <c r="A7" s="120" t="s">
        <v>2693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8" t="s">
        <v>53</v>
      </c>
      <c r="B8" s="125" t="s">
        <v>2693</v>
      </c>
      <c r="C8" s="125" t="s">
        <v>2693</v>
      </c>
      <c r="D8" s="125" t="s">
        <v>2693</v>
      </c>
      <c r="E8" s="125" t="s">
        <v>2693</v>
      </c>
      <c r="F8" s="125" t="s">
        <v>2693</v>
      </c>
      <c r="G8" s="125" t="s">
        <v>2693</v>
      </c>
      <c r="H8" s="66">
        <f>H9+H12</f>
        <v>-0.89865144999999991</v>
      </c>
      <c r="I8" s="67">
        <f>IFERROR(H8/$H$8,0)</f>
        <v>1</v>
      </c>
      <c r="J8" s="67">
        <f>H8/'סכום נכסי הקרן'!$C$41</f>
        <v>-8.1708650170882489E-5</v>
      </c>
      <c r="N8" s="1"/>
    </row>
    <row r="9" spans="1:14">
      <c r="A9" s="75" t="s">
        <v>175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66">
        <f>H10+H11</f>
        <v>-1.2009111219999999</v>
      </c>
      <c r="I9" s="67">
        <f t="shared" ref="I9:I11" si="0">IFERROR(H9/$H$8,0)</f>
        <v>1.3363480601961975</v>
      </c>
      <c r="J9" s="67">
        <f>H9/'סכום נכסי הקרן'!$C$41</f>
        <v>-1.0919119615710851E-4</v>
      </c>
    </row>
    <row r="10" spans="1:14">
      <c r="A10" s="57" t="s">
        <v>2661</v>
      </c>
      <c r="B10" s="58" t="s">
        <v>2662</v>
      </c>
      <c r="C10" s="58" t="s">
        <v>628</v>
      </c>
      <c r="D10" s="125" t="s">
        <v>2693</v>
      </c>
      <c r="E10" s="70">
        <v>0</v>
      </c>
      <c r="F10" s="69" t="s">
        <v>124</v>
      </c>
      <c r="G10" s="70">
        <v>0</v>
      </c>
      <c r="H10" s="66">
        <v>-0.75724183700000003</v>
      </c>
      <c r="I10" s="67">
        <f t="shared" si="0"/>
        <v>0.84264242493571906</v>
      </c>
      <c r="J10" s="67">
        <f>H10/'סכום נכסי הקרן'!$C$41</f>
        <v>-6.8851175118216784E-5</v>
      </c>
    </row>
    <row r="11" spans="1:14">
      <c r="A11" s="57" t="s">
        <v>2663</v>
      </c>
      <c r="B11" s="58" t="s">
        <v>2664</v>
      </c>
      <c r="C11" s="58" t="s">
        <v>628</v>
      </c>
      <c r="D11" s="125" t="s">
        <v>2693</v>
      </c>
      <c r="E11" s="70">
        <v>0</v>
      </c>
      <c r="F11" s="69" t="s">
        <v>124</v>
      </c>
      <c r="G11" s="70">
        <v>0</v>
      </c>
      <c r="H11" s="66">
        <v>-0.44366928500000002</v>
      </c>
      <c r="I11" s="67">
        <f t="shared" si="0"/>
        <v>0.49370563526047845</v>
      </c>
      <c r="J11" s="67">
        <f>H11/'סכום נכסי הקרן'!$C$41</f>
        <v>-4.0340021038891742E-5</v>
      </c>
    </row>
    <row r="12" spans="1:14">
      <c r="A12" s="104" t="s">
        <v>174</v>
      </c>
      <c r="B12" s="146" t="s">
        <v>2693</v>
      </c>
      <c r="C12" s="147" t="s">
        <v>2693</v>
      </c>
      <c r="D12" s="146" t="s">
        <v>2693</v>
      </c>
      <c r="E12" s="146" t="s">
        <v>2693</v>
      </c>
      <c r="F12" s="146" t="s">
        <v>2693</v>
      </c>
      <c r="G12" s="146" t="s">
        <v>2693</v>
      </c>
      <c r="H12" s="66">
        <f>H13</f>
        <v>0.30225967200000003</v>
      </c>
      <c r="I12" s="67">
        <f t="shared" ref="I12:I13" si="1">IFERROR(H12/$H$8,0)</f>
        <v>-0.3363480601961974</v>
      </c>
      <c r="J12" s="67">
        <f>H12/'סכום נכסי הקרן'!$C$41</f>
        <v>2.7482545986226017E-5</v>
      </c>
    </row>
    <row r="13" spans="1:14">
      <c r="A13" s="57" t="s">
        <v>2692</v>
      </c>
      <c r="B13" s="58">
        <v>8397</v>
      </c>
      <c r="C13" s="58" t="s">
        <v>628</v>
      </c>
      <c r="D13" s="125" t="s">
        <v>2693</v>
      </c>
      <c r="E13" s="70">
        <v>0</v>
      </c>
      <c r="F13" s="69" t="s">
        <v>123</v>
      </c>
      <c r="G13" s="70">
        <v>0</v>
      </c>
      <c r="H13" s="66">
        <v>0.30225967200000003</v>
      </c>
      <c r="I13" s="67">
        <f t="shared" si="1"/>
        <v>-0.3363480601961974</v>
      </c>
      <c r="J13" s="67">
        <f>H13/'סכום נכסי הקרן'!$C$41</f>
        <v>2.7482545986226017E-5</v>
      </c>
    </row>
    <row r="14" spans="1:14" hidden="1">
      <c r="A14" s="93"/>
      <c r="B14" s="58"/>
      <c r="C14" s="58"/>
      <c r="D14" s="58"/>
      <c r="E14" s="58"/>
      <c r="F14" s="58"/>
      <c r="G14" s="58"/>
      <c r="H14" s="58"/>
      <c r="I14" s="58"/>
      <c r="J14" s="58"/>
    </row>
    <row r="15" spans="1:14" hidden="1">
      <c r="A15" s="93"/>
      <c r="B15" s="58"/>
      <c r="C15" s="58"/>
      <c r="D15" s="58"/>
      <c r="E15" s="58"/>
      <c r="F15" s="58"/>
      <c r="G15" s="58"/>
      <c r="H15" s="58"/>
      <c r="I15" s="58"/>
      <c r="J15" s="58"/>
    </row>
    <row r="16" spans="1:14" hidden="1">
      <c r="A16" s="58"/>
      <c r="B16" s="58"/>
      <c r="C16" s="58"/>
      <c r="D16" s="58"/>
      <c r="E16" s="58"/>
      <c r="F16" s="58"/>
      <c r="G16" s="58"/>
      <c r="H16" s="58"/>
      <c r="I16" s="58"/>
      <c r="J16" s="58"/>
    </row>
    <row r="17" spans="1:10" hidden="1">
      <c r="A17" s="58"/>
      <c r="B17" s="58"/>
      <c r="C17" s="58"/>
      <c r="D17" s="58"/>
      <c r="E17" s="58"/>
      <c r="F17" s="58"/>
      <c r="G17" s="58"/>
      <c r="H17" s="58"/>
      <c r="I17" s="58"/>
      <c r="J17" s="58"/>
    </row>
    <row r="18" spans="1:10" hidden="1">
      <c r="A18" s="58"/>
      <c r="B18" s="58"/>
      <c r="C18" s="58"/>
      <c r="D18" s="58"/>
      <c r="E18" s="58"/>
      <c r="F18" s="58"/>
      <c r="G18" s="58"/>
      <c r="H18" s="58"/>
      <c r="I18" s="58"/>
      <c r="J18" s="58"/>
    </row>
    <row r="19" spans="1:10" hidden="1">
      <c r="A19" s="58"/>
      <c r="B19" s="58"/>
      <c r="C19" s="58"/>
      <c r="D19" s="58"/>
      <c r="E19" s="58"/>
      <c r="F19" s="58"/>
      <c r="G19" s="58"/>
      <c r="H19" s="58"/>
      <c r="I19" s="58"/>
      <c r="J19" s="58"/>
    </row>
    <row r="20" spans="1:10" hidden="1">
      <c r="A20" s="58"/>
      <c r="B20" s="58"/>
      <c r="C20" s="58"/>
      <c r="D20" s="58"/>
      <c r="E20" s="58"/>
      <c r="F20" s="58"/>
      <c r="G20" s="58"/>
      <c r="H20" s="58"/>
      <c r="I20" s="58"/>
      <c r="J20" s="58"/>
    </row>
    <row r="21" spans="1:10" hidden="1">
      <c r="A21" s="58"/>
      <c r="B21" s="58"/>
      <c r="C21" s="58"/>
      <c r="D21" s="58"/>
      <c r="E21" s="58"/>
      <c r="F21" s="58"/>
      <c r="G21" s="58"/>
      <c r="H21" s="58"/>
      <c r="I21" s="58"/>
      <c r="J21" s="58"/>
    </row>
    <row r="22" spans="1:10" hidden="1">
      <c r="A22" s="58"/>
      <c r="B22" s="58"/>
      <c r="C22" s="58"/>
      <c r="D22" s="58"/>
      <c r="E22" s="58"/>
      <c r="F22" s="58"/>
      <c r="G22" s="58"/>
      <c r="H22" s="58"/>
      <c r="I22" s="58"/>
      <c r="J22" s="58"/>
    </row>
    <row r="23" spans="1:10" hidden="1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 hidden="1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idden="1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 hidden="1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spans="1:10" hidden="1">
      <c r="A27" s="58"/>
      <c r="B27" s="58"/>
      <c r="C27" s="58"/>
      <c r="D27" s="58"/>
      <c r="E27" s="58"/>
      <c r="F27" s="58"/>
      <c r="G27" s="58"/>
      <c r="H27" s="58"/>
      <c r="I27" s="58"/>
      <c r="J27" s="58"/>
    </row>
    <row r="28" spans="1:10" hidden="1">
      <c r="A28" s="58"/>
      <c r="B28" s="58"/>
      <c r="C28" s="58"/>
      <c r="D28" s="58"/>
      <c r="E28" s="58"/>
      <c r="F28" s="58"/>
      <c r="G28" s="58"/>
      <c r="H28" s="58"/>
      <c r="I28" s="58"/>
      <c r="J28" s="58"/>
    </row>
    <row r="29" spans="1:10" hidden="1">
      <c r="A29" s="58"/>
      <c r="B29" s="58"/>
      <c r="C29" s="58"/>
      <c r="D29" s="58"/>
      <c r="E29" s="58"/>
      <c r="F29" s="58"/>
      <c r="G29" s="58"/>
      <c r="H29" s="58"/>
      <c r="I29" s="58"/>
      <c r="J29" s="58"/>
    </row>
    <row r="30" spans="1:10" hidden="1">
      <c r="A30" s="58"/>
      <c r="B30" s="58"/>
      <c r="C30" s="58"/>
      <c r="D30" s="58"/>
      <c r="E30" s="58"/>
      <c r="F30" s="58"/>
      <c r="G30" s="58"/>
      <c r="H30" s="58"/>
      <c r="I30" s="58"/>
      <c r="J30" s="58"/>
    </row>
    <row r="31" spans="1:10" hidden="1">
      <c r="A31" s="58"/>
      <c r="B31" s="58"/>
      <c r="C31" s="58"/>
      <c r="D31" s="58"/>
      <c r="E31" s="58"/>
      <c r="F31" s="58"/>
      <c r="G31" s="58"/>
      <c r="H31" s="58"/>
      <c r="I31" s="58"/>
      <c r="J31" s="58"/>
    </row>
    <row r="32" spans="1:10" hidden="1">
      <c r="A32" s="58"/>
      <c r="B32" s="58"/>
      <c r="C32" s="58"/>
      <c r="D32" s="58"/>
      <c r="E32" s="58"/>
      <c r="F32" s="58"/>
      <c r="G32" s="58"/>
      <c r="H32" s="58"/>
      <c r="I32" s="58"/>
      <c r="J32" s="58"/>
    </row>
    <row r="33" spans="1:10" hidden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idden="1">
      <c r="A34" s="58"/>
      <c r="B34" s="58"/>
      <c r="C34" s="58"/>
      <c r="D34" s="58"/>
      <c r="E34" s="58"/>
      <c r="F34" s="58"/>
      <c r="G34" s="58"/>
      <c r="H34" s="58"/>
      <c r="I34" s="58"/>
      <c r="J34" s="58"/>
    </row>
    <row r="35" spans="1:10" hidden="1">
      <c r="A35" s="58"/>
      <c r="B35" s="58"/>
      <c r="C35" s="58"/>
      <c r="D35" s="58"/>
      <c r="E35" s="58"/>
      <c r="F35" s="58"/>
      <c r="G35" s="58"/>
      <c r="H35" s="58"/>
      <c r="I35" s="58"/>
      <c r="J35" s="58"/>
    </row>
    <row r="36" spans="1:10" hidden="1">
      <c r="A36" s="58"/>
      <c r="B36" s="58"/>
      <c r="C36" s="58"/>
      <c r="D36" s="58"/>
      <c r="E36" s="58"/>
      <c r="F36" s="58"/>
      <c r="G36" s="58"/>
      <c r="H36" s="58"/>
      <c r="I36" s="58"/>
      <c r="J36" s="58"/>
    </row>
    <row r="37" spans="1:10" hidden="1">
      <c r="A37" s="58"/>
      <c r="B37" s="58"/>
      <c r="C37" s="58"/>
      <c r="D37" s="58"/>
      <c r="E37" s="58"/>
      <c r="F37" s="58"/>
      <c r="G37" s="58"/>
      <c r="H37" s="58"/>
      <c r="I37" s="58"/>
      <c r="J37" s="58"/>
    </row>
    <row r="38" spans="1:10" hidden="1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idden="1">
      <c r="A39" s="58"/>
      <c r="B39" s="58"/>
      <c r="C39" s="58"/>
      <c r="D39" s="58"/>
      <c r="E39" s="58"/>
      <c r="F39" s="58"/>
      <c r="G39" s="58"/>
      <c r="H39" s="58"/>
      <c r="I39" s="58"/>
      <c r="J39" s="58"/>
    </row>
    <row r="40" spans="1:10" hidden="1">
      <c r="A40" s="58"/>
      <c r="B40" s="58"/>
      <c r="C40" s="58"/>
      <c r="D40" s="58"/>
      <c r="E40" s="58"/>
      <c r="F40" s="58"/>
      <c r="G40" s="58"/>
      <c r="H40" s="58"/>
      <c r="I40" s="58"/>
      <c r="J40" s="58"/>
    </row>
    <row r="41" spans="1:10" hidden="1">
      <c r="A41" s="58"/>
      <c r="B41" s="58"/>
      <c r="C41" s="58"/>
      <c r="D41" s="58"/>
      <c r="E41" s="58"/>
      <c r="F41" s="58"/>
      <c r="G41" s="58"/>
      <c r="H41" s="58"/>
      <c r="I41" s="58"/>
      <c r="J41" s="58"/>
    </row>
    <row r="42" spans="1:10" hidden="1">
      <c r="A42" s="58"/>
      <c r="B42" s="58"/>
      <c r="C42" s="58"/>
      <c r="D42" s="58"/>
      <c r="E42" s="58"/>
      <c r="F42" s="58"/>
      <c r="G42" s="58"/>
      <c r="H42" s="58"/>
      <c r="I42" s="58"/>
      <c r="J42" s="58"/>
    </row>
    <row r="43" spans="1:10" hidden="1">
      <c r="A43" s="58"/>
      <c r="B43" s="58"/>
      <c r="C43" s="58"/>
      <c r="D43" s="58"/>
      <c r="E43" s="58"/>
      <c r="F43" s="58"/>
      <c r="G43" s="58"/>
      <c r="H43" s="58"/>
      <c r="I43" s="58"/>
      <c r="J43" s="58"/>
    </row>
    <row r="44" spans="1:10" hidden="1">
      <c r="A44" s="58"/>
      <c r="B44" s="58"/>
      <c r="C44" s="58"/>
      <c r="D44" s="58"/>
      <c r="E44" s="58"/>
      <c r="F44" s="58"/>
      <c r="G44" s="58"/>
      <c r="H44" s="58"/>
      <c r="I44" s="58"/>
      <c r="J44" s="58"/>
    </row>
    <row r="45" spans="1:10" hidden="1">
      <c r="A45" s="58"/>
      <c r="B45" s="58"/>
      <c r="C45" s="58"/>
      <c r="D45" s="58"/>
      <c r="E45" s="58"/>
      <c r="F45" s="58"/>
      <c r="G45" s="58"/>
      <c r="H45" s="58"/>
      <c r="I45" s="58"/>
      <c r="J45" s="58"/>
    </row>
    <row r="46" spans="1:10" hidden="1">
      <c r="A46" s="58"/>
      <c r="B46" s="58"/>
      <c r="C46" s="58"/>
      <c r="D46" s="58"/>
      <c r="E46" s="58"/>
      <c r="F46" s="58"/>
      <c r="G46" s="58"/>
      <c r="H46" s="58"/>
      <c r="I46" s="58"/>
      <c r="J46" s="58"/>
    </row>
    <row r="47" spans="1:10" hidden="1">
      <c r="A47" s="58"/>
      <c r="B47" s="58"/>
      <c r="C47" s="58"/>
      <c r="D47" s="58"/>
      <c r="E47" s="58"/>
      <c r="F47" s="58"/>
      <c r="G47" s="58"/>
      <c r="H47" s="58"/>
      <c r="I47" s="58"/>
      <c r="J47" s="58"/>
    </row>
    <row r="48" spans="1:10" hidden="1">
      <c r="A48" s="58"/>
      <c r="B48" s="58"/>
      <c r="C48" s="58"/>
      <c r="D48" s="58"/>
      <c r="E48" s="58"/>
      <c r="F48" s="58"/>
      <c r="G48" s="58"/>
      <c r="H48" s="58"/>
      <c r="I48" s="58"/>
      <c r="J48" s="58"/>
    </row>
    <row r="49" spans="1:10" hidden="1">
      <c r="A49" s="58"/>
      <c r="B49" s="58"/>
      <c r="C49" s="58"/>
      <c r="D49" s="58"/>
      <c r="E49" s="58"/>
      <c r="F49" s="58"/>
      <c r="G49" s="58"/>
      <c r="H49" s="58"/>
      <c r="I49" s="58"/>
      <c r="J49" s="58"/>
    </row>
    <row r="50" spans="1:10" hidden="1">
      <c r="A50" s="58"/>
      <c r="B50" s="58"/>
      <c r="C50" s="58"/>
      <c r="D50" s="58"/>
      <c r="E50" s="58"/>
      <c r="F50" s="58"/>
      <c r="G50" s="58"/>
      <c r="H50" s="58"/>
      <c r="I50" s="58"/>
      <c r="J50" s="58"/>
    </row>
    <row r="51" spans="1:10" hidden="1">
      <c r="A51" s="58"/>
      <c r="B51" s="58"/>
      <c r="C51" s="58"/>
      <c r="D51" s="58"/>
      <c r="E51" s="58"/>
      <c r="F51" s="58"/>
      <c r="G51" s="58"/>
      <c r="H51" s="58"/>
      <c r="I51" s="58"/>
      <c r="J51" s="58"/>
    </row>
    <row r="52" spans="1:10" hidden="1">
      <c r="A52" s="58"/>
      <c r="B52" s="58"/>
      <c r="C52" s="58"/>
      <c r="D52" s="58"/>
      <c r="E52" s="58"/>
      <c r="F52" s="58"/>
      <c r="G52" s="58"/>
      <c r="H52" s="58"/>
      <c r="I52" s="58"/>
      <c r="J52" s="58"/>
    </row>
    <row r="53" spans="1:10" hidden="1">
      <c r="A53" s="58"/>
      <c r="B53" s="58"/>
      <c r="C53" s="58"/>
      <c r="D53" s="58"/>
      <c r="E53" s="58"/>
      <c r="F53" s="58"/>
      <c r="G53" s="58"/>
      <c r="H53" s="58"/>
      <c r="I53" s="58"/>
      <c r="J53" s="58"/>
    </row>
    <row r="54" spans="1:10" hidden="1">
      <c r="A54" s="58"/>
      <c r="B54" s="58"/>
      <c r="C54" s="58"/>
      <c r="D54" s="58"/>
      <c r="E54" s="58"/>
      <c r="F54" s="58"/>
      <c r="G54" s="58"/>
      <c r="H54" s="58"/>
      <c r="I54" s="58"/>
      <c r="J54" s="58"/>
    </row>
    <row r="55" spans="1:10" hidden="1">
      <c r="A55" s="58"/>
      <c r="B55" s="58"/>
      <c r="C55" s="58"/>
      <c r="D55" s="58"/>
      <c r="E55" s="58"/>
      <c r="F55" s="58"/>
      <c r="G55" s="58"/>
      <c r="H55" s="58"/>
      <c r="I55" s="58"/>
      <c r="J55" s="58"/>
    </row>
    <row r="56" spans="1:10" hidden="1">
      <c r="A56" s="58"/>
      <c r="B56" s="58"/>
      <c r="C56" s="58"/>
      <c r="D56" s="58"/>
      <c r="E56" s="58"/>
      <c r="F56" s="58"/>
      <c r="G56" s="58"/>
      <c r="H56" s="58"/>
      <c r="I56" s="58"/>
      <c r="J56" s="58"/>
    </row>
    <row r="57" spans="1:10" hidden="1">
      <c r="A57" s="58"/>
      <c r="B57" s="58"/>
      <c r="C57" s="58"/>
      <c r="D57" s="58"/>
      <c r="E57" s="58"/>
      <c r="F57" s="58"/>
      <c r="G57" s="58"/>
      <c r="H57" s="58"/>
      <c r="I57" s="58"/>
      <c r="J57" s="58"/>
    </row>
    <row r="58" spans="1:10" hidden="1">
      <c r="A58" s="58"/>
      <c r="B58" s="58"/>
      <c r="C58" s="58"/>
      <c r="D58" s="58"/>
      <c r="E58" s="58"/>
      <c r="F58" s="58"/>
      <c r="G58" s="58"/>
      <c r="H58" s="58"/>
      <c r="I58" s="58"/>
      <c r="J58" s="58"/>
    </row>
    <row r="59" spans="1:10" hidden="1">
      <c r="A59" s="58"/>
      <c r="B59" s="58"/>
      <c r="C59" s="58"/>
      <c r="D59" s="58"/>
      <c r="E59" s="58"/>
      <c r="F59" s="58"/>
      <c r="G59" s="58"/>
      <c r="H59" s="58"/>
      <c r="I59" s="58"/>
      <c r="J59" s="58"/>
    </row>
    <row r="60" spans="1:10" hidden="1">
      <c r="A60" s="58"/>
      <c r="B60" s="58"/>
      <c r="C60" s="58"/>
      <c r="D60" s="58"/>
      <c r="E60" s="58"/>
      <c r="F60" s="58"/>
      <c r="G60" s="58"/>
      <c r="H60" s="58"/>
      <c r="I60" s="58"/>
      <c r="J60" s="58"/>
    </row>
    <row r="61" spans="1:10" hidden="1">
      <c r="A61" s="58"/>
      <c r="B61" s="58"/>
      <c r="C61" s="58"/>
      <c r="D61" s="58"/>
      <c r="E61" s="58"/>
      <c r="F61" s="58"/>
      <c r="G61" s="58"/>
      <c r="H61" s="58"/>
      <c r="I61" s="58"/>
      <c r="J61" s="58"/>
    </row>
    <row r="62" spans="1:10" hidden="1">
      <c r="A62" s="58"/>
      <c r="B62" s="58"/>
      <c r="C62" s="58"/>
      <c r="D62" s="58"/>
      <c r="E62" s="58"/>
      <c r="F62" s="58"/>
      <c r="G62" s="58"/>
      <c r="H62" s="58"/>
      <c r="I62" s="58"/>
      <c r="J62" s="58"/>
    </row>
    <row r="63" spans="1:10" hidden="1">
      <c r="A63" s="58"/>
      <c r="B63" s="58"/>
      <c r="C63" s="58"/>
      <c r="D63" s="58"/>
      <c r="E63" s="58"/>
      <c r="F63" s="58"/>
      <c r="G63" s="58"/>
      <c r="H63" s="58"/>
      <c r="I63" s="58"/>
      <c r="J63" s="58"/>
    </row>
    <row r="64" spans="1:10" hidden="1">
      <c r="A64" s="58"/>
      <c r="B64" s="58"/>
      <c r="C64" s="58"/>
      <c r="D64" s="58"/>
      <c r="E64" s="58"/>
      <c r="F64" s="58"/>
      <c r="G64" s="58"/>
      <c r="H64" s="58"/>
      <c r="I64" s="58"/>
      <c r="J64" s="58"/>
    </row>
    <row r="65" spans="1:10" hidden="1">
      <c r="A65" s="58"/>
      <c r="B65" s="58"/>
      <c r="C65" s="58"/>
      <c r="D65" s="58"/>
      <c r="E65" s="58"/>
      <c r="F65" s="58"/>
      <c r="G65" s="58"/>
      <c r="H65" s="58"/>
      <c r="I65" s="58"/>
      <c r="J65" s="58"/>
    </row>
    <row r="66" spans="1:10" hidden="1">
      <c r="A66" s="58"/>
      <c r="B66" s="58"/>
      <c r="C66" s="58"/>
      <c r="D66" s="58"/>
      <c r="E66" s="58"/>
      <c r="F66" s="58"/>
      <c r="G66" s="58"/>
      <c r="H66" s="58"/>
      <c r="I66" s="58"/>
      <c r="J66" s="58"/>
    </row>
    <row r="67" spans="1:10" hidden="1">
      <c r="A67" s="58"/>
      <c r="B67" s="58"/>
      <c r="C67" s="58"/>
      <c r="D67" s="58"/>
      <c r="E67" s="58"/>
      <c r="F67" s="58"/>
      <c r="G67" s="58"/>
      <c r="H67" s="58"/>
      <c r="I67" s="58"/>
      <c r="J67" s="58"/>
    </row>
    <row r="68" spans="1:10" hidden="1">
      <c r="A68" s="58"/>
      <c r="B68" s="58"/>
      <c r="C68" s="58"/>
      <c r="D68" s="58"/>
      <c r="E68" s="58"/>
      <c r="F68" s="58"/>
      <c r="G68" s="58"/>
      <c r="H68" s="58"/>
      <c r="I68" s="58"/>
      <c r="J68" s="58"/>
    </row>
    <row r="69" spans="1:10" hidden="1">
      <c r="A69" s="58"/>
      <c r="B69" s="58"/>
      <c r="C69" s="58"/>
      <c r="D69" s="58"/>
      <c r="E69" s="58"/>
      <c r="F69" s="58"/>
      <c r="G69" s="58"/>
      <c r="H69" s="58"/>
      <c r="I69" s="58"/>
      <c r="J69" s="58"/>
    </row>
    <row r="70" spans="1:10" hidden="1">
      <c r="A70" s="58"/>
      <c r="B70" s="58"/>
      <c r="C70" s="58"/>
      <c r="D70" s="58"/>
      <c r="E70" s="58"/>
      <c r="F70" s="58"/>
      <c r="G70" s="58"/>
      <c r="H70" s="58"/>
      <c r="I70" s="58"/>
      <c r="J70" s="58"/>
    </row>
    <row r="71" spans="1:10" hidden="1">
      <c r="A71" s="58"/>
      <c r="B71" s="58"/>
      <c r="C71" s="58"/>
      <c r="D71" s="58"/>
      <c r="E71" s="58"/>
      <c r="F71" s="58"/>
      <c r="G71" s="58"/>
      <c r="H71" s="58"/>
      <c r="I71" s="58"/>
      <c r="J71" s="58"/>
    </row>
    <row r="72" spans="1:10" hidden="1">
      <c r="A72" s="58"/>
      <c r="B72" s="58"/>
      <c r="C72" s="58"/>
      <c r="D72" s="58"/>
      <c r="E72" s="58"/>
      <c r="F72" s="58"/>
      <c r="G72" s="58"/>
      <c r="H72" s="58"/>
      <c r="I72" s="58"/>
      <c r="J72" s="58"/>
    </row>
    <row r="73" spans="1:10" hidden="1">
      <c r="A73" s="58"/>
      <c r="B73" s="58"/>
      <c r="C73" s="58"/>
      <c r="D73" s="58"/>
      <c r="E73" s="58"/>
      <c r="F73" s="58"/>
      <c r="G73" s="58"/>
      <c r="H73" s="58"/>
      <c r="I73" s="58"/>
      <c r="J73" s="58"/>
    </row>
    <row r="74" spans="1:10" hidden="1">
      <c r="A74" s="58"/>
      <c r="B74" s="58"/>
      <c r="C74" s="58"/>
      <c r="D74" s="58"/>
      <c r="E74" s="58"/>
      <c r="F74" s="58"/>
      <c r="G74" s="58"/>
      <c r="H74" s="58"/>
      <c r="I74" s="58"/>
      <c r="J74" s="58"/>
    </row>
    <row r="75" spans="1:10" hidden="1">
      <c r="A75" s="58"/>
      <c r="B75" s="58"/>
      <c r="C75" s="58"/>
      <c r="D75" s="58"/>
      <c r="E75" s="58"/>
      <c r="F75" s="58"/>
      <c r="G75" s="58"/>
      <c r="H75" s="58"/>
      <c r="I75" s="58"/>
      <c r="J75" s="58"/>
    </row>
    <row r="76" spans="1:10" hidden="1">
      <c r="A76" s="58"/>
      <c r="B76" s="58"/>
      <c r="C76" s="58"/>
      <c r="D76" s="58"/>
      <c r="E76" s="58"/>
      <c r="F76" s="58"/>
      <c r="G76" s="58"/>
      <c r="H76" s="58"/>
      <c r="I76" s="58"/>
      <c r="J76" s="58"/>
    </row>
    <row r="77" spans="1:10" hidden="1">
      <c r="A77" s="58"/>
      <c r="B77" s="58"/>
      <c r="C77" s="58"/>
      <c r="D77" s="58"/>
      <c r="E77" s="58"/>
      <c r="F77" s="58"/>
      <c r="G77" s="58"/>
      <c r="H77" s="58"/>
      <c r="I77" s="58"/>
      <c r="J77" s="58"/>
    </row>
    <row r="78" spans="1:10" hidden="1">
      <c r="A78" s="58"/>
      <c r="B78" s="58"/>
      <c r="C78" s="58"/>
      <c r="D78" s="58"/>
      <c r="E78" s="58"/>
      <c r="F78" s="58"/>
      <c r="G78" s="58"/>
      <c r="H78" s="58"/>
      <c r="I78" s="58"/>
      <c r="J78" s="58"/>
    </row>
    <row r="79" spans="1:10" hidden="1">
      <c r="A79" s="58"/>
      <c r="B79" s="58"/>
      <c r="C79" s="58"/>
      <c r="D79" s="58"/>
      <c r="E79" s="58"/>
      <c r="F79" s="58"/>
      <c r="G79" s="58"/>
      <c r="H79" s="58"/>
      <c r="I79" s="58"/>
      <c r="J79" s="58"/>
    </row>
    <row r="80" spans="1:10" hidden="1">
      <c r="A80" s="58"/>
      <c r="B80" s="58"/>
      <c r="C80" s="58"/>
      <c r="D80" s="58"/>
      <c r="E80" s="58"/>
      <c r="F80" s="58"/>
      <c r="G80" s="58"/>
      <c r="H80" s="58"/>
      <c r="I80" s="58"/>
      <c r="J80" s="58"/>
    </row>
    <row r="81" spans="1:10" hidden="1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 hidden="1">
      <c r="A82" s="58"/>
      <c r="B82" s="58"/>
      <c r="C82" s="58"/>
      <c r="D82" s="58"/>
      <c r="E82" s="58"/>
      <c r="F82" s="58"/>
      <c r="G82" s="58"/>
      <c r="H82" s="58"/>
      <c r="I82" s="58"/>
      <c r="J82" s="58"/>
    </row>
    <row r="83" spans="1:10" hidden="1">
      <c r="A83" s="58"/>
      <c r="B83" s="58"/>
      <c r="C83" s="58"/>
      <c r="D83" s="58"/>
      <c r="E83" s="58"/>
      <c r="F83" s="58"/>
      <c r="G83" s="58"/>
      <c r="H83" s="58"/>
      <c r="I83" s="58"/>
      <c r="J83" s="58"/>
    </row>
    <row r="84" spans="1:10" hidden="1">
      <c r="A84" s="58"/>
      <c r="B84" s="58"/>
      <c r="C84" s="58"/>
      <c r="D84" s="58"/>
      <c r="E84" s="58"/>
      <c r="F84" s="58"/>
      <c r="G84" s="58"/>
      <c r="H84" s="58"/>
      <c r="I84" s="58"/>
      <c r="J84" s="58"/>
    </row>
    <row r="85" spans="1:10" hidden="1">
      <c r="A85" s="58"/>
      <c r="B85" s="58"/>
      <c r="C85" s="58"/>
      <c r="D85" s="58"/>
      <c r="E85" s="58"/>
      <c r="F85" s="58"/>
      <c r="G85" s="58"/>
      <c r="H85" s="58"/>
      <c r="I85" s="58"/>
      <c r="J85" s="58"/>
    </row>
    <row r="86" spans="1:10" hidden="1">
      <c r="A86" s="58"/>
      <c r="B86" s="58"/>
      <c r="C86" s="58"/>
      <c r="D86" s="58"/>
      <c r="E86" s="58"/>
      <c r="F86" s="58"/>
      <c r="G86" s="58"/>
      <c r="H86" s="58"/>
      <c r="I86" s="58"/>
      <c r="J86" s="58"/>
    </row>
    <row r="87" spans="1:10" hidden="1">
      <c r="A87" s="58"/>
      <c r="B87" s="58"/>
      <c r="C87" s="58"/>
      <c r="D87" s="58"/>
      <c r="E87" s="58"/>
      <c r="F87" s="58"/>
      <c r="G87" s="58"/>
      <c r="H87" s="58"/>
      <c r="I87" s="58"/>
      <c r="J87" s="58"/>
    </row>
    <row r="88" spans="1:10" hidden="1">
      <c r="A88" s="58"/>
      <c r="B88" s="58"/>
      <c r="C88" s="58"/>
      <c r="D88" s="58"/>
      <c r="E88" s="58"/>
      <c r="F88" s="58"/>
      <c r="G88" s="58"/>
      <c r="H88" s="58"/>
      <c r="I88" s="58"/>
      <c r="J88" s="58"/>
    </row>
    <row r="89" spans="1:10" hidden="1">
      <c r="A89" s="58"/>
      <c r="B89" s="58"/>
      <c r="C89" s="58"/>
      <c r="D89" s="58"/>
      <c r="E89" s="58"/>
      <c r="F89" s="58"/>
      <c r="G89" s="58"/>
      <c r="H89" s="58"/>
      <c r="I89" s="58"/>
      <c r="J89" s="58"/>
    </row>
    <row r="90" spans="1:10" hidden="1">
      <c r="A90" s="58"/>
      <c r="B90" s="58"/>
      <c r="C90" s="58"/>
      <c r="D90" s="58"/>
      <c r="E90" s="58"/>
      <c r="F90" s="58"/>
      <c r="G90" s="58"/>
      <c r="H90" s="58"/>
      <c r="I90" s="58"/>
      <c r="J90" s="58"/>
    </row>
    <row r="91" spans="1:10" hidden="1">
      <c r="A91" s="58"/>
      <c r="B91" s="58"/>
      <c r="C91" s="58"/>
      <c r="D91" s="58"/>
      <c r="E91" s="58"/>
      <c r="F91" s="58"/>
      <c r="G91" s="58"/>
      <c r="H91" s="58"/>
      <c r="I91" s="58"/>
      <c r="J91" s="58"/>
    </row>
    <row r="92" spans="1:10" hidden="1">
      <c r="A92" s="58"/>
      <c r="B92" s="58"/>
      <c r="C92" s="58"/>
      <c r="D92" s="58"/>
      <c r="E92" s="58"/>
      <c r="F92" s="58"/>
      <c r="G92" s="58"/>
      <c r="H92" s="58"/>
      <c r="I92" s="58"/>
      <c r="J92" s="58"/>
    </row>
    <row r="93" spans="1:10" hidden="1">
      <c r="A93" s="58"/>
      <c r="B93" s="58"/>
      <c r="C93" s="58"/>
      <c r="D93" s="58"/>
      <c r="E93" s="58"/>
      <c r="F93" s="58"/>
      <c r="G93" s="58"/>
      <c r="H93" s="58"/>
      <c r="I93" s="58"/>
      <c r="J93" s="58"/>
    </row>
    <row r="94" spans="1:10" hidden="1">
      <c r="A94" s="58"/>
      <c r="B94" s="58"/>
      <c r="C94" s="58"/>
      <c r="D94" s="58"/>
      <c r="E94" s="58"/>
      <c r="F94" s="58"/>
      <c r="G94" s="58"/>
      <c r="H94" s="58"/>
      <c r="I94" s="58"/>
      <c r="J94" s="58"/>
    </row>
    <row r="95" spans="1:10" hidden="1">
      <c r="A95" s="58"/>
      <c r="B95" s="58"/>
      <c r="C95" s="58"/>
      <c r="D95" s="58"/>
      <c r="E95" s="58"/>
      <c r="F95" s="58"/>
      <c r="G95" s="58"/>
      <c r="H95" s="58"/>
      <c r="I95" s="58"/>
      <c r="J95" s="58"/>
    </row>
    <row r="96" spans="1:10" hidden="1">
      <c r="A96" s="58"/>
      <c r="B96" s="58"/>
      <c r="C96" s="58"/>
      <c r="D96" s="58"/>
      <c r="E96" s="58"/>
      <c r="F96" s="58"/>
      <c r="G96" s="58"/>
      <c r="H96" s="58"/>
      <c r="I96" s="58"/>
      <c r="J96" s="58"/>
    </row>
    <row r="97" spans="1:10" hidden="1">
      <c r="A97" s="58"/>
      <c r="B97" s="58"/>
      <c r="C97" s="58"/>
      <c r="D97" s="58"/>
      <c r="E97" s="58"/>
      <c r="F97" s="58"/>
      <c r="G97" s="58"/>
      <c r="H97" s="58"/>
      <c r="I97" s="58"/>
      <c r="J97" s="58"/>
    </row>
    <row r="98" spans="1:10" hidden="1">
      <c r="A98" s="58"/>
      <c r="B98" s="58"/>
      <c r="C98" s="58"/>
      <c r="D98" s="58"/>
      <c r="E98" s="58"/>
      <c r="F98" s="58"/>
      <c r="G98" s="58"/>
      <c r="H98" s="58"/>
      <c r="I98" s="58"/>
      <c r="J98" s="58"/>
    </row>
    <row r="99" spans="1:10" hidden="1">
      <c r="A99" s="58"/>
      <c r="B99" s="58"/>
      <c r="C99" s="58"/>
      <c r="D99" s="58"/>
      <c r="E99" s="58"/>
      <c r="F99" s="58"/>
      <c r="G99" s="58"/>
      <c r="H99" s="58"/>
      <c r="I99" s="58"/>
      <c r="J99" s="58"/>
    </row>
    <row r="100" spans="1:10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</row>
    <row r="102" spans="1:10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</row>
    <row r="103" spans="1:10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</row>
    <row r="104" spans="1:10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</row>
    <row r="105" spans="1:10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</row>
    <row r="106" spans="1:10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</row>
    <row r="107" spans="1:10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</row>
    <row r="108" spans="1:10" hidden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</row>
    <row r="109" spans="1:10" hidden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</row>
    <row r="110" spans="1:10" hidden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64.425781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137</v>
      </c>
      <c r="B1" s="36" t="s" vm="1">
        <v>204</v>
      </c>
    </row>
    <row r="2" spans="1:5">
      <c r="A2" s="36" t="s">
        <v>136</v>
      </c>
      <c r="B2" s="36" t="s">
        <v>205</v>
      </c>
    </row>
    <row r="3" spans="1:5">
      <c r="A3" s="36" t="s">
        <v>138</v>
      </c>
      <c r="B3" s="36" t="s">
        <v>2665</v>
      </c>
    </row>
    <row r="4" spans="1:5">
      <c r="A4" s="36" t="s">
        <v>139</v>
      </c>
      <c r="B4" s="36">
        <v>14242</v>
      </c>
    </row>
    <row r="5" spans="1:5" s="3" customFormat="1">
      <c r="A5" s="37" t="s">
        <v>108</v>
      </c>
      <c r="B5" s="42" t="s">
        <v>100</v>
      </c>
      <c r="C5" s="43" t="s">
        <v>99</v>
      </c>
    </row>
    <row r="6" spans="1:5" s="3" customFormat="1">
      <c r="A6" s="118" t="s">
        <v>2693</v>
      </c>
      <c r="B6" s="26" t="s">
        <v>184</v>
      </c>
      <c r="C6" s="13" t="s">
        <v>21</v>
      </c>
    </row>
    <row r="7" spans="1:5" s="4" customFormat="1" ht="20.25">
      <c r="A7" s="120" t="s">
        <v>2693</v>
      </c>
      <c r="B7" s="14" t="s">
        <v>0</v>
      </c>
      <c r="C7" s="15" t="s">
        <v>1</v>
      </c>
    </row>
    <row r="8" spans="1:5" s="4" customFormat="1" ht="20.25">
      <c r="A8" s="94" t="s">
        <v>2672</v>
      </c>
      <c r="B8" s="95">
        <v>0</v>
      </c>
      <c r="C8" s="125" t="s">
        <v>2693</v>
      </c>
    </row>
    <row r="9" spans="1:5" hidden="1">
      <c r="A9" s="93"/>
      <c r="B9" s="58"/>
      <c r="C9" s="58"/>
    </row>
    <row r="10" spans="1:5" hidden="1">
      <c r="A10" s="93"/>
      <c r="B10" s="58"/>
      <c r="C10" s="58"/>
      <c r="D10" s="3"/>
      <c r="E10" s="3"/>
    </row>
    <row r="11" spans="1:5" hidden="1">
      <c r="A11" s="58"/>
      <c r="B11" s="58"/>
      <c r="C11" s="58"/>
      <c r="D11" s="3"/>
      <c r="E11" s="3"/>
    </row>
    <row r="12" spans="1:5" hidden="1">
      <c r="A12" s="58"/>
      <c r="B12" s="58"/>
      <c r="C12" s="58"/>
    </row>
    <row r="13" spans="1:5" hidden="1">
      <c r="A13" s="58"/>
      <c r="B13" s="58"/>
      <c r="C13" s="58"/>
      <c r="D13" s="3"/>
      <c r="E13" s="3"/>
    </row>
    <row r="14" spans="1:5" hidden="1">
      <c r="A14" s="58"/>
      <c r="B14" s="58"/>
      <c r="C14" s="58"/>
      <c r="D14" s="3"/>
      <c r="E14" s="3"/>
    </row>
    <row r="15" spans="1:5" hidden="1">
      <c r="A15" s="58"/>
      <c r="B15" s="58"/>
      <c r="C15" s="58"/>
    </row>
    <row r="16" spans="1:5" hidden="1">
      <c r="A16" s="58"/>
      <c r="B16" s="58"/>
      <c r="C16" s="58"/>
    </row>
    <row r="17" spans="1:3" hidden="1">
      <c r="A17" s="58"/>
      <c r="B17" s="58"/>
      <c r="C17" s="58"/>
    </row>
    <row r="18" spans="1:3" hidden="1">
      <c r="A18" s="58"/>
      <c r="B18" s="58"/>
      <c r="C18" s="58"/>
    </row>
    <row r="19" spans="1:3" hidden="1">
      <c r="A19" s="58"/>
      <c r="B19" s="58"/>
      <c r="C19" s="58"/>
    </row>
    <row r="20" spans="1:3" hidden="1">
      <c r="A20" s="58"/>
      <c r="B20" s="58"/>
      <c r="C20" s="58"/>
    </row>
    <row r="21" spans="1:3" hidden="1">
      <c r="A21" s="58"/>
      <c r="B21" s="58"/>
      <c r="C21" s="58"/>
    </row>
    <row r="22" spans="1:3" hidden="1">
      <c r="A22" s="58"/>
      <c r="B22" s="58"/>
      <c r="C22" s="58"/>
    </row>
    <row r="23" spans="1:3" hidden="1">
      <c r="A23" s="58"/>
      <c r="B23" s="58"/>
      <c r="C23" s="58"/>
    </row>
    <row r="24" spans="1:3" hidden="1">
      <c r="A24" s="58"/>
      <c r="B24" s="58"/>
      <c r="C24" s="58"/>
    </row>
    <row r="25" spans="1:3" hidden="1">
      <c r="A25" s="58"/>
      <c r="B25" s="58"/>
      <c r="C25" s="58"/>
    </row>
    <row r="26" spans="1:3" hidden="1">
      <c r="A26" s="58"/>
      <c r="B26" s="58"/>
      <c r="C26" s="58"/>
    </row>
    <row r="27" spans="1:3" hidden="1">
      <c r="A27" s="58"/>
      <c r="B27" s="58"/>
      <c r="C27" s="58"/>
    </row>
    <row r="28" spans="1:3" hidden="1">
      <c r="A28" s="58"/>
      <c r="B28" s="58"/>
      <c r="C28" s="58"/>
    </row>
    <row r="29" spans="1:3" hidden="1">
      <c r="A29" s="58"/>
      <c r="B29" s="58"/>
      <c r="C29" s="58"/>
    </row>
    <row r="30" spans="1:3" hidden="1">
      <c r="A30" s="58"/>
      <c r="B30" s="58"/>
      <c r="C30" s="58"/>
    </row>
    <row r="31" spans="1:3" hidden="1">
      <c r="A31" s="58"/>
      <c r="B31" s="58"/>
      <c r="C31" s="58"/>
    </row>
    <row r="32" spans="1:3" hidden="1">
      <c r="A32" s="58"/>
      <c r="B32" s="58"/>
      <c r="C32" s="58"/>
    </row>
    <row r="33" spans="1:3" hidden="1">
      <c r="A33" s="58"/>
      <c r="B33" s="58"/>
      <c r="C33" s="58"/>
    </row>
    <row r="34" spans="1:3" hidden="1">
      <c r="A34" s="58"/>
      <c r="B34" s="58"/>
      <c r="C34" s="58"/>
    </row>
    <row r="35" spans="1:3" hidden="1">
      <c r="A35" s="58"/>
      <c r="B35" s="58"/>
      <c r="C35" s="58"/>
    </row>
    <row r="36" spans="1:3" hidden="1">
      <c r="A36" s="58"/>
      <c r="B36" s="58"/>
      <c r="C36" s="58"/>
    </row>
    <row r="37" spans="1:3" hidden="1">
      <c r="A37" s="58"/>
      <c r="B37" s="58"/>
      <c r="C37" s="58"/>
    </row>
    <row r="38" spans="1:3" hidden="1">
      <c r="A38" s="58"/>
      <c r="B38" s="58"/>
      <c r="C38" s="58"/>
    </row>
    <row r="39" spans="1:3" hidden="1">
      <c r="A39" s="58"/>
      <c r="B39" s="58"/>
      <c r="C39" s="58"/>
    </row>
    <row r="40" spans="1:3" hidden="1">
      <c r="A40" s="58"/>
      <c r="B40" s="58"/>
      <c r="C40" s="58"/>
    </row>
    <row r="41" spans="1:3" hidden="1">
      <c r="A41" s="58"/>
      <c r="B41" s="58"/>
      <c r="C41" s="58"/>
    </row>
    <row r="42" spans="1:3" hidden="1">
      <c r="A42" s="58"/>
      <c r="B42" s="58"/>
      <c r="C42" s="58"/>
    </row>
    <row r="43" spans="1:3" hidden="1">
      <c r="A43" s="58"/>
      <c r="B43" s="58"/>
      <c r="C43" s="58"/>
    </row>
    <row r="44" spans="1:3" hidden="1">
      <c r="A44" s="58"/>
      <c r="B44" s="58"/>
      <c r="C44" s="58"/>
    </row>
    <row r="45" spans="1:3" hidden="1">
      <c r="A45" s="58"/>
      <c r="B45" s="58"/>
      <c r="C45" s="58"/>
    </row>
    <row r="46" spans="1:3" hidden="1">
      <c r="A46" s="58"/>
      <c r="B46" s="58"/>
      <c r="C46" s="58"/>
    </row>
    <row r="47" spans="1:3" hidden="1">
      <c r="A47" s="58"/>
      <c r="B47" s="58"/>
      <c r="C47" s="58"/>
    </row>
    <row r="48" spans="1:3" hidden="1">
      <c r="A48" s="58"/>
      <c r="B48" s="58"/>
      <c r="C48" s="58"/>
    </row>
    <row r="49" spans="1:3" hidden="1">
      <c r="A49" s="58"/>
      <c r="B49" s="58"/>
      <c r="C49" s="58"/>
    </row>
    <row r="50" spans="1:3" hidden="1">
      <c r="A50" s="58"/>
      <c r="B50" s="58"/>
      <c r="C50" s="58"/>
    </row>
    <row r="51" spans="1:3" hidden="1">
      <c r="A51" s="58"/>
      <c r="B51" s="58"/>
      <c r="C51" s="58"/>
    </row>
    <row r="52" spans="1:3" hidden="1">
      <c r="A52" s="58"/>
      <c r="B52" s="58"/>
      <c r="C52" s="58"/>
    </row>
    <row r="53" spans="1:3" hidden="1">
      <c r="A53" s="58"/>
      <c r="B53" s="58"/>
      <c r="C53" s="58"/>
    </row>
    <row r="54" spans="1:3" hidden="1">
      <c r="A54" s="58"/>
      <c r="B54" s="58"/>
      <c r="C54" s="58"/>
    </row>
    <row r="55" spans="1:3" hidden="1">
      <c r="A55" s="58"/>
      <c r="B55" s="58"/>
      <c r="C55" s="58"/>
    </row>
    <row r="56" spans="1:3" hidden="1">
      <c r="A56" s="58"/>
      <c r="B56" s="58"/>
      <c r="C56" s="58"/>
    </row>
    <row r="57" spans="1:3" hidden="1">
      <c r="A57" s="58"/>
      <c r="B57" s="58"/>
      <c r="C57" s="58"/>
    </row>
    <row r="58" spans="1:3" hidden="1">
      <c r="A58" s="58"/>
      <c r="B58" s="58"/>
      <c r="C58" s="58"/>
    </row>
    <row r="59" spans="1:3" hidden="1">
      <c r="A59" s="58"/>
      <c r="B59" s="58"/>
      <c r="C59" s="58"/>
    </row>
    <row r="60" spans="1:3" hidden="1">
      <c r="A60" s="58"/>
      <c r="B60" s="58"/>
      <c r="C60" s="58"/>
    </row>
    <row r="61" spans="1:3" hidden="1">
      <c r="A61" s="58"/>
      <c r="B61" s="58"/>
      <c r="C61" s="58"/>
    </row>
    <row r="62" spans="1:3" hidden="1">
      <c r="A62" s="58"/>
      <c r="B62" s="58"/>
      <c r="C62" s="58"/>
    </row>
    <row r="63" spans="1:3" hidden="1">
      <c r="A63" s="58"/>
      <c r="B63" s="58"/>
      <c r="C63" s="58"/>
    </row>
    <row r="64" spans="1:3" hidden="1">
      <c r="A64" s="58"/>
      <c r="B64" s="58"/>
      <c r="C64" s="58"/>
    </row>
    <row r="65" spans="1:3" hidden="1">
      <c r="A65" s="58"/>
      <c r="B65" s="58"/>
      <c r="C65" s="58"/>
    </row>
    <row r="66" spans="1:3" hidden="1">
      <c r="A66" s="58"/>
      <c r="B66" s="58"/>
      <c r="C66" s="58"/>
    </row>
    <row r="67" spans="1:3" hidden="1">
      <c r="A67" s="58"/>
      <c r="B67" s="58"/>
      <c r="C67" s="58"/>
    </row>
    <row r="68" spans="1:3" hidden="1">
      <c r="A68" s="58"/>
      <c r="B68" s="58"/>
      <c r="C68" s="58"/>
    </row>
    <row r="69" spans="1:3" hidden="1">
      <c r="A69" s="58"/>
      <c r="B69" s="58"/>
      <c r="C69" s="58"/>
    </row>
    <row r="70" spans="1:3" hidden="1">
      <c r="A70" s="58"/>
      <c r="B70" s="58"/>
      <c r="C70" s="58"/>
    </row>
    <row r="71" spans="1:3" hidden="1">
      <c r="A71" s="58"/>
      <c r="B71" s="58"/>
      <c r="C71" s="58"/>
    </row>
    <row r="72" spans="1:3" hidden="1">
      <c r="A72" s="58"/>
      <c r="B72" s="58"/>
      <c r="C72" s="58"/>
    </row>
    <row r="73" spans="1:3" hidden="1">
      <c r="A73" s="58"/>
      <c r="B73" s="58"/>
      <c r="C73" s="58"/>
    </row>
    <row r="74" spans="1:3" hidden="1">
      <c r="A74" s="58"/>
      <c r="B74" s="58"/>
      <c r="C74" s="58"/>
    </row>
    <row r="75" spans="1:3" hidden="1">
      <c r="A75" s="58"/>
      <c r="B75" s="58"/>
      <c r="C75" s="58"/>
    </row>
    <row r="76" spans="1:3" hidden="1">
      <c r="A76" s="58"/>
      <c r="B76" s="58"/>
      <c r="C76" s="58"/>
    </row>
    <row r="77" spans="1:3" hidden="1">
      <c r="A77" s="58"/>
      <c r="B77" s="58"/>
      <c r="C77" s="58"/>
    </row>
    <row r="78" spans="1:3" hidden="1">
      <c r="A78" s="58"/>
      <c r="B78" s="58"/>
      <c r="C78" s="58"/>
    </row>
    <row r="79" spans="1:3" hidden="1">
      <c r="A79" s="58"/>
      <c r="B79" s="58"/>
      <c r="C79" s="58"/>
    </row>
    <row r="80" spans="1:3" hidden="1">
      <c r="A80" s="58"/>
      <c r="B80" s="58"/>
      <c r="C80" s="58"/>
    </row>
    <row r="81" spans="1:3" hidden="1">
      <c r="A81" s="58"/>
      <c r="B81" s="58"/>
      <c r="C81" s="58"/>
    </row>
    <row r="82" spans="1:3" hidden="1">
      <c r="A82" s="58"/>
      <c r="B82" s="58"/>
      <c r="C82" s="58"/>
    </row>
    <row r="83" spans="1:3" hidden="1">
      <c r="A83" s="58"/>
      <c r="B83" s="58"/>
      <c r="C83" s="58"/>
    </row>
    <row r="84" spans="1:3" hidden="1">
      <c r="A84" s="58"/>
      <c r="B84" s="58"/>
      <c r="C84" s="58"/>
    </row>
    <row r="85" spans="1:3" hidden="1">
      <c r="A85" s="58"/>
      <c r="B85" s="58"/>
      <c r="C85" s="58"/>
    </row>
    <row r="86" spans="1:3" hidden="1">
      <c r="A86" s="58"/>
      <c r="B86" s="58"/>
      <c r="C86" s="58"/>
    </row>
    <row r="87" spans="1:3" hidden="1">
      <c r="A87" s="58"/>
      <c r="B87" s="58"/>
      <c r="C87" s="58"/>
    </row>
    <row r="88" spans="1:3" hidden="1">
      <c r="A88" s="58"/>
      <c r="B88" s="58"/>
      <c r="C88" s="58"/>
    </row>
    <row r="89" spans="1:3" hidden="1">
      <c r="A89" s="58"/>
      <c r="B89" s="58"/>
      <c r="C89" s="58"/>
    </row>
    <row r="90" spans="1:3" hidden="1">
      <c r="A90" s="58"/>
      <c r="B90" s="58"/>
      <c r="C90" s="58"/>
    </row>
    <row r="91" spans="1:3" hidden="1">
      <c r="A91" s="58"/>
      <c r="B91" s="58"/>
      <c r="C91" s="58"/>
    </row>
    <row r="92" spans="1:3" hidden="1">
      <c r="A92" s="58"/>
      <c r="B92" s="58"/>
      <c r="C92" s="58"/>
    </row>
    <row r="93" spans="1:3" hidden="1">
      <c r="A93" s="58"/>
      <c r="B93" s="58"/>
      <c r="C93" s="58"/>
    </row>
    <row r="94" spans="1:3" hidden="1">
      <c r="A94" s="58"/>
      <c r="B94" s="58"/>
      <c r="C94" s="58"/>
    </row>
    <row r="95" spans="1:3" hidden="1">
      <c r="A95" s="58"/>
      <c r="B95" s="58"/>
      <c r="C95" s="58"/>
    </row>
    <row r="96" spans="1:3" hidden="1">
      <c r="A96" s="58"/>
      <c r="B96" s="58"/>
      <c r="C96" s="58"/>
    </row>
    <row r="97" spans="1:3" hidden="1">
      <c r="A97" s="58"/>
      <c r="B97" s="58"/>
      <c r="C97" s="58"/>
    </row>
    <row r="98" spans="1:3" hidden="1">
      <c r="A98" s="58"/>
      <c r="B98" s="58"/>
      <c r="C98" s="58"/>
    </row>
    <row r="99" spans="1:3" hidden="1">
      <c r="A99" s="58"/>
      <c r="B99" s="58"/>
      <c r="C99" s="58"/>
    </row>
    <row r="100" spans="1:3" hidden="1">
      <c r="A100" s="58"/>
      <c r="B100" s="58"/>
      <c r="C100" s="58"/>
    </row>
    <row r="101" spans="1:3" hidden="1">
      <c r="A101" s="58"/>
      <c r="B101" s="58"/>
      <c r="C101" s="58"/>
    </row>
    <row r="102" spans="1:3" hidden="1">
      <c r="A102" s="58"/>
      <c r="B102" s="58"/>
      <c r="C102" s="58"/>
    </row>
    <row r="103" spans="1:3" hidden="1">
      <c r="A103" s="58"/>
      <c r="B103" s="58"/>
      <c r="C103" s="58"/>
    </row>
    <row r="104" spans="1:3" hidden="1">
      <c r="A104" s="58"/>
      <c r="B104" s="58"/>
      <c r="C104" s="58"/>
    </row>
    <row r="105" spans="1:3" hidden="1">
      <c r="A105" s="58"/>
      <c r="B105" s="58"/>
      <c r="C105" s="58"/>
    </row>
    <row r="106" spans="1:3" hidden="1">
      <c r="A106" s="58"/>
      <c r="B106" s="58"/>
      <c r="C106" s="58"/>
    </row>
    <row r="107" spans="1:3" hidden="1">
      <c r="A107" s="58"/>
      <c r="B107" s="58"/>
      <c r="C107" s="58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137</v>
      </c>
      <c r="B1" s="36" t="s" vm="1">
        <v>204</v>
      </c>
    </row>
    <row r="2" spans="1:15">
      <c r="A2" s="36" t="s">
        <v>136</v>
      </c>
      <c r="B2" s="36" t="s">
        <v>205</v>
      </c>
    </row>
    <row r="3" spans="1:15">
      <c r="A3" s="36" t="s">
        <v>138</v>
      </c>
      <c r="B3" s="36" t="s">
        <v>2665</v>
      </c>
    </row>
    <row r="4" spans="1:15">
      <c r="A4" s="36" t="s">
        <v>139</v>
      </c>
      <c r="B4" s="36">
        <v>14242</v>
      </c>
    </row>
    <row r="5" spans="1:15" s="3" customFormat="1">
      <c r="A5" s="37" t="s">
        <v>108</v>
      </c>
      <c r="B5" s="38" t="s">
        <v>41</v>
      </c>
      <c r="C5" s="38" t="s">
        <v>61</v>
      </c>
      <c r="D5" s="38" t="s">
        <v>14</v>
      </c>
      <c r="E5" s="38" t="s">
        <v>62</v>
      </c>
      <c r="F5" s="38" t="s">
        <v>96</v>
      </c>
      <c r="G5" s="38" t="s">
        <v>17</v>
      </c>
      <c r="H5" s="38" t="s">
        <v>95</v>
      </c>
      <c r="I5" s="38" t="s">
        <v>16</v>
      </c>
      <c r="J5" s="38" t="s">
        <v>163</v>
      </c>
      <c r="K5" s="38" t="s">
        <v>186</v>
      </c>
      <c r="L5" s="38" t="s">
        <v>164</v>
      </c>
      <c r="M5" s="38" t="s">
        <v>55</v>
      </c>
      <c r="N5" s="38" t="s">
        <v>140</v>
      </c>
      <c r="O5" s="40" t="s">
        <v>142</v>
      </c>
    </row>
    <row r="6" spans="1:15" s="3" customFormat="1">
      <c r="A6" s="118" t="s">
        <v>2693</v>
      </c>
      <c r="B6" s="119" t="s">
        <v>2693</v>
      </c>
      <c r="C6" s="119" t="s">
        <v>2693</v>
      </c>
      <c r="D6" s="119" t="s">
        <v>2693</v>
      </c>
      <c r="E6" s="119" t="s">
        <v>2693</v>
      </c>
      <c r="F6" s="26" t="s">
        <v>21</v>
      </c>
      <c r="G6" s="26" t="s">
        <v>20</v>
      </c>
      <c r="H6" s="119" t="s">
        <v>2693</v>
      </c>
      <c r="I6" s="26" t="s">
        <v>19</v>
      </c>
      <c r="J6" s="26" t="s">
        <v>19</v>
      </c>
      <c r="K6" s="26" t="s">
        <v>188</v>
      </c>
      <c r="L6" s="26" t="s">
        <v>184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0" t="s">
        <v>2693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4" t="s">
        <v>2673</v>
      </c>
      <c r="B8" s="125" t="s">
        <v>2693</v>
      </c>
      <c r="C8" s="125" t="s">
        <v>2693</v>
      </c>
      <c r="D8" s="125" t="s">
        <v>2693</v>
      </c>
      <c r="E8" s="125" t="s">
        <v>2693</v>
      </c>
      <c r="F8" s="125" t="s">
        <v>2693</v>
      </c>
      <c r="G8" s="125" t="s">
        <v>2693</v>
      </c>
      <c r="H8" s="125" t="s">
        <v>2693</v>
      </c>
      <c r="I8" s="125" t="s">
        <v>2693</v>
      </c>
      <c r="J8" s="125" t="s">
        <v>2693</v>
      </c>
      <c r="K8" s="125" t="s">
        <v>2693</v>
      </c>
      <c r="L8" s="95">
        <v>0</v>
      </c>
      <c r="M8" s="125" t="s">
        <v>2693</v>
      </c>
      <c r="N8" s="96">
        <v>0</v>
      </c>
      <c r="O8" s="96">
        <v>0</v>
      </c>
    </row>
    <row r="9" spans="1:15">
      <c r="A9" s="97" t="s">
        <v>196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125" t="s">
        <v>2693</v>
      </c>
      <c r="N9" s="125" t="s">
        <v>2693</v>
      </c>
      <c r="O9" s="125" t="s">
        <v>2693</v>
      </c>
    </row>
    <row r="10" spans="1:15">
      <c r="A10" s="97" t="s">
        <v>104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125" t="s">
        <v>2693</v>
      </c>
    </row>
    <row r="11" spans="1:15">
      <c r="A11" s="97" t="s">
        <v>187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  <c r="O11" s="125" t="s">
        <v>2693</v>
      </c>
    </row>
    <row r="12" spans="1:15" hidden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137</v>
      </c>
      <c r="B1" s="36" t="s" vm="1">
        <v>204</v>
      </c>
    </row>
    <row r="2" spans="1:15">
      <c r="A2" s="36" t="s">
        <v>136</v>
      </c>
      <c r="B2" s="36" t="s">
        <v>205</v>
      </c>
    </row>
    <row r="3" spans="1:15">
      <c r="A3" s="36" t="s">
        <v>138</v>
      </c>
      <c r="B3" s="36" t="s">
        <v>2665</v>
      </c>
    </row>
    <row r="4" spans="1:15">
      <c r="A4" s="36" t="s">
        <v>139</v>
      </c>
      <c r="B4" s="36">
        <v>14242</v>
      </c>
    </row>
    <row r="5" spans="1:15" s="3" customFormat="1">
      <c r="A5" s="37" t="s">
        <v>108</v>
      </c>
      <c r="B5" s="38" t="s">
        <v>41</v>
      </c>
      <c r="C5" s="38" t="s">
        <v>61</v>
      </c>
      <c r="D5" s="38" t="s">
        <v>14</v>
      </c>
      <c r="E5" s="38" t="s">
        <v>62</v>
      </c>
      <c r="F5" s="38" t="s">
        <v>96</v>
      </c>
      <c r="G5" s="38" t="s">
        <v>17</v>
      </c>
      <c r="H5" s="38" t="s">
        <v>95</v>
      </c>
      <c r="I5" s="38" t="s">
        <v>16</v>
      </c>
      <c r="J5" s="38" t="s">
        <v>163</v>
      </c>
      <c r="K5" s="38" t="s">
        <v>181</v>
      </c>
      <c r="L5" s="38" t="s">
        <v>164</v>
      </c>
      <c r="M5" s="38" t="s">
        <v>55</v>
      </c>
      <c r="N5" s="38" t="s">
        <v>140</v>
      </c>
      <c r="O5" s="40" t="s">
        <v>142</v>
      </c>
    </row>
    <row r="6" spans="1:15" s="3" customFormat="1">
      <c r="A6" s="118" t="s">
        <v>2693</v>
      </c>
      <c r="B6" s="119" t="s">
        <v>2693</v>
      </c>
      <c r="C6" s="119" t="s">
        <v>2693</v>
      </c>
      <c r="D6" s="119" t="s">
        <v>2693</v>
      </c>
      <c r="E6" s="119" t="s">
        <v>2693</v>
      </c>
      <c r="F6" s="26" t="s">
        <v>21</v>
      </c>
      <c r="G6" s="26" t="s">
        <v>20</v>
      </c>
      <c r="H6" s="119" t="s">
        <v>2693</v>
      </c>
      <c r="I6" s="26" t="s">
        <v>19</v>
      </c>
      <c r="J6" s="26" t="s">
        <v>19</v>
      </c>
      <c r="K6" s="26" t="s">
        <v>188</v>
      </c>
      <c r="L6" s="26" t="s">
        <v>184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0" t="s">
        <v>2693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4" t="s">
        <v>2674</v>
      </c>
      <c r="B8" s="125" t="s">
        <v>2693</v>
      </c>
      <c r="C8" s="125" t="s">
        <v>2693</v>
      </c>
      <c r="D8" s="125" t="s">
        <v>2693</v>
      </c>
      <c r="E8" s="125" t="s">
        <v>2693</v>
      </c>
      <c r="F8" s="125" t="s">
        <v>2693</v>
      </c>
      <c r="G8" s="125" t="s">
        <v>2693</v>
      </c>
      <c r="H8" s="125" t="s">
        <v>2693</v>
      </c>
      <c r="I8" s="125" t="s">
        <v>2693</v>
      </c>
      <c r="J8" s="125" t="s">
        <v>2693</v>
      </c>
      <c r="K8" s="125" t="s">
        <v>2693</v>
      </c>
      <c r="L8" s="95">
        <v>0</v>
      </c>
      <c r="M8" s="125" t="s">
        <v>2693</v>
      </c>
      <c r="N8" s="96">
        <v>0</v>
      </c>
      <c r="O8" s="96">
        <v>0</v>
      </c>
    </row>
    <row r="9" spans="1:15">
      <c r="A9" s="97" t="s">
        <v>196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125" t="s">
        <v>2693</v>
      </c>
      <c r="N9" s="125" t="s">
        <v>2693</v>
      </c>
      <c r="O9" s="125" t="s">
        <v>2693</v>
      </c>
    </row>
    <row r="10" spans="1:15">
      <c r="A10" s="97" t="s">
        <v>104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125" t="s">
        <v>2693</v>
      </c>
    </row>
    <row r="11" spans="1:15">
      <c r="A11" s="97" t="s">
        <v>187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  <c r="O11" s="125" t="s">
        <v>2693</v>
      </c>
    </row>
    <row r="12" spans="1:15" hidden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137</v>
      </c>
      <c r="B1" s="36" t="s" vm="1">
        <v>204</v>
      </c>
    </row>
    <row r="2" spans="1:15">
      <c r="A2" s="36" t="s">
        <v>136</v>
      </c>
      <c r="B2" s="36" t="s">
        <v>205</v>
      </c>
    </row>
    <row r="3" spans="1:15">
      <c r="A3" s="36" t="s">
        <v>138</v>
      </c>
      <c r="B3" s="36" t="s">
        <v>2665</v>
      </c>
    </row>
    <row r="4" spans="1:15">
      <c r="A4" s="36" t="s">
        <v>139</v>
      </c>
      <c r="B4" s="36">
        <v>14242</v>
      </c>
    </row>
    <row r="5" spans="1:15" s="3" customFormat="1">
      <c r="A5" s="37" t="s">
        <v>108</v>
      </c>
      <c r="B5" s="38" t="s">
        <v>41</v>
      </c>
      <c r="C5" s="38" t="s">
        <v>61</v>
      </c>
      <c r="D5" s="38" t="s">
        <v>14</v>
      </c>
      <c r="E5" s="38" t="s">
        <v>62</v>
      </c>
      <c r="F5" s="38" t="s">
        <v>96</v>
      </c>
      <c r="G5" s="38" t="s">
        <v>17</v>
      </c>
      <c r="H5" s="38" t="s">
        <v>95</v>
      </c>
      <c r="I5" s="38" t="s">
        <v>16</v>
      </c>
      <c r="J5" s="38" t="s">
        <v>163</v>
      </c>
      <c r="K5" s="38" t="s">
        <v>181</v>
      </c>
      <c r="L5" s="38" t="s">
        <v>164</v>
      </c>
      <c r="M5" s="38" t="s">
        <v>55</v>
      </c>
      <c r="N5" s="38" t="s">
        <v>140</v>
      </c>
      <c r="O5" s="40" t="s">
        <v>142</v>
      </c>
    </row>
    <row r="6" spans="1:15" s="3" customFormat="1">
      <c r="A6" s="118" t="s">
        <v>2693</v>
      </c>
      <c r="B6" s="119" t="s">
        <v>2693</v>
      </c>
      <c r="C6" s="119" t="s">
        <v>2693</v>
      </c>
      <c r="D6" s="119" t="s">
        <v>2693</v>
      </c>
      <c r="E6" s="119" t="s">
        <v>2693</v>
      </c>
      <c r="F6" s="26" t="s">
        <v>21</v>
      </c>
      <c r="G6" s="26" t="s">
        <v>20</v>
      </c>
      <c r="H6" s="119" t="s">
        <v>2693</v>
      </c>
      <c r="I6" s="26" t="s">
        <v>19</v>
      </c>
      <c r="J6" s="26" t="s">
        <v>19</v>
      </c>
      <c r="K6" s="26" t="s">
        <v>188</v>
      </c>
      <c r="L6" s="26" t="s">
        <v>184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20" t="s">
        <v>2693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4" t="s">
        <v>2675</v>
      </c>
      <c r="B8" s="125" t="s">
        <v>2693</v>
      </c>
      <c r="C8" s="125" t="s">
        <v>2693</v>
      </c>
      <c r="D8" s="125" t="s">
        <v>2693</v>
      </c>
      <c r="E8" s="125" t="s">
        <v>2693</v>
      </c>
      <c r="F8" s="125" t="s">
        <v>2693</v>
      </c>
      <c r="G8" s="125" t="s">
        <v>2693</v>
      </c>
      <c r="H8" s="125" t="s">
        <v>2693</v>
      </c>
      <c r="I8" s="125" t="s">
        <v>2693</v>
      </c>
      <c r="J8" s="125" t="s">
        <v>2693</v>
      </c>
      <c r="K8" s="125" t="s">
        <v>2693</v>
      </c>
      <c r="L8" s="95">
        <v>0</v>
      </c>
      <c r="M8" s="125" t="s">
        <v>2693</v>
      </c>
      <c r="N8" s="96">
        <v>0</v>
      </c>
      <c r="O8" s="96">
        <v>0</v>
      </c>
    </row>
    <row r="9" spans="1:15">
      <c r="A9" s="97" t="s">
        <v>196</v>
      </c>
      <c r="B9" s="125" t="s">
        <v>2693</v>
      </c>
      <c r="C9" s="125" t="s">
        <v>2693</v>
      </c>
      <c r="D9" s="125" t="s">
        <v>2693</v>
      </c>
      <c r="E9" s="125" t="s">
        <v>2693</v>
      </c>
      <c r="F9" s="125" t="s">
        <v>2693</v>
      </c>
      <c r="G9" s="125" t="s">
        <v>2693</v>
      </c>
      <c r="H9" s="125" t="s">
        <v>2693</v>
      </c>
      <c r="I9" s="125" t="s">
        <v>2693</v>
      </c>
      <c r="J9" s="125" t="s">
        <v>2693</v>
      </c>
      <c r="K9" s="125" t="s">
        <v>2693</v>
      </c>
      <c r="L9" s="125" t="s">
        <v>2693</v>
      </c>
      <c r="M9" s="125" t="s">
        <v>2693</v>
      </c>
      <c r="N9" s="125" t="s">
        <v>2693</v>
      </c>
      <c r="O9" s="125" t="s">
        <v>2693</v>
      </c>
    </row>
    <row r="10" spans="1:15">
      <c r="A10" s="97" t="s">
        <v>104</v>
      </c>
      <c r="B10" s="125" t="s">
        <v>2693</v>
      </c>
      <c r="C10" s="125" t="s">
        <v>2693</v>
      </c>
      <c r="D10" s="125" t="s">
        <v>2693</v>
      </c>
      <c r="E10" s="125" t="s">
        <v>2693</v>
      </c>
      <c r="F10" s="125" t="s">
        <v>2693</v>
      </c>
      <c r="G10" s="125" t="s">
        <v>2693</v>
      </c>
      <c r="H10" s="125" t="s">
        <v>2693</v>
      </c>
      <c r="I10" s="125" t="s">
        <v>2693</v>
      </c>
      <c r="J10" s="125" t="s">
        <v>2693</v>
      </c>
      <c r="K10" s="125" t="s">
        <v>2693</v>
      </c>
      <c r="L10" s="125" t="s">
        <v>2693</v>
      </c>
      <c r="M10" s="125" t="s">
        <v>2693</v>
      </c>
      <c r="N10" s="125" t="s">
        <v>2693</v>
      </c>
      <c r="O10" s="125" t="s">
        <v>2693</v>
      </c>
    </row>
    <row r="11" spans="1:15">
      <c r="A11" s="97" t="s">
        <v>187</v>
      </c>
      <c r="B11" s="125" t="s">
        <v>2693</v>
      </c>
      <c r="C11" s="125" t="s">
        <v>2693</v>
      </c>
      <c r="D11" s="125" t="s">
        <v>2693</v>
      </c>
      <c r="E11" s="125" t="s">
        <v>2693</v>
      </c>
      <c r="F11" s="125" t="s">
        <v>2693</v>
      </c>
      <c r="G11" s="125" t="s">
        <v>2693</v>
      </c>
      <c r="H11" s="125" t="s">
        <v>2693</v>
      </c>
      <c r="I11" s="125" t="s">
        <v>2693</v>
      </c>
      <c r="J11" s="125" t="s">
        <v>2693</v>
      </c>
      <c r="K11" s="125" t="s">
        <v>2693</v>
      </c>
      <c r="L11" s="125" t="s">
        <v>2693</v>
      </c>
      <c r="M11" s="125" t="s">
        <v>2693</v>
      </c>
      <c r="N11" s="125" t="s">
        <v>2693</v>
      </c>
      <c r="O11" s="125" t="s">
        <v>2693</v>
      </c>
    </row>
    <row r="12" spans="1:15" hidden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idden="1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</row>
    <row r="14" spans="1:15" hidden="1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1:15" hidden="1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6" spans="1:15" hidden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</row>
    <row r="17" spans="1:15" hidden="1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idden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5" hidden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hidden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5" hidden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idden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5" hidden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1:15" hidden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</row>
    <row r="25" spans="1:15" hidden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1:15" hidden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1:15" hidden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</row>
    <row r="28" spans="1:15" hidden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</row>
    <row r="29" spans="1:15" hidden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</row>
    <row r="30" spans="1:15" hidden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</row>
    <row r="31" spans="1:15" hidden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</row>
    <row r="32" spans="1:15" hidden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</row>
    <row r="33" spans="1:15" hidden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</row>
    <row r="34" spans="1:15" hidden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</row>
    <row r="35" spans="1:15" hidden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</row>
    <row r="36" spans="1:15" hidden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</row>
    <row r="37" spans="1:15" hidden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</row>
    <row r="38" spans="1:15" hidden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</row>
    <row r="39" spans="1:15" hidden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</row>
    <row r="40" spans="1:15" hidden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</row>
    <row r="41" spans="1:15" hidden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</row>
    <row r="42" spans="1:15" hidden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</row>
    <row r="43" spans="1:15" hidden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</row>
    <row r="44" spans="1:15" hidden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</row>
    <row r="45" spans="1:15" hidden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</row>
    <row r="46" spans="1:15" hidden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spans="1:15" hidden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</row>
    <row r="48" spans="1:15" hidden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</row>
    <row r="49" spans="1:15" hidden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</row>
    <row r="50" spans="1:15" hidden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</row>
    <row r="51" spans="1:15" hidden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</row>
    <row r="52" spans="1:15" hidden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</row>
    <row r="53" spans="1:15" hidden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</row>
    <row r="54" spans="1:15" hidden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</row>
    <row r="55" spans="1:15" hidden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5" hidden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</row>
    <row r="57" spans="1:15" hidden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</row>
    <row r="58" spans="1:15" hidden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</row>
    <row r="59" spans="1:15" hidden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</row>
    <row r="60" spans="1:15" hidden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</row>
    <row r="61" spans="1:15" hidden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</row>
    <row r="62" spans="1:15" hidden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</row>
    <row r="63" spans="1:15" hidden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</row>
    <row r="64" spans="1:15" hidden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</row>
    <row r="65" spans="1:15" hidden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</row>
    <row r="66" spans="1:15" hidden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</row>
    <row r="67" spans="1:15" hidden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</row>
    <row r="68" spans="1:15" hidden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</row>
    <row r="69" spans="1:15" hidden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</row>
    <row r="70" spans="1:15" hidden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  <row r="71" spans="1:15" hidden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</row>
    <row r="72" spans="1:15" hidden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  <row r="73" spans="1:15" hidden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</row>
    <row r="74" spans="1:15" hidden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</row>
    <row r="75" spans="1:15" hidden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</row>
    <row r="76" spans="1:15" hidden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</row>
    <row r="77" spans="1:15" hidden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</row>
    <row r="78" spans="1:15" hidden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</row>
    <row r="79" spans="1:15" hidden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</row>
    <row r="80" spans="1:15" hidden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</row>
    <row r="81" spans="1:15" hidden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</row>
    <row r="82" spans="1:15" hidden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</row>
    <row r="83" spans="1:15" hidden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</row>
    <row r="84" spans="1:15" hidden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</row>
    <row r="85" spans="1:15" hidden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</row>
    <row r="86" spans="1:15" hidden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</row>
    <row r="87" spans="1:15" hidden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</row>
    <row r="88" spans="1:15" hidden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</row>
    <row r="89" spans="1:15" hidden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</row>
    <row r="90" spans="1:15" hidden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</row>
    <row r="91" spans="1:15" hidden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</row>
    <row r="92" spans="1:15" hidden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</row>
    <row r="93" spans="1:15" hidden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</row>
    <row r="94" spans="1:15" hidden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</row>
    <row r="95" spans="1:15" hidden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</row>
    <row r="96" spans="1:15" hidden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</row>
    <row r="97" spans="1:15" hidden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</row>
    <row r="98" spans="1:15" hidden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</row>
    <row r="99" spans="1:15" hidden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</row>
    <row r="100" spans="1:15" hidden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</row>
    <row r="101" spans="1:15" hidden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</row>
    <row r="102" spans="1:15" hidden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</row>
    <row r="103" spans="1:15" hidden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</row>
    <row r="104" spans="1:15" hidden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</row>
    <row r="105" spans="1:15" hidden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</row>
    <row r="106" spans="1:15" hidden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</row>
    <row r="107" spans="1:15" hidden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