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tables/table23.xml" ContentType="application/vnd.openxmlformats-officedocument.spreadsheetml.table+xml"/>
  <Override PartName="/xl/tables/table24.xml" ContentType="application/vnd.openxmlformats-officedocument.spreadsheetml.table+xml"/>
  <Override PartName="/xl/tables/table25.xml" ContentType="application/vnd.openxmlformats-officedocument.spreadsheetml.table+xml"/>
  <Override PartName="/xl/tables/table26.xml" ContentType="application/vnd.openxmlformats-officedocument.spreadsheetml.table+xml"/>
  <Override PartName="/xl/tables/table27.xml" ContentType="application/vnd.openxmlformats-officedocument.spreadsheetml.table+xml"/>
  <Override PartName="/xl/tables/table28.xml" ContentType="application/vnd.openxmlformats-officedocument.spreadsheetml.table+xml"/>
  <Override PartName="/xl/tables/table29.xml" ContentType="application/vnd.openxmlformats-officedocument.spreadsheetml.table+xml"/>
  <Override PartName="/xl/tables/table30.xml" ContentType="application/vnd.openxmlformats-officedocument.spreadsheetml.table+xml"/>
  <Override PartName="/xl/tables/table31.xml" ContentType="application/vnd.openxmlformats-officedocument.spreadsheetml.table+xml"/>
  <Override PartName="/xl/tables/table32.xml" ContentType="application/vnd.openxmlformats-officedocument.spreadsheetml.table+xml"/>
  <Override PartName="/xl/tables/table33.xml" ContentType="application/vnd.openxmlformats-officedocument.spreadsheetml.table+xml"/>
  <Override PartName="/xl/tables/table34.xml" ContentType="application/vnd.openxmlformats-officedocument.spreadsheetml.table+xml"/>
  <Override PartName="/xl/tables/table35.xml" ContentType="application/vnd.openxmlformats-officedocument.spreadsheetml.table+xml"/>
  <Override PartName="/xl/tables/table36.xml" ContentType="application/vnd.openxmlformats-officedocument.spreadsheetml.table+xml"/>
  <Override PartName="/xl/tables/table37.xml" ContentType="application/vnd.openxmlformats-officedocument.spreadsheetml.table+xml"/>
  <Override PartName="/xl/tables/table38.xml" ContentType="application/vnd.openxmlformats-officedocument.spreadsheetml.table+xml"/>
  <Override PartName="/xl/tables/table39.xml" ContentType="application/vnd.openxmlformats-officedocument.spreadsheetml.table+xml"/>
  <Override PartName="/xl/tables/table40.xml" ContentType="application/vnd.openxmlformats-officedocument.spreadsheetml.table+xml"/>
  <Override PartName="/xl/tables/table41.xml" ContentType="application/vnd.openxmlformats-officedocument.spreadsheetml.table+xml"/>
  <Override PartName="/xl/tables/table42.xml" ContentType="application/vnd.openxmlformats-officedocument.spreadsheetml.table+xml"/>
  <Override PartName="/xl/tables/table43.xml" ContentType="application/vnd.openxmlformats-officedocument.spreadsheetml.table+xml"/>
  <Override PartName="/xl/tables/table44.xml" ContentType="application/vnd.openxmlformats-officedocument.spreadsheetml.table+xml"/>
  <Override PartName="/xl/tables/table45.xml" ContentType="application/vnd.openxmlformats-officedocument.spreadsheetml.table+xml"/>
  <Override PartName="/xl/tables/table46.xml" ContentType="application/vnd.openxmlformats-officedocument.spreadsheetml.table+xml"/>
  <Override PartName="/xl/tables/table47.xml" ContentType="application/vnd.openxmlformats-officedocument.spreadsheetml.table+xml"/>
  <Override PartName="/xl/tables/table48.xml" ContentType="application/vnd.openxmlformats-officedocument.spreadsheetml.table+xml"/>
  <Override PartName="/xl/tables/table49.xml" ContentType="application/vnd.openxmlformats-officedocument.spreadsheetml.table+xml"/>
  <Override PartName="/xl/tables/table50.xml" ContentType="application/vnd.openxmlformats-officedocument.spreadsheetml.table+xml"/>
  <Override PartName="/xl/tables/table51.xml" ContentType="application/vnd.openxmlformats-officedocument.spreadsheetml.table+xml"/>
  <Override PartName="/xl/tables/table52.xml" ContentType="application/vnd.openxmlformats-officedocument.spreadsheetml.table+xml"/>
  <Override PartName="/xl/tables/table53.xml" ContentType="application/vnd.openxmlformats-officedocument.spreadsheetml.table+xml"/>
  <Override PartName="/xl/tables/table54.xml" ContentType="application/vnd.openxmlformats-officedocument.spreadsheetml.table+xml"/>
  <Override PartName="/xl/tables/table55.xml" ContentType="application/vnd.openxmlformats-officedocument.spreadsheetml.table+xml"/>
  <Override PartName="/xl/tables/table56.xml" ContentType="application/vnd.openxmlformats-officedocument.spreadsheetml.table+xml"/>
  <Override PartName="/xl/tables/table57.xml" ContentType="application/vnd.openxmlformats-officedocument.spreadsheetml.table+xml"/>
  <Override PartName="/xl/tables/table58.xml" ContentType="application/vnd.openxmlformats-officedocument.spreadsheetml.table+xml"/>
  <Override PartName="/xl/tables/table59.xml" ContentType="application/vnd.openxmlformats-officedocument.spreadsheetml.table+xml"/>
  <Override PartName="/xl/tables/table6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Makefet\פעילות גמל כספים\פעילות גמל-כספים\2023\10-12.2023\רשימות נכסים 31.12.23\לאתר- 31.12.2023\מונגש\"/>
    </mc:Choice>
  </mc:AlternateContent>
  <xr:revisionPtr revIDLastSave="0" documentId="8_{8224A7E1-CA8F-40E2-83D3-1884F883646A}" xr6:coauthVersionLast="47" xr6:coauthVersionMax="47" xr10:uidLastSave="{00000000-0000-0000-0000-000000000000}"/>
  <bookViews>
    <workbookView xWindow="-120" yWindow="-120" windowWidth="29040" windowHeight="15840" firstSheet="26" activeTab="29" xr2:uid="{00000000-000D-0000-FFFF-FFFF00000000}"/>
  </bookViews>
  <sheets>
    <sheet name="סכום נכסי הקרן" sheetId="1" r:id="rId1"/>
    <sheet name="מזומנים" sheetId="2" r:id="rId2"/>
    <sheet name="תעודות התחייבות ממשלתיות" sheetId="3" r:id="rId3"/>
    <sheet name="תעודות חוב מסחריות " sheetId="4" r:id="rId4"/>
    <sheet name="אג&quot;ח קונצרני" sheetId="5" r:id="rId5"/>
    <sheet name="מניות" sheetId="6" r:id="rId6"/>
    <sheet name="קרנות סל" sheetId="7" r:id="rId7"/>
    <sheet name="קרנות נאמנות" sheetId="8" r:id="rId8"/>
    <sheet name="כתבי אופציה" sheetId="9" r:id="rId9"/>
    <sheet name="אופציות" sheetId="10" r:id="rId10"/>
    <sheet name="חוזים עתידיים" sheetId="11" r:id="rId11"/>
    <sheet name="מוצרים מובנים" sheetId="12" r:id="rId12"/>
    <sheet name="לא סחיר- תעודות התחייבות ממשלתי" sheetId="13" r:id="rId13"/>
    <sheet name="לא סחיר - תעודות חוב מסחריות" sheetId="14" r:id="rId14"/>
    <sheet name="לא סחיר - אג&quot;ח קונצרני" sheetId="15" r:id="rId15"/>
    <sheet name="לא סחיר - מניות" sheetId="16" r:id="rId16"/>
    <sheet name="לא סחיר - קרנות השקעה" sheetId="17" r:id="rId17"/>
    <sheet name="לא סחיר - כתבי אופציה" sheetId="18" r:id="rId18"/>
    <sheet name="לא סחיר - אופציות" sheetId="19" r:id="rId19"/>
    <sheet name="לא סחיר - חוזים עתידיים" sheetId="20" r:id="rId20"/>
    <sheet name="לא סחיר - מוצרים מובנים" sheetId="21" r:id="rId21"/>
    <sheet name="הלוואות" sheetId="22" r:id="rId22"/>
    <sheet name="פקדונות מעל 3 חודשים" sheetId="23" r:id="rId23"/>
    <sheet name="זכויות מקרקעין" sheetId="24" r:id="rId24"/>
    <sheet name="השקעה בחברות מוחזקות" sheetId="25" r:id="rId25"/>
    <sheet name="השקעות אחרות " sheetId="26" r:id="rId26"/>
    <sheet name="יתרת התחייבות להשקעה" sheetId="27" r:id="rId27"/>
    <sheet name="עלות מתואמת אג&quot;ח קונצרני סחיר" sheetId="28" r:id="rId28"/>
    <sheet name="עלות מתואמת אג&quot;ח קונצרני ל.סחיר" sheetId="29" r:id="rId29"/>
    <sheet name="עלות מתואמת מסגרות אשראי ללווים" sheetId="30" r:id="rId30"/>
  </sheets>
  <externalReferences>
    <externalReference r:id="rId31"/>
    <externalReference r:id="rId32"/>
    <externalReference r:id="rId33"/>
    <externalReference r:id="rId34"/>
  </externalReferences>
  <definedNames>
    <definedName name="_xlnm._FilterDatabase" localSheetId="4" hidden="1">'אג"ח קונצרני'!$A$6:$AH$6</definedName>
    <definedName name="_xlnm._FilterDatabase" localSheetId="21" hidden="1">הלוואות!$A$5:$AH$417</definedName>
    <definedName name="_xlnm._FilterDatabase" localSheetId="19" hidden="1">'לא סחיר - חוזים עתידיים'!$A$6:$AH$360</definedName>
    <definedName name="_xlnm._FilterDatabase" localSheetId="16" hidden="1">'לא סחיר - קרנות השקעה'!$A$6:$AH$192</definedName>
    <definedName name="_new1">[1]הערות!$E$55</definedName>
    <definedName name="_new2">[2]הערות!$E$55</definedName>
    <definedName name="a">#REF!</definedName>
    <definedName name="data_colm">#REF!</definedName>
    <definedName name="data_columns">#REF!</definedName>
    <definedName name="data_tocompany" localSheetId="24">#REF!</definedName>
    <definedName name="data_tocompany">#REF!</definedName>
    <definedName name="list_dates">#REF!</definedName>
    <definedName name="mess28">[3]הערות!$E$53</definedName>
    <definedName name="nomoremess">[4]הערות!$E$55</definedName>
    <definedName name="range_data">#REF!</definedName>
    <definedName name="table_company">#REF!</definedName>
    <definedName name="_xlnm.Print_Area" localSheetId="4">'אג"ח קונצרני'!$A$1:$AZ$314</definedName>
    <definedName name="_xlnm.Print_Area" localSheetId="9">אופציות!$A$1:$AZ$35</definedName>
    <definedName name="_xlnm.Print_Area" localSheetId="21">הלוואות!$A$1:$AZ$417</definedName>
    <definedName name="_xlnm.Print_Area" localSheetId="24">'השקעה בחברות מוחזקות'!$A$1:$AZ$12</definedName>
    <definedName name="_xlnm.Print_Area" localSheetId="25">'השקעות אחרות '!$A$1:$AZ$34</definedName>
    <definedName name="_xlnm.Print_Area" localSheetId="23">'זכויות מקרקעין'!$A$1:$AZ$27</definedName>
    <definedName name="_xlnm.Print_Area" localSheetId="10">'חוזים עתידיים'!$A$1:$AZ$22</definedName>
    <definedName name="_xlnm.Print_Area" localSheetId="26">'יתרת התחייבות להשקעה'!$A$1:$AZ$192</definedName>
    <definedName name="_xlnm.Print_Area" localSheetId="8">'כתבי אופציה'!$A$1:$AZ$23</definedName>
    <definedName name="_xlnm.Print_Area" localSheetId="12">'לא סחיר- תעודות התחייבות ממשלתי'!$A$1:$AZ$35</definedName>
    <definedName name="_xlnm.Print_Area" localSheetId="14">'לא סחיר - אג"ח קונצרני'!$A$1:$AZ$44</definedName>
    <definedName name="_xlnm.Print_Area" localSheetId="18">'לא סחיר - אופציות'!$A$1:$AZ$36</definedName>
    <definedName name="_xlnm.Print_Area" localSheetId="19">'לא סחיר - חוזים עתידיים'!$A$1:$AZ$360</definedName>
    <definedName name="_xlnm.Print_Area" localSheetId="17">'לא סחיר - כתבי אופציה'!$A$1:$AZ$19</definedName>
    <definedName name="_xlnm.Print_Area" localSheetId="20">'לא סחיר - מוצרים מובנים'!$A$1:$AZ$41</definedName>
    <definedName name="_xlnm.Print_Area" localSheetId="15">'לא סחיר - מניות'!$A$1:$AZ$64</definedName>
    <definedName name="_xlnm.Print_Area" localSheetId="16">'לא סחיר - קרנות השקעה'!$A$1:$AZ$192</definedName>
    <definedName name="_xlnm.Print_Area" localSheetId="13">'לא סחיר - תעודות חוב מסחריות'!$A$1:$AZ$27</definedName>
    <definedName name="_xlnm.Print_Area" localSheetId="11">'מוצרים מובנים'!$A$1:$AZ$41</definedName>
    <definedName name="_xlnm.Print_Area" localSheetId="1">מזומנים!$A$1:$AZ$58</definedName>
    <definedName name="_xlnm.Print_Area" localSheetId="5">מניות!$A$1:$AZ$261</definedName>
    <definedName name="_xlnm.Print_Area" localSheetId="0">'סכום נכסי הקרן'!$A$1:$AZ$55</definedName>
    <definedName name="_xlnm.Print_Area" localSheetId="28">'עלות מתואמת אג"ח קונצרני ל.סחיר'!$A$1:$AZ$25</definedName>
    <definedName name="_xlnm.Print_Area" localSheetId="27">'עלות מתואמת אג"ח קונצרני סחיר'!$A$1:$AZ$25</definedName>
    <definedName name="_xlnm.Print_Area" localSheetId="29">'עלות מתואמת מסגרות אשראי ללווים'!$A$1:$AZ$26</definedName>
    <definedName name="_xlnm.Print_Area" localSheetId="22">'פקדונות מעל 3 חודשים'!$A$1:$AZ$25</definedName>
    <definedName name="_xlnm.Print_Area" localSheetId="7">'קרנות נאמנות'!$A$1:$AZ$39</definedName>
    <definedName name="_xlnm.Print_Area" localSheetId="6">'קרנות סל'!$A$1:$AZ$90</definedName>
    <definedName name="_xlnm.Print_Area" localSheetId="2">'תעודות התחייבות ממשלתיות'!$A$1:$AZ$66</definedName>
    <definedName name="_xlnm.Print_Area" localSheetId="3">'תעודות חוב מסחריות '!$A$1:$AZ$26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4" i="1" l="1"/>
  <c r="H343" i="20"/>
  <c r="J12" i="20"/>
  <c r="J13" i="20"/>
  <c r="J14" i="20"/>
  <c r="J15" i="20"/>
  <c r="J16" i="20"/>
  <c r="J17" i="20"/>
  <c r="J18" i="20"/>
  <c r="J19" i="20"/>
  <c r="J21" i="20"/>
  <c r="J22" i="20"/>
  <c r="J23" i="20"/>
  <c r="J24" i="20"/>
  <c r="J25" i="20"/>
  <c r="J26" i="20"/>
  <c r="J27" i="20"/>
  <c r="J28" i="20"/>
  <c r="J29" i="20"/>
  <c r="J30" i="20"/>
  <c r="J31" i="20"/>
  <c r="J32" i="20"/>
  <c r="J33" i="20"/>
  <c r="J34" i="20"/>
  <c r="J35" i="20"/>
  <c r="J36" i="20"/>
  <c r="J37" i="20"/>
  <c r="J38" i="20"/>
  <c r="J39" i="20"/>
  <c r="J40" i="20"/>
  <c r="J41" i="20"/>
  <c r="J42" i="20"/>
  <c r="J43" i="20"/>
  <c r="J44" i="20"/>
  <c r="J45" i="20"/>
  <c r="J46" i="20"/>
  <c r="J47" i="20"/>
  <c r="J48" i="20"/>
  <c r="J49" i="20"/>
  <c r="J50" i="20"/>
  <c r="J51" i="20"/>
  <c r="J52" i="20"/>
  <c r="J53" i="20"/>
  <c r="J54" i="20"/>
  <c r="J55" i="20"/>
  <c r="J56" i="20"/>
  <c r="J57" i="20"/>
  <c r="J58" i="20"/>
  <c r="J59" i="20"/>
  <c r="J60" i="20"/>
  <c r="J61" i="20"/>
  <c r="J62" i="20"/>
  <c r="J63" i="20"/>
  <c r="J64" i="20"/>
  <c r="J65" i="20"/>
  <c r="J66" i="20"/>
  <c r="J67" i="20"/>
  <c r="J68" i="20"/>
  <c r="J69" i="20"/>
  <c r="J70" i="20"/>
  <c r="J71" i="20"/>
  <c r="J72" i="20"/>
  <c r="J73" i="20"/>
  <c r="J74" i="20"/>
  <c r="J75" i="20"/>
  <c r="J76" i="20"/>
  <c r="J77" i="20"/>
  <c r="J78" i="20"/>
  <c r="J79" i="20"/>
  <c r="J80" i="20"/>
  <c r="J81" i="20"/>
  <c r="J82" i="20"/>
  <c r="J83" i="20"/>
  <c r="J84" i="20"/>
  <c r="J85" i="20"/>
  <c r="J86" i="20"/>
  <c r="J87" i="20"/>
  <c r="J88" i="20"/>
  <c r="J89" i="20"/>
  <c r="J90" i="20"/>
  <c r="J91" i="20"/>
  <c r="J92" i="20"/>
  <c r="J93" i="20"/>
  <c r="J94" i="20"/>
  <c r="J95" i="20"/>
  <c r="J96" i="20"/>
  <c r="J97" i="20"/>
  <c r="J98" i="20"/>
  <c r="J99" i="20"/>
  <c r="J100" i="20"/>
  <c r="J101" i="20"/>
  <c r="J102" i="20"/>
  <c r="J103" i="20"/>
  <c r="J104" i="20"/>
  <c r="J105" i="20"/>
  <c r="J106" i="20"/>
  <c r="J107" i="20"/>
  <c r="J108" i="20"/>
  <c r="J109" i="20"/>
  <c r="J110" i="20"/>
  <c r="J111" i="20"/>
  <c r="J112" i="20"/>
  <c r="J113" i="20"/>
  <c r="J114" i="20"/>
  <c r="J115" i="20"/>
  <c r="J116" i="20"/>
  <c r="J117" i="20"/>
  <c r="J118" i="20"/>
  <c r="J119" i="20"/>
  <c r="J120" i="20"/>
  <c r="J121" i="20"/>
  <c r="J122" i="20"/>
  <c r="J123" i="20"/>
  <c r="J124" i="20"/>
  <c r="J125" i="20"/>
  <c r="J126" i="20"/>
  <c r="J127" i="20"/>
  <c r="J128" i="20"/>
  <c r="J129" i="20"/>
  <c r="J130" i="20"/>
  <c r="J131" i="20"/>
  <c r="J132" i="20"/>
  <c r="J133" i="20"/>
  <c r="J134" i="20"/>
  <c r="J135" i="20"/>
  <c r="J136" i="20"/>
  <c r="J137" i="20"/>
  <c r="J138" i="20"/>
  <c r="J139" i="20"/>
  <c r="J140" i="20"/>
  <c r="J141" i="20"/>
  <c r="J142" i="20"/>
  <c r="J143" i="20"/>
  <c r="J144" i="20"/>
  <c r="J145" i="20"/>
  <c r="J146" i="20"/>
  <c r="J147" i="20"/>
  <c r="J148" i="20"/>
  <c r="J149" i="20"/>
  <c r="J150" i="20"/>
  <c r="J151" i="20"/>
  <c r="J152" i="20"/>
  <c r="J153" i="20"/>
  <c r="J154" i="20"/>
  <c r="J155" i="20"/>
  <c r="J156" i="20"/>
  <c r="J157" i="20"/>
  <c r="J158" i="20"/>
  <c r="J159" i="20"/>
  <c r="J160" i="20"/>
  <c r="J161" i="20"/>
  <c r="J162" i="20"/>
  <c r="J163" i="20"/>
  <c r="J164" i="20"/>
  <c r="J165" i="20"/>
  <c r="J166" i="20"/>
  <c r="J167" i="20"/>
  <c r="J168" i="20"/>
  <c r="J169" i="20"/>
  <c r="J170" i="20"/>
  <c r="J171" i="20"/>
  <c r="J172" i="20"/>
  <c r="J173" i="20"/>
  <c r="J174" i="20"/>
  <c r="J175" i="20"/>
  <c r="J176" i="20"/>
  <c r="J177" i="20"/>
  <c r="J178" i="20"/>
  <c r="J179" i="20"/>
  <c r="J180" i="20"/>
  <c r="J181" i="20"/>
  <c r="J182" i="20"/>
  <c r="J183" i="20"/>
  <c r="J184" i="20"/>
  <c r="J185" i="20"/>
  <c r="J186" i="20"/>
  <c r="J187" i="20"/>
  <c r="J188" i="20"/>
  <c r="J189" i="20"/>
  <c r="J190" i="20"/>
  <c r="J191" i="20"/>
  <c r="J192" i="20"/>
  <c r="J193" i="20"/>
  <c r="J194" i="20"/>
  <c r="J195" i="20"/>
  <c r="J196" i="20"/>
  <c r="J197" i="20"/>
  <c r="J198" i="20"/>
  <c r="J199" i="20"/>
  <c r="J200" i="20"/>
  <c r="J201" i="20"/>
  <c r="J202" i="20"/>
  <c r="J203" i="20"/>
  <c r="J204" i="20"/>
  <c r="J205" i="20"/>
  <c r="J206" i="20"/>
  <c r="J207" i="20"/>
  <c r="J208" i="20"/>
  <c r="J209" i="20"/>
  <c r="J210" i="20"/>
  <c r="J211" i="20"/>
  <c r="J212" i="20"/>
  <c r="J213" i="20"/>
  <c r="J214" i="20"/>
  <c r="J215" i="20"/>
  <c r="J216" i="20"/>
  <c r="J217" i="20"/>
  <c r="J218" i="20"/>
  <c r="J219" i="20"/>
  <c r="J220" i="20"/>
  <c r="J221" i="20"/>
  <c r="J222" i="20"/>
  <c r="J223" i="20"/>
  <c r="J224" i="20"/>
  <c r="J225" i="20"/>
  <c r="J226" i="20"/>
  <c r="J227" i="20"/>
  <c r="J228" i="20"/>
  <c r="J229" i="20"/>
  <c r="J231" i="20"/>
  <c r="J232" i="20"/>
  <c r="J233" i="20"/>
  <c r="J234" i="20"/>
  <c r="J235" i="20"/>
  <c r="J236" i="20"/>
  <c r="J237" i="20"/>
  <c r="J238" i="20"/>
  <c r="J239" i="20"/>
  <c r="J240" i="20"/>
  <c r="J241" i="20"/>
  <c r="J242" i="20"/>
  <c r="J243" i="20"/>
  <c r="J244" i="20"/>
  <c r="J245" i="20"/>
  <c r="J246" i="20"/>
  <c r="J247" i="20"/>
  <c r="J248" i="20"/>
  <c r="J249" i="20"/>
  <c r="J250" i="20"/>
  <c r="J251" i="20"/>
  <c r="J252" i="20"/>
  <c r="J253" i="20"/>
  <c r="J254" i="20"/>
  <c r="J255" i="20"/>
  <c r="J256" i="20"/>
  <c r="J257" i="20"/>
  <c r="J258" i="20"/>
  <c r="J259" i="20"/>
  <c r="J260" i="20"/>
  <c r="J261" i="20"/>
  <c r="J262" i="20"/>
  <c r="J263" i="20"/>
  <c r="J264" i="20"/>
  <c r="J265" i="20"/>
  <c r="J266" i="20"/>
  <c r="J267" i="20"/>
  <c r="J268" i="20"/>
  <c r="J269" i="20"/>
  <c r="J270" i="20"/>
  <c r="J271" i="20"/>
  <c r="J272" i="20"/>
  <c r="J273" i="20"/>
  <c r="J274" i="20"/>
  <c r="J275" i="20"/>
  <c r="J276" i="20"/>
  <c r="J277" i="20"/>
  <c r="J278" i="20"/>
  <c r="J279" i="20"/>
  <c r="J280" i="20"/>
  <c r="J281" i="20"/>
  <c r="J282" i="20"/>
  <c r="J283" i="20"/>
  <c r="J284" i="20"/>
  <c r="J285" i="20"/>
  <c r="J286" i="20"/>
  <c r="J287" i="20"/>
  <c r="J288" i="20"/>
  <c r="J289" i="20"/>
  <c r="J290" i="20"/>
  <c r="J291" i="20"/>
  <c r="J292" i="20"/>
  <c r="J293" i="20"/>
  <c r="J294" i="20"/>
  <c r="J295" i="20"/>
  <c r="J296" i="20"/>
  <c r="J297" i="20"/>
  <c r="J298" i="20"/>
  <c r="J299" i="20"/>
  <c r="J300" i="20"/>
  <c r="J301" i="20"/>
  <c r="J302" i="20"/>
  <c r="J303" i="20"/>
  <c r="J304" i="20"/>
  <c r="J305" i="20"/>
  <c r="J306" i="20"/>
  <c r="J307" i="20"/>
  <c r="J308" i="20"/>
  <c r="J309" i="20"/>
  <c r="J310" i="20"/>
  <c r="J311" i="20"/>
  <c r="J312" i="20"/>
  <c r="J313" i="20"/>
  <c r="J314" i="20"/>
  <c r="J315" i="20"/>
  <c r="J316" i="20"/>
  <c r="J317" i="20"/>
  <c r="J318" i="20"/>
  <c r="J319" i="20"/>
  <c r="J320" i="20"/>
  <c r="J321" i="20"/>
  <c r="J322" i="20"/>
  <c r="J323" i="20"/>
  <c r="J324" i="20"/>
  <c r="J325" i="20"/>
  <c r="J326" i="20"/>
  <c r="J327" i="20"/>
  <c r="J328" i="20"/>
  <c r="J329" i="20"/>
  <c r="J330" i="20"/>
  <c r="J331" i="20"/>
  <c r="J332" i="20"/>
  <c r="J333" i="20"/>
  <c r="J334" i="20"/>
  <c r="J336" i="20"/>
  <c r="J337" i="20"/>
  <c r="J338" i="20"/>
  <c r="J341" i="20"/>
  <c r="J342" i="20"/>
  <c r="J343" i="20"/>
  <c r="J344" i="20"/>
  <c r="J345" i="20"/>
  <c r="J346" i="20"/>
  <c r="J347" i="20"/>
  <c r="J349" i="20"/>
  <c r="J350" i="20"/>
  <c r="J351" i="20"/>
  <c r="J352" i="20"/>
  <c r="J353" i="20"/>
  <c r="J354" i="20"/>
  <c r="J355" i="20"/>
  <c r="J356" i="20"/>
  <c r="H20" i="20"/>
  <c r="J20" i="20" s="1"/>
  <c r="H11" i="20"/>
  <c r="H230" i="20"/>
  <c r="J230" i="20" s="1"/>
  <c r="H335" i="20"/>
  <c r="H348" i="20"/>
  <c r="H340" i="20"/>
  <c r="J340" i="20" s="1"/>
  <c r="H11" i="24"/>
  <c r="H12" i="24"/>
  <c r="H13" i="24"/>
  <c r="H14" i="24"/>
  <c r="H15" i="24"/>
  <c r="H17" i="24"/>
  <c r="H18" i="24"/>
  <c r="H19" i="24"/>
  <c r="H20" i="24"/>
  <c r="H21" i="24"/>
  <c r="H22" i="24"/>
  <c r="H23" i="24"/>
  <c r="H24" i="24"/>
  <c r="H25" i="24"/>
  <c r="H26" i="24"/>
  <c r="H27" i="24"/>
  <c r="F16" i="24"/>
  <c r="F10" i="24"/>
  <c r="D10" i="24" s="1"/>
  <c r="B60" i="27"/>
  <c r="B9" i="27"/>
  <c r="K9" i="2"/>
  <c r="K10" i="2"/>
  <c r="K11" i="2"/>
  <c r="K12" i="2"/>
  <c r="K14" i="2"/>
  <c r="K15" i="2"/>
  <c r="K16" i="2"/>
  <c r="K17" i="2"/>
  <c r="K19" i="2"/>
  <c r="K20" i="2"/>
  <c r="K22" i="2"/>
  <c r="K23" i="2"/>
  <c r="K24" i="2"/>
  <c r="K26" i="2"/>
  <c r="K27" i="2"/>
  <c r="K28" i="2"/>
  <c r="K30" i="2"/>
  <c r="K31" i="2"/>
  <c r="K32" i="2"/>
  <c r="K33" i="2"/>
  <c r="K34" i="2"/>
  <c r="K35" i="2"/>
  <c r="K36" i="2"/>
  <c r="K37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8" i="2"/>
  <c r="J57" i="2"/>
  <c r="J56" i="2"/>
  <c r="J55" i="2"/>
  <c r="J54" i="2"/>
  <c r="J53" i="2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I38" i="2"/>
  <c r="J38" i="2" s="1"/>
  <c r="J37" i="2"/>
  <c r="J36" i="2"/>
  <c r="J35" i="2"/>
  <c r="J34" i="2"/>
  <c r="J33" i="2"/>
  <c r="J32" i="2"/>
  <c r="J31" i="2"/>
  <c r="J30" i="2"/>
  <c r="I29" i="2"/>
  <c r="K29" i="2" s="1"/>
  <c r="J28" i="2"/>
  <c r="J27" i="2"/>
  <c r="J26" i="2"/>
  <c r="I25" i="2"/>
  <c r="J25" i="2" s="1"/>
  <c r="J24" i="2"/>
  <c r="J23" i="2"/>
  <c r="J22" i="2"/>
  <c r="I21" i="2"/>
  <c r="J21" i="2" s="1"/>
  <c r="J20" i="2"/>
  <c r="J19" i="2"/>
  <c r="I18" i="2"/>
  <c r="J18" i="2" s="1"/>
  <c r="J17" i="2"/>
  <c r="J16" i="2"/>
  <c r="J15" i="2"/>
  <c r="J14" i="2"/>
  <c r="I13" i="2"/>
  <c r="J13" i="2" s="1"/>
  <c r="J12" i="2"/>
  <c r="J11" i="2"/>
  <c r="J10" i="2"/>
  <c r="J9" i="2"/>
  <c r="J8" i="2"/>
  <c r="B8" i="27" l="1"/>
  <c r="C42" i="1" s="1"/>
  <c r="D42" i="1" s="1"/>
  <c r="F9" i="24"/>
  <c r="H16" i="24"/>
  <c r="H10" i="24"/>
  <c r="J29" i="2"/>
  <c r="K38" i="2"/>
  <c r="K18" i="2"/>
  <c r="K25" i="2"/>
  <c r="K21" i="2"/>
  <c r="K13" i="2"/>
  <c r="J348" i="20"/>
  <c r="J335" i="20"/>
  <c r="J11" i="20"/>
  <c r="H10" i="20"/>
  <c r="H339" i="20"/>
  <c r="H9" i="24" l="1"/>
  <c r="F8" i="24"/>
  <c r="G9" i="24" s="1"/>
  <c r="D9" i="24"/>
  <c r="D8" i="24" s="1"/>
  <c r="J339" i="20"/>
  <c r="H9" i="20"/>
  <c r="I10" i="20" s="1"/>
  <c r="J10" i="20"/>
  <c r="G11" i="24" l="1"/>
  <c r="G17" i="24"/>
  <c r="G25" i="24"/>
  <c r="G12" i="24"/>
  <c r="G14" i="24"/>
  <c r="G18" i="24"/>
  <c r="G20" i="24"/>
  <c r="G22" i="24"/>
  <c r="G24" i="24"/>
  <c r="G26" i="24"/>
  <c r="H8" i="24"/>
  <c r="G13" i="24"/>
  <c r="G15" i="24"/>
  <c r="G19" i="24"/>
  <c r="G23" i="24"/>
  <c r="G8" i="24"/>
  <c r="G21" i="24"/>
  <c r="G27" i="24"/>
  <c r="G16" i="24"/>
  <c r="G10" i="24"/>
  <c r="J9" i="20"/>
  <c r="I15" i="20"/>
  <c r="I21" i="20"/>
  <c r="I27" i="20"/>
  <c r="I33" i="20"/>
  <c r="I39" i="20"/>
  <c r="I45" i="20"/>
  <c r="I51" i="20"/>
  <c r="I57" i="20"/>
  <c r="I63" i="20"/>
  <c r="I69" i="20"/>
  <c r="I75" i="20"/>
  <c r="I81" i="20"/>
  <c r="I87" i="20"/>
  <c r="I93" i="20"/>
  <c r="I99" i="20"/>
  <c r="I105" i="20"/>
  <c r="I111" i="20"/>
  <c r="I117" i="20"/>
  <c r="I123" i="20"/>
  <c r="I129" i="20"/>
  <c r="I135" i="20"/>
  <c r="I141" i="20"/>
  <c r="I147" i="20"/>
  <c r="I153" i="20"/>
  <c r="I159" i="20"/>
  <c r="I165" i="20"/>
  <c r="I171" i="20"/>
  <c r="I177" i="20"/>
  <c r="I183" i="20"/>
  <c r="I189" i="20"/>
  <c r="I195" i="20"/>
  <c r="I201" i="20"/>
  <c r="I207" i="20"/>
  <c r="I213" i="20"/>
  <c r="I219" i="20"/>
  <c r="I225" i="20"/>
  <c r="I231" i="20"/>
  <c r="I237" i="20"/>
  <c r="I243" i="20"/>
  <c r="I249" i="20"/>
  <c r="I255" i="20"/>
  <c r="I261" i="20"/>
  <c r="I267" i="20"/>
  <c r="I273" i="20"/>
  <c r="I279" i="20"/>
  <c r="I285" i="20"/>
  <c r="I291" i="20"/>
  <c r="I297" i="20"/>
  <c r="I303" i="20"/>
  <c r="I309" i="20"/>
  <c r="I315" i="20"/>
  <c r="I321" i="20"/>
  <c r="I327" i="20"/>
  <c r="I333" i="20"/>
  <c r="I345" i="20"/>
  <c r="I351" i="20"/>
  <c r="I9" i="20"/>
  <c r="I16" i="20"/>
  <c r="I22" i="20"/>
  <c r="I28" i="20"/>
  <c r="I34" i="20"/>
  <c r="I40" i="20"/>
  <c r="I46" i="20"/>
  <c r="I52" i="20"/>
  <c r="I58" i="20"/>
  <c r="I64" i="20"/>
  <c r="I70" i="20"/>
  <c r="I76" i="20"/>
  <c r="I82" i="20"/>
  <c r="I88" i="20"/>
  <c r="I94" i="20"/>
  <c r="I100" i="20"/>
  <c r="I106" i="20"/>
  <c r="I112" i="20"/>
  <c r="I118" i="20"/>
  <c r="I124" i="20"/>
  <c r="I130" i="20"/>
  <c r="I136" i="20"/>
  <c r="I142" i="20"/>
  <c r="I13" i="20"/>
  <c r="I23" i="20"/>
  <c r="I31" i="20"/>
  <c r="I41" i="20"/>
  <c r="I49" i="20"/>
  <c r="I59" i="20"/>
  <c r="I67" i="20"/>
  <c r="I77" i="20"/>
  <c r="I85" i="20"/>
  <c r="I95" i="20"/>
  <c r="I103" i="20"/>
  <c r="I113" i="20"/>
  <c r="I121" i="20"/>
  <c r="I131" i="20"/>
  <c r="I139" i="20"/>
  <c r="I148" i="20"/>
  <c r="I155" i="20"/>
  <c r="I162" i="20"/>
  <c r="I169" i="20"/>
  <c r="I176" i="20"/>
  <c r="I184" i="20"/>
  <c r="I191" i="20"/>
  <c r="I198" i="20"/>
  <c r="I205" i="20"/>
  <c r="I212" i="20"/>
  <c r="I220" i="20"/>
  <c r="I227" i="20"/>
  <c r="I234" i="20"/>
  <c r="I241" i="20"/>
  <c r="I248" i="20"/>
  <c r="I256" i="20"/>
  <c r="I263" i="20"/>
  <c r="I270" i="20"/>
  <c r="I277" i="20"/>
  <c r="I284" i="20"/>
  <c r="I292" i="20"/>
  <c r="I299" i="20"/>
  <c r="I306" i="20"/>
  <c r="I313" i="20"/>
  <c r="I320" i="20"/>
  <c r="I328" i="20"/>
  <c r="I342" i="20"/>
  <c r="I349" i="20"/>
  <c r="I356" i="20"/>
  <c r="I14" i="20"/>
  <c r="I24" i="20"/>
  <c r="I32" i="20"/>
  <c r="I42" i="20"/>
  <c r="I50" i="20"/>
  <c r="I60" i="20"/>
  <c r="I68" i="20"/>
  <c r="I78" i="20"/>
  <c r="I86" i="20"/>
  <c r="I96" i="20"/>
  <c r="I104" i="20"/>
  <c r="I114" i="20"/>
  <c r="I122" i="20"/>
  <c r="I132" i="20"/>
  <c r="I140" i="20"/>
  <c r="I149" i="20"/>
  <c r="I156" i="20"/>
  <c r="I163" i="20"/>
  <c r="I170" i="20"/>
  <c r="I178" i="20"/>
  <c r="I185" i="20"/>
  <c r="I192" i="20"/>
  <c r="I199" i="20"/>
  <c r="I206" i="20"/>
  <c r="I214" i="20"/>
  <c r="I221" i="20"/>
  <c r="I228" i="20"/>
  <c r="I235" i="20"/>
  <c r="I242" i="20"/>
  <c r="I250" i="20"/>
  <c r="I257" i="20"/>
  <c r="I264" i="20"/>
  <c r="I271" i="20"/>
  <c r="I278" i="20"/>
  <c r="I286" i="20"/>
  <c r="I293" i="20"/>
  <c r="I300" i="20"/>
  <c r="I19" i="20"/>
  <c r="I35" i="20"/>
  <c r="I47" i="20"/>
  <c r="I61" i="20"/>
  <c r="I73" i="20"/>
  <c r="I89" i="20"/>
  <c r="I101" i="20"/>
  <c r="I115" i="20"/>
  <c r="I127" i="20"/>
  <c r="I143" i="20"/>
  <c r="I152" i="20"/>
  <c r="I164" i="20"/>
  <c r="I174" i="20"/>
  <c r="I186" i="20"/>
  <c r="I196" i="20"/>
  <c r="I208" i="20"/>
  <c r="I217" i="20"/>
  <c r="I229" i="20"/>
  <c r="I239" i="20"/>
  <c r="I251" i="20"/>
  <c r="I260" i="20"/>
  <c r="I272" i="20"/>
  <c r="I282" i="20"/>
  <c r="I294" i="20"/>
  <c r="I304" i="20"/>
  <c r="I312" i="20"/>
  <c r="I322" i="20"/>
  <c r="I330" i="20"/>
  <c r="I338" i="20"/>
  <c r="I347" i="20"/>
  <c r="I355" i="20"/>
  <c r="I36" i="20"/>
  <c r="I48" i="20"/>
  <c r="I62" i="20"/>
  <c r="I74" i="20"/>
  <c r="I90" i="20"/>
  <c r="I102" i="20"/>
  <c r="I116" i="20"/>
  <c r="I128" i="20"/>
  <c r="I144" i="20"/>
  <c r="I154" i="20"/>
  <c r="I166" i="20"/>
  <c r="I175" i="20"/>
  <c r="I187" i="20"/>
  <c r="I197" i="20"/>
  <c r="I209" i="20"/>
  <c r="I218" i="20"/>
  <c r="I240" i="20"/>
  <c r="I252" i="20"/>
  <c r="I262" i="20"/>
  <c r="I274" i="20"/>
  <c r="I283" i="20"/>
  <c r="I295" i="20"/>
  <c r="I305" i="20"/>
  <c r="I314" i="20"/>
  <c r="I323" i="20"/>
  <c r="I331" i="20"/>
  <c r="I340" i="20"/>
  <c r="I25" i="20"/>
  <c r="I37" i="20"/>
  <c r="I53" i="20"/>
  <c r="I65" i="20"/>
  <c r="I79" i="20"/>
  <c r="I91" i="20"/>
  <c r="I107" i="20"/>
  <c r="I119" i="20"/>
  <c r="I133" i="20"/>
  <c r="I145" i="20"/>
  <c r="I157" i="20"/>
  <c r="I167" i="20"/>
  <c r="I179" i="20"/>
  <c r="I188" i="20"/>
  <c r="I200" i="20"/>
  <c r="I210" i="20"/>
  <c r="I222" i="20"/>
  <c r="I232" i="20"/>
  <c r="I244" i="20"/>
  <c r="I253" i="20"/>
  <c r="I265" i="20"/>
  <c r="I275" i="20"/>
  <c r="I30" i="20"/>
  <c r="I56" i="20"/>
  <c r="I84" i="20"/>
  <c r="I110" i="20"/>
  <c r="I138" i="20"/>
  <c r="I161" i="20"/>
  <c r="I182" i="20"/>
  <c r="I204" i="20"/>
  <c r="I226" i="20"/>
  <c r="I247" i="20"/>
  <c r="I269" i="20"/>
  <c r="I289" i="20"/>
  <c r="I307" i="20"/>
  <c r="I318" i="20"/>
  <c r="I332" i="20"/>
  <c r="I344" i="20"/>
  <c r="I12" i="20"/>
  <c r="I38" i="20"/>
  <c r="I66" i="20"/>
  <c r="I92" i="20"/>
  <c r="I120" i="20"/>
  <c r="I146" i="20"/>
  <c r="I168" i="20"/>
  <c r="I190" i="20"/>
  <c r="I211" i="20"/>
  <c r="I233" i="20"/>
  <c r="I254" i="20"/>
  <c r="I276" i="20"/>
  <c r="I290" i="20"/>
  <c r="I308" i="20"/>
  <c r="I319" i="20"/>
  <c r="I334" i="20"/>
  <c r="I346" i="20"/>
  <c r="I17" i="20"/>
  <c r="I43" i="20"/>
  <c r="I71" i="20"/>
  <c r="I97" i="20"/>
  <c r="I125" i="20"/>
  <c r="I150" i="20"/>
  <c r="I172" i="20"/>
  <c r="I193" i="20"/>
  <c r="I215" i="20"/>
  <c r="I236" i="20"/>
  <c r="I258" i="20"/>
  <c r="I280" i="20"/>
  <c r="I296" i="20"/>
  <c r="I310" i="20"/>
  <c r="I324" i="20"/>
  <c r="I336" i="20"/>
  <c r="I350" i="20"/>
  <c r="I18" i="20"/>
  <c r="I44" i="20"/>
  <c r="I72" i="20"/>
  <c r="I98" i="20"/>
  <c r="I126" i="20"/>
  <c r="I151" i="20"/>
  <c r="I173" i="20"/>
  <c r="I194" i="20"/>
  <c r="I216" i="20"/>
  <c r="I238" i="20"/>
  <c r="I259" i="20"/>
  <c r="I281" i="20"/>
  <c r="I298" i="20"/>
  <c r="I311" i="20"/>
  <c r="I325" i="20"/>
  <c r="I337" i="20"/>
  <c r="I352" i="20"/>
  <c r="I26" i="20"/>
  <c r="I54" i="20"/>
  <c r="I80" i="20"/>
  <c r="I108" i="20"/>
  <c r="I134" i="20"/>
  <c r="I158" i="20"/>
  <c r="I180" i="20"/>
  <c r="I202" i="20"/>
  <c r="I223" i="20"/>
  <c r="I245" i="20"/>
  <c r="I266" i="20"/>
  <c r="I287" i="20"/>
  <c r="I301" i="20"/>
  <c r="I316" i="20"/>
  <c r="I326" i="20"/>
  <c r="I341" i="20"/>
  <c r="I353" i="20"/>
  <c r="I29" i="20"/>
  <c r="I55" i="20"/>
  <c r="I83" i="20"/>
  <c r="I109" i="20"/>
  <c r="I137" i="20"/>
  <c r="I160" i="20"/>
  <c r="I181" i="20"/>
  <c r="I203" i="20"/>
  <c r="I224" i="20"/>
  <c r="I246" i="20"/>
  <c r="I268" i="20"/>
  <c r="I288" i="20"/>
  <c r="I302" i="20"/>
  <c r="I317" i="20"/>
  <c r="I329" i="20"/>
  <c r="I343" i="20"/>
  <c r="I354" i="20"/>
  <c r="I11" i="20"/>
  <c r="I348" i="20"/>
  <c r="I335" i="20"/>
  <c r="I20" i="20"/>
  <c r="I230" i="20"/>
  <c r="I339" i="20"/>
</calcChain>
</file>

<file path=xl/sharedStrings.xml><?xml version="1.0" encoding="utf-8"?>
<sst xmlns="http://schemas.openxmlformats.org/spreadsheetml/2006/main" count="18149" uniqueCount="4065">
  <si>
    <t>תאריך הדיווח</t>
  </si>
  <si>
    <t>החברה המדווחת</t>
  </si>
  <si>
    <t>שם מסלול/קרן/קופה</t>
  </si>
  <si>
    <t>מספר מסלול/קרן/קופה</t>
  </si>
  <si>
    <t>סכום נכסי ההשקעה:</t>
  </si>
  <si>
    <t>שווי הוגן</t>
  </si>
  <si>
    <t>אלפי ₪</t>
  </si>
  <si>
    <t>אחוזים</t>
  </si>
  <si>
    <t>(1)</t>
  </si>
  <si>
    <t>(2)</t>
  </si>
  <si>
    <t>1. נכסים המוצגים לפי שווי הוגן</t>
  </si>
  <si>
    <t>◄</t>
  </si>
  <si>
    <t>א. מזומנים</t>
  </si>
  <si>
    <t>ב. ניירות ערך סחירים:</t>
  </si>
  <si>
    <t>(1) תעודות התחייבות ממשלתיות</t>
  </si>
  <si>
    <t>(2) תעודות חוב מסחריות</t>
  </si>
  <si>
    <t>(3) אג"ח קונצרני</t>
  </si>
  <si>
    <t>(4) מניות</t>
  </si>
  <si>
    <t>(6) תעודות השתתפות בקרנות נאמנות</t>
  </si>
  <si>
    <t>(7) כתבי אופציה</t>
  </si>
  <si>
    <t>(8) אופציות</t>
  </si>
  <si>
    <t>(9) חוזים עתידיים</t>
  </si>
  <si>
    <t>(10) מוצרים מובנים</t>
  </si>
  <si>
    <t>ג. ניירות ערך לא סחירים:</t>
  </si>
  <si>
    <t>(1) תעודות התחייבות ממשלתיות</t>
  </si>
  <si>
    <t>(2) תעודות חוב מסחריות</t>
  </si>
  <si>
    <t>(4) מניות</t>
  </si>
  <si>
    <t>(5) קרנות השקעה</t>
  </si>
  <si>
    <t>(6) כתבי אופציה</t>
  </si>
  <si>
    <t>(7) אופציות</t>
  </si>
  <si>
    <t>(8) חוזים עתידיים</t>
  </si>
  <si>
    <t>(9) מוצרים מובנים</t>
  </si>
  <si>
    <t>ד. הלוואות</t>
  </si>
  <si>
    <t>ה. פקדונות מעל 3 חודשים</t>
  </si>
  <si>
    <t>ו. זכויות מקרקעין</t>
  </si>
  <si>
    <t>ז. השקעה בחברות מוחזקות</t>
  </si>
  <si>
    <t>ח. השקעות אחרות</t>
  </si>
  <si>
    <t>2. נכסים המוצגים לפי עלות מתואמת</t>
  </si>
  <si>
    <t>א. אג"ח קונצרני סחיר</t>
  </si>
  <si>
    <t>ב. אג"ח קונצנרני לא סחיר</t>
  </si>
  <si>
    <t>ג. מסגרות אשראי מנוצלות ללווים</t>
  </si>
  <si>
    <t>סה"כ סכום נכסי המסלול או הקרן</t>
  </si>
  <si>
    <t>ט. יתרות התחייבות להשקעה:</t>
  </si>
  <si>
    <t>שם מטבע</t>
  </si>
  <si>
    <t>שע"ח</t>
  </si>
  <si>
    <t xml:space="preserve">שם המנפיק/שם נייר ערך </t>
  </si>
  <si>
    <t>מספר ני"ע</t>
  </si>
  <si>
    <t>מספר מנפיק</t>
  </si>
  <si>
    <t>דירוג</t>
  </si>
  <si>
    <t>שם מדרג</t>
  </si>
  <si>
    <t>סוג מטבע</t>
  </si>
  <si>
    <t>שיעור ריבית</t>
  </si>
  <si>
    <t>תשואה לפידיון</t>
  </si>
  <si>
    <t>שווי שוק</t>
  </si>
  <si>
    <t>שעור מנכסי אפיק ההשקעה</t>
  </si>
  <si>
    <t>שעור מסך נכסי השקעה</t>
  </si>
  <si>
    <t>(3)</t>
  </si>
  <si>
    <t>(4)</t>
  </si>
  <si>
    <t>(5)</t>
  </si>
  <si>
    <t>(6)</t>
  </si>
  <si>
    <t>(7)</t>
  </si>
  <si>
    <t>(8)</t>
  </si>
  <si>
    <t>(9)</t>
  </si>
  <si>
    <t>(10)</t>
  </si>
  <si>
    <t>סה"כ מזומנים ושווי מזומנים</t>
  </si>
  <si>
    <t>1. תעודות התחייבות ממשלתיות</t>
  </si>
  <si>
    <t>זירת מסחר</t>
  </si>
  <si>
    <t>תאריך רכישה</t>
  </si>
  <si>
    <t>מח"מ</t>
  </si>
  <si>
    <t>שעור מערך נקוב מונפק</t>
  </si>
  <si>
    <t>תאריך</t>
  </si>
  <si>
    <t>שנים</t>
  </si>
  <si>
    <t>(11)</t>
  </si>
  <si>
    <t>(12)</t>
  </si>
  <si>
    <t>(13)</t>
  </si>
  <si>
    <t>(14)</t>
  </si>
  <si>
    <t>(15)</t>
  </si>
  <si>
    <t>סה"כ תעודות התחייבות ממשלתיות</t>
  </si>
  <si>
    <t>2. תעודות חוב מסחריות</t>
  </si>
  <si>
    <t>ספק מידע</t>
  </si>
  <si>
    <t>ענף מסחר</t>
  </si>
  <si>
    <t>(16)</t>
  </si>
  <si>
    <t>(17)</t>
  </si>
  <si>
    <t>(18)</t>
  </si>
  <si>
    <t>סה"כ תעודות חוב מסחריות</t>
  </si>
  <si>
    <t>3. אג"ח קונצרני</t>
  </si>
  <si>
    <t>סה"כ אגרות חוב קונצרניות</t>
  </si>
  <si>
    <t>4. מניות</t>
  </si>
  <si>
    <t>סה"כ מניות</t>
  </si>
  <si>
    <t>6. קרנות נאמנות</t>
  </si>
  <si>
    <t>סה"כ תעודות השתתפות בקרנות נאמנות</t>
  </si>
  <si>
    <t>7. כתבי אופציה</t>
  </si>
  <si>
    <t>שם המנפיק/שם נייר ערך</t>
  </si>
  <si>
    <t>סה"כ כתבי אופציה</t>
  </si>
  <si>
    <t>8. אופציות</t>
  </si>
  <si>
    <t>סה"כ אופציות</t>
  </si>
  <si>
    <t>TASE</t>
  </si>
  <si>
    <t>אופנה והלבשה</t>
  </si>
  <si>
    <t>שקל חדש</t>
  </si>
  <si>
    <t>9. חוזים עתידיים</t>
  </si>
  <si>
    <t>דולר אמריקאי</t>
  </si>
  <si>
    <t>ASX</t>
  </si>
  <si>
    <t>אירו</t>
  </si>
  <si>
    <t>השקעות ואחזקות</t>
  </si>
  <si>
    <t>לירה שטרלינג</t>
  </si>
  <si>
    <t>דולר קנדי</t>
  </si>
  <si>
    <t>סה"כ חוזים עתידיים</t>
  </si>
  <si>
    <t>דולר אוסטרלי</t>
  </si>
  <si>
    <t>אחר</t>
  </si>
  <si>
    <t>קלינטק</t>
  </si>
  <si>
    <t>שירותים</t>
  </si>
  <si>
    <t>שירותים פיננסיים</t>
  </si>
  <si>
    <t>תוכנה ואינטרנט</t>
  </si>
  <si>
    <t>תקשורת ומדיה</t>
  </si>
  <si>
    <t>10. מוצרים מובנים</t>
  </si>
  <si>
    <t>נכס הבסיס</t>
  </si>
  <si>
    <t>סה"כ מוצרים מובנים</t>
  </si>
  <si>
    <t>ספק המידע</t>
  </si>
  <si>
    <t>סה"כ אג"ח קונצרני</t>
  </si>
  <si>
    <t>5. קרנות השקעה</t>
  </si>
  <si>
    <t xml:space="preserve">סה"כ קרנות השקעה </t>
  </si>
  <si>
    <t>6. כתבי אופציה</t>
  </si>
  <si>
    <t>7. אופציות</t>
  </si>
  <si>
    <t>8. חוזים עתידיים</t>
  </si>
  <si>
    <t>9. מוצרים מובנים</t>
  </si>
  <si>
    <t>קונסורציום כן/לא</t>
  </si>
  <si>
    <t>שיעור ריבית ממוצע</t>
  </si>
  <si>
    <t>מידרוג</t>
  </si>
  <si>
    <t>סה"כ הלוואות</t>
  </si>
  <si>
    <t>תנאי ושיעור ריבית</t>
  </si>
  <si>
    <t>סה"כ  פקדונות מעל 3 חודשים</t>
  </si>
  <si>
    <t>תאריך שערוך אחרון</t>
  </si>
  <si>
    <t>אופי הנכס</t>
  </si>
  <si>
    <t>שעור תשואה במהלך התקופה</t>
  </si>
  <si>
    <t>שווי משוערך</t>
  </si>
  <si>
    <t>סה"כ מקרקעין</t>
  </si>
  <si>
    <t>שם המדרג</t>
  </si>
  <si>
    <t>שעור הריבית</t>
  </si>
  <si>
    <t>תשואה לפדיון</t>
  </si>
  <si>
    <t>סה"כ השקעה בחברות מוחזקות</t>
  </si>
  <si>
    <t>סה"כ השקעות אחרות</t>
  </si>
  <si>
    <t>סכום ההתחייבות</t>
  </si>
  <si>
    <t>תאריך סיום ההתחייבות</t>
  </si>
  <si>
    <t>סה"כ יתרות התחייבות להשקעה</t>
  </si>
  <si>
    <t>ריבית אפקטיבית</t>
  </si>
  <si>
    <t>עלות מתואמת</t>
  </si>
  <si>
    <t>סה"כ אג"ח קונצרני סחיר</t>
  </si>
  <si>
    <t>סה"כ אג"ח קונצרני לא סחיר</t>
  </si>
  <si>
    <t>סה"כ מסגרת אשראי מנוצלות ללווים</t>
  </si>
  <si>
    <t>כתובת הנכס</t>
  </si>
  <si>
    <t xml:space="preserve">ש"ח אלפי </t>
  </si>
  <si>
    <t>שעור מסך נכסי השקעה**</t>
  </si>
  <si>
    <t>יחידות</t>
  </si>
  <si>
    <t>אלפי ש"ח</t>
  </si>
  <si>
    <t>(19)</t>
  </si>
  <si>
    <t>ערך נקוב****</t>
  </si>
  <si>
    <t>שער***</t>
  </si>
  <si>
    <t>שעור מערך נקוב**** מונפק</t>
  </si>
  <si>
    <t>ערך נקוב ****</t>
  </si>
  <si>
    <t>שעור מנכסי השקעה*</t>
  </si>
  <si>
    <t xml:space="preserve">פדיון/ריבית/דיבידנד לקבל*****  </t>
  </si>
  <si>
    <t>סה"כ קרנות סל</t>
  </si>
  <si>
    <t>5. קרנות סל</t>
  </si>
  <si>
    <t>(5) קרנות סל</t>
  </si>
  <si>
    <t>ענף משק</t>
  </si>
  <si>
    <t>7936</t>
  </si>
  <si>
    <t>בהתאם לשיטה שיושמה בדוח הכספי *</t>
  </si>
  <si>
    <t>פרנק שווצרי</t>
  </si>
  <si>
    <t>יין יפני</t>
  </si>
  <si>
    <t>כתר שבדי</t>
  </si>
  <si>
    <t>דולר הונג קונג</t>
  </si>
  <si>
    <t>כתר נורבגי</t>
  </si>
  <si>
    <t>סה"כ בישראל</t>
  </si>
  <si>
    <t>סה"כ יתרת מזומנים ועו"ש בש"ח</t>
  </si>
  <si>
    <t>ilAAA</t>
  </si>
  <si>
    <t>S&amp;P מעלות</t>
  </si>
  <si>
    <t>סה"כ יתרת מזומנים ועו"ש נקובים במט"ח</t>
  </si>
  <si>
    <t>0</t>
  </si>
  <si>
    <t>130018- 10- לאומי</t>
  </si>
  <si>
    <t>סה"כ פח"ק/פר"י</t>
  </si>
  <si>
    <t>סה"כ פק"מ לתקופה של עד שלושה חודשים</t>
  </si>
  <si>
    <t>סה"כ פקדון צמוד מדד עד שלושה חודשים</t>
  </si>
  <si>
    <t>סה"כ פקדון צמוד מט"ח עד שלושה חודשים (פצ"מ)</t>
  </si>
  <si>
    <t>סה"כ פקדונות במט"ח עד שלושה חודשים</t>
  </si>
  <si>
    <t>סה"כ בחו"ל</t>
  </si>
  <si>
    <t>סה"כ יתרות מזומנים ועו"ש נקובים במט"ח</t>
  </si>
  <si>
    <t>בעל ענין/צד קשור *</t>
  </si>
  <si>
    <t>סה"כ צמודות למדד</t>
  </si>
  <si>
    <t>סה"כ גליל</t>
  </si>
  <si>
    <t>גליל 5904- גליל</t>
  </si>
  <si>
    <t>9590431</t>
  </si>
  <si>
    <t>RF</t>
  </si>
  <si>
    <t>ממשל צמודה 0527- גליל</t>
  </si>
  <si>
    <t>1140847</t>
  </si>
  <si>
    <t>ממשל צמודה 0545- גליל</t>
  </si>
  <si>
    <t>1134865</t>
  </si>
  <si>
    <t>ממשל צמודה 1025- גליל</t>
  </si>
  <si>
    <t>1135912</t>
  </si>
  <si>
    <t>ממשל צמודה 1131- גליל</t>
  </si>
  <si>
    <t>1172220</t>
  </si>
  <si>
    <t>30/06/21</t>
  </si>
  <si>
    <t>ממשל צמודה 1151- גליל</t>
  </si>
  <si>
    <t>1168301</t>
  </si>
  <si>
    <t>31/01/21</t>
  </si>
  <si>
    <t>ממשלתי צמוד 841- גליל</t>
  </si>
  <si>
    <t>1120583</t>
  </si>
  <si>
    <t>ממשלתי צמודה 0536- גליל</t>
  </si>
  <si>
    <t>1097708</t>
  </si>
  <si>
    <t>ממשלתית צמודה 0.5% 0529- גליל</t>
  </si>
  <si>
    <t>1157023</t>
  </si>
  <si>
    <t>31/03/19</t>
  </si>
  <si>
    <t>ממשלתית צמודה 0726- גליל</t>
  </si>
  <si>
    <t>1169564</t>
  </si>
  <si>
    <t>29/04/21</t>
  </si>
  <si>
    <t>ממשלתית צמודה 1.10% 1028- גליל</t>
  </si>
  <si>
    <t>1197326</t>
  </si>
  <si>
    <t>31/07/23</t>
  </si>
  <si>
    <t>סה"כ לא צמודות</t>
  </si>
  <si>
    <t>סה"כ מלווה קצר מועד</t>
  </si>
  <si>
    <t>מ.ק.מ. 414- בנק ישראל- מק"מ</t>
  </si>
  <si>
    <t>8240418</t>
  </si>
  <si>
    <t>30/04/23</t>
  </si>
  <si>
    <t>מלווה קצר מועד 1114- בנק ישראל- מק"מ</t>
  </si>
  <si>
    <t>8241119</t>
  </si>
  <si>
    <t>30/11/23</t>
  </si>
  <si>
    <t>מלווה קצר מועד 114- בנק ישראל- מק"מ</t>
  </si>
  <si>
    <t>8240111</t>
  </si>
  <si>
    <t>31/01/23</t>
  </si>
  <si>
    <t>מלווה קצר מועד 1214- בנק ישראל- מק"מ</t>
  </si>
  <si>
    <t>8241218</t>
  </si>
  <si>
    <t>31/12/23</t>
  </si>
  <si>
    <t>מלווה קצר מועד 214- בנק ישראל- מק"מ</t>
  </si>
  <si>
    <t>8240210</t>
  </si>
  <si>
    <t>28/02/23</t>
  </si>
  <si>
    <t>מלווה קצר מועד 314- בנק ישראל- מק"מ</t>
  </si>
  <si>
    <t>8240319</t>
  </si>
  <si>
    <t>30/03/23</t>
  </si>
  <si>
    <t>מלווה קצר מועד 814- בנק ישראל- מק"מ</t>
  </si>
  <si>
    <t>8240814</t>
  </si>
  <si>
    <t>28/09/23</t>
  </si>
  <si>
    <t>מלווה קצר מועד 914- בנק ישראל- מק"מ</t>
  </si>
  <si>
    <t>8240913</t>
  </si>
  <si>
    <t>מקמ 524- בנק ישראל- מק"מ</t>
  </si>
  <si>
    <t>8240525</t>
  </si>
  <si>
    <t>31/05/23</t>
  </si>
  <si>
    <t>מקמ 614- בנק ישראל- מק"מ</t>
  </si>
  <si>
    <t>8240616</t>
  </si>
  <si>
    <t>29/06/23</t>
  </si>
  <si>
    <t>סה"כ שחר</t>
  </si>
  <si>
    <t>ממשל שיקלית 0928- שחר</t>
  </si>
  <si>
    <t>1150879</t>
  </si>
  <si>
    <t>ממשל שקלית 0226- שחר</t>
  </si>
  <si>
    <t>1174697</t>
  </si>
  <si>
    <t>ממשל שקלית 0229- שחר</t>
  </si>
  <si>
    <t>1194802</t>
  </si>
  <si>
    <t>ממשל שקלית 0327- שחר</t>
  </si>
  <si>
    <t>1139344</t>
  </si>
  <si>
    <t>ממשל שקלית 0347- שחר</t>
  </si>
  <si>
    <t>1140193</t>
  </si>
  <si>
    <t>ממשל שקלית 0825- שחר</t>
  </si>
  <si>
    <t>1135557</t>
  </si>
  <si>
    <t>ממשל שקלית 11/52 2.8%- שחר</t>
  </si>
  <si>
    <t>1184076</t>
  </si>
  <si>
    <t>28/02/22</t>
  </si>
  <si>
    <t>ממשלתי שקלי  1026- שחר</t>
  </si>
  <si>
    <t>1099456</t>
  </si>
  <si>
    <t>24/01/18</t>
  </si>
  <si>
    <t>ממשלתי שקלי 324- שחר</t>
  </si>
  <si>
    <t>1130848</t>
  </si>
  <si>
    <t>ממשלתי שקלית 0142- שחר</t>
  </si>
  <si>
    <t>1125400</t>
  </si>
  <si>
    <t>ממשלתית שקלית 0.4% 10/24- שחר</t>
  </si>
  <si>
    <t>1175777</t>
  </si>
  <si>
    <t>ממשלתית שקלית 0.5% 04/25- שחר</t>
  </si>
  <si>
    <t>1162668</t>
  </si>
  <si>
    <t>ממשלתית שקלית 1.00% 03/30- שחר</t>
  </si>
  <si>
    <t>1160985</t>
  </si>
  <si>
    <t>31/03/20</t>
  </si>
  <si>
    <t>ממשלתית שקלית 1.3% 04/32- שחר</t>
  </si>
  <si>
    <t>1180660</t>
  </si>
  <si>
    <t>31/10/21</t>
  </si>
  <si>
    <t>ממשלתית שקלית 537ב 1.5% 05/37- שחר</t>
  </si>
  <si>
    <t>1166180</t>
  </si>
  <si>
    <t>30/06/20</t>
  </si>
  <si>
    <t>סה"כ גילון</t>
  </si>
  <si>
    <t>ממשלתי משתנה 1130- גילון חדש</t>
  </si>
  <si>
    <t>1166552</t>
  </si>
  <si>
    <t>30/11/22</t>
  </si>
  <si>
    <t>ממשלתית משתנה 05/26 0.0866%- גילון חדש</t>
  </si>
  <si>
    <t>1141795</t>
  </si>
  <si>
    <t>סה"כ צמודות לדולר</t>
  </si>
  <si>
    <t>סה"כ אג"ח של ממשלת ישראל שהונפקו בחו"ל</t>
  </si>
  <si>
    <t>ISRAEL 4.5 2120- מדינת ישראל</t>
  </si>
  <si>
    <t>US46513JB593</t>
  </si>
  <si>
    <t>A+</t>
  </si>
  <si>
    <t>Fitch</t>
  </si>
  <si>
    <t>ISRAEL 6.5 11/06/31- ISRELE</t>
  </si>
  <si>
    <t>XS2715285230</t>
  </si>
  <si>
    <t>סה"כ אג"ח שהנפיקו ממשלות זרות בחו"ל</t>
  </si>
  <si>
    <t>בהתאם לשיטה שיושמה בדוח הכספי **</t>
  </si>
  <si>
    <t>***שער-יוצג במאית המטבע המקומי, קרי /סנט וכ'ו</t>
  </si>
  <si>
    <t>****ערך נקוב-יוצג היחידות במטבע בו בוצעה העסקה במקור</t>
  </si>
  <si>
    <t>כאשר טרם חלף מועד תשלום הריבית/ פדיון קרן/ דיבידנד, יוצג סכום פדיון/ ריבית/ דיבידנד שעתיד להתקבל*****</t>
  </si>
  <si>
    <t>סה"כ צמודות מדד</t>
  </si>
  <si>
    <t>סה"כ צמודות למט"ח</t>
  </si>
  <si>
    <t>סה"כ חברות ישראליות בחו"ל</t>
  </si>
  <si>
    <t>סה"כ חברות זרות בחו"ל</t>
  </si>
  <si>
    <t>מז טפ הנ אגח 68- מזרחי טפחות חברה להנפקות בע"מ</t>
  </si>
  <si>
    <t>1202142</t>
  </si>
  <si>
    <t>520032046</t>
  </si>
  <si>
    <t>בנקים</t>
  </si>
  <si>
    <t>Aaa.il</t>
  </si>
  <si>
    <t>מקורות אגח 11- מקורות חברת מים בע"מ</t>
  </si>
  <si>
    <t>1158476</t>
  </si>
  <si>
    <t>520010869</t>
  </si>
  <si>
    <t>חשמל     אגח 29- חברת החשמל לישראל בע"מ</t>
  </si>
  <si>
    <t>6000236</t>
  </si>
  <si>
    <t>520000472</t>
  </si>
  <si>
    <t>אנרגיה</t>
  </si>
  <si>
    <t>Aa1.il</t>
  </si>
  <si>
    <t>31/07/17</t>
  </si>
  <si>
    <t>חשמל אגח 27- חברת החשמל לישראל בע"מ</t>
  </si>
  <si>
    <t>6000210</t>
  </si>
  <si>
    <t>חשמל אגח 31- חברת החשמל לישראל בע"מ</t>
  </si>
  <si>
    <t>6000285</t>
  </si>
  <si>
    <t>חשמל אגח 32- חברת החשמל לישראל בע"מ</t>
  </si>
  <si>
    <t>6000384</t>
  </si>
  <si>
    <t>29/07/21</t>
  </si>
  <si>
    <t>חשמל אגח 33- חברת החשמל לישראל בע"מ</t>
  </si>
  <si>
    <t>6000392</t>
  </si>
  <si>
    <t>31/08/22</t>
  </si>
  <si>
    <t>חשמל אגח 34- חברת החשמל לישראל בע"מ</t>
  </si>
  <si>
    <t>1196781</t>
  </si>
  <si>
    <t>חשמל אגח 35- חברת החשמל לישראל בע"מ</t>
  </si>
  <si>
    <t>1196799</t>
  </si>
  <si>
    <t>עזריאלי אגח ד- קבוצת עזריאלי בע"מ (לשעבר קנית מימון)</t>
  </si>
  <si>
    <t>1138650</t>
  </si>
  <si>
    <t>510960719</t>
  </si>
  <si>
    <t>נדלן מניב בישראל</t>
  </si>
  <si>
    <t>עזריאלי אגח ה- קבוצת עזריאלי בע"מ (לשעבר קנית מימון)</t>
  </si>
  <si>
    <t>1156603</t>
  </si>
  <si>
    <t>עזריאלי אגח ו- קבוצת עזריאלי בע"מ (לשעבר קנית מימון)</t>
  </si>
  <si>
    <t>1156611</t>
  </si>
  <si>
    <t>עזריאלי אגח ז- קבוצת עזריאלי בע"מ (לשעבר קנית מימון)</t>
  </si>
  <si>
    <t>1178672</t>
  </si>
  <si>
    <t>ilAA+</t>
  </si>
  <si>
    <t>עזריאלי אגח ח- קבוצת עזריאלי בע"מ (לשעבר קנית מימון)</t>
  </si>
  <si>
    <t>1178680</t>
  </si>
  <si>
    <t>*גב ים אגח ט- חברת גב-ים לקרקעות בע"מ</t>
  </si>
  <si>
    <t>7590219</t>
  </si>
  <si>
    <t>520001736</t>
  </si>
  <si>
    <t>ilAA</t>
  </si>
  <si>
    <t>*גב ים אגח י- חברת גב-ים לקרקעות בע"מ</t>
  </si>
  <si>
    <t>7590284</t>
  </si>
  <si>
    <t>31/05/22</t>
  </si>
  <si>
    <t>*גב ים סד' ו'- חברת גב-ים לקרקעות בע"מ</t>
  </si>
  <si>
    <t>7590128</t>
  </si>
  <si>
    <t>*מבנה אגח כה- מבנה נדל"ן (כ.ד)  בע"מ</t>
  </si>
  <si>
    <t>2260636</t>
  </si>
  <si>
    <t>520024126</t>
  </si>
  <si>
    <t>Aa2.il</t>
  </si>
  <si>
    <t>30/11/21</t>
  </si>
  <si>
    <t>*מבני תעש אגח כג- מבנה נדל"ן (כ.ד)  בע"מ</t>
  </si>
  <si>
    <t>2260545</t>
  </si>
  <si>
    <t>*מבני תעש אגח כד- מבנה נדל"ן (כ.ד)  בע"מ</t>
  </si>
  <si>
    <t>2260552</t>
  </si>
  <si>
    <t>*מבני תעשיה  אגח כ- מבנה נדל"ן (כ.ד)  בע"מ</t>
  </si>
  <si>
    <t>2260495</t>
  </si>
  <si>
    <t>*מבני תעשיה אגח יז- מבנה נדל"ן (כ.ד)  בע"מ</t>
  </si>
  <si>
    <t>2260446</t>
  </si>
  <si>
    <t>*מליסרון  אגח יח- מליסרון בע"מ</t>
  </si>
  <si>
    <t>3230372</t>
  </si>
  <si>
    <t>520037789</t>
  </si>
  <si>
    <t>*מליסרון  אגח יט- מליסרון בע"מ</t>
  </si>
  <si>
    <t>3230398</t>
  </si>
  <si>
    <t>*מליסרון  אגח כא- מליסרון בע"מ</t>
  </si>
  <si>
    <t>1194638</t>
  </si>
  <si>
    <t>*מליסרון אגח י'- מליסרון בע"מ</t>
  </si>
  <si>
    <t>3230190</t>
  </si>
  <si>
    <t>*מליסרון אגח יד- מליסרון בע"מ</t>
  </si>
  <si>
    <t>3230232</t>
  </si>
  <si>
    <t>*מליסרון אגח יז- מליסרון בע"מ</t>
  </si>
  <si>
    <t>3230273</t>
  </si>
  <si>
    <t>*מליסרון אגח כ- מליסרון בע"מ</t>
  </si>
  <si>
    <t>3230422</t>
  </si>
  <si>
    <t>31/08/21</t>
  </si>
  <si>
    <t>*מליסרון טז'- מליסרון בע"מ</t>
  </si>
  <si>
    <t>3230265</t>
  </si>
  <si>
    <t>*רבוע נדלן אגח ח- רבוע כחול נדל"ן בע"מ</t>
  </si>
  <si>
    <t>1157569</t>
  </si>
  <si>
    <t>513765859</t>
  </si>
  <si>
    <t>29/10/20</t>
  </si>
  <si>
    <t>*ריט 1 אגח ד- ריט 1 בע"מ</t>
  </si>
  <si>
    <t>1129899</t>
  </si>
  <si>
    <t>513821488</t>
  </si>
  <si>
    <t>*ריט 1 אגח ו- ריט 1 בע"מ</t>
  </si>
  <si>
    <t>1138544</t>
  </si>
  <si>
    <t>*ריט 1 אגח ז- ריט 1 בע"מ</t>
  </si>
  <si>
    <t>1171271</t>
  </si>
  <si>
    <t>*ריט 1 סד ה- ריט 1 בע"מ</t>
  </si>
  <si>
    <t>1136753</t>
  </si>
  <si>
    <t>איירפורט אגח ה- איירפורט סיטי בע"מ</t>
  </si>
  <si>
    <t>1133487</t>
  </si>
  <si>
    <t>511659401</t>
  </si>
  <si>
    <t>אמות אגח ד- אמות השקעות בע"מ</t>
  </si>
  <si>
    <t>1133149</t>
  </si>
  <si>
    <t>520026683</t>
  </si>
  <si>
    <t>אמות אגח ו- אמות השקעות בע"מ</t>
  </si>
  <si>
    <t>1158609</t>
  </si>
  <si>
    <t>אמות אגח ח- אמות השקעות בע"מ</t>
  </si>
  <si>
    <t>1172782</t>
  </si>
  <si>
    <t>28/02/21</t>
  </si>
  <si>
    <t>ארפורט אגח ט- איירפורט סיטי בע"מ</t>
  </si>
  <si>
    <t>1160944</t>
  </si>
  <si>
    <t>ארפורט אגח יא- איירפורט סיטי בע"מ</t>
  </si>
  <si>
    <t>1195999</t>
  </si>
  <si>
    <t>ביג  ח- ביג מרכזי קניות (2004) בע"מ</t>
  </si>
  <si>
    <t>1138924</t>
  </si>
  <si>
    <t>513623314</t>
  </si>
  <si>
    <t>ביג אגח יא- ביג מרכזי קניות (2004) בע"מ</t>
  </si>
  <si>
    <t>1151117</t>
  </si>
  <si>
    <t>ביג אגח יד- ביג מרכזי קניות (2004) בע"מ</t>
  </si>
  <si>
    <t>1161512</t>
  </si>
  <si>
    <t>30/01/20</t>
  </si>
  <si>
    <t>הפניקס אגח 5- הפניקס אחזקות בע"מ</t>
  </si>
  <si>
    <t>7670284</t>
  </si>
  <si>
    <t>520017450</t>
  </si>
  <si>
    <t>ביטוח</t>
  </si>
  <si>
    <t>30/09/20</t>
  </si>
  <si>
    <t>ישרס אגח טו- ישרס חברה להשקעות בע"מ</t>
  </si>
  <si>
    <t>6130207</t>
  </si>
  <si>
    <t>520017807</t>
  </si>
  <si>
    <t>08/05/18</t>
  </si>
  <si>
    <t>ישרס אגח יח- ישרס חברה להשקעות בע"מ</t>
  </si>
  <si>
    <t>6130280</t>
  </si>
  <si>
    <t>לאומי התח נד 403- בנק לאומי לישראל בע"מ</t>
  </si>
  <si>
    <t>6040430</t>
  </si>
  <si>
    <t>520018078</t>
  </si>
  <si>
    <t>לאומי התח נד404- בנק לאומי לישראל בע"מ</t>
  </si>
  <si>
    <t>6040471</t>
  </si>
  <si>
    <t>לאומי התח נדח' סד' 405- בנק לאומי לישראל בע"מ</t>
  </si>
  <si>
    <t>6040620</t>
  </si>
  <si>
    <t>31/03/22</t>
  </si>
  <si>
    <t>לאומי כתבי התח נד סד' 402- בנק לאומי לישראל בע"מ</t>
  </si>
  <si>
    <t>6040398</t>
  </si>
  <si>
    <t>פועלים  י קוקו צמוד- בנק הפועלים בע"מ</t>
  </si>
  <si>
    <t>1199892</t>
  </si>
  <si>
    <t>520000118</t>
  </si>
  <si>
    <t>פועלים התח נד יא- בנק הפועלים בע"מ</t>
  </si>
  <si>
    <t>1201466</t>
  </si>
  <si>
    <t>פועלים התחייבות נדחים ה'- בנק הפועלים בע"מ</t>
  </si>
  <si>
    <t>6620462</t>
  </si>
  <si>
    <t>פועלים התחייבות נדחים ו- בנק הפועלים בע"מ</t>
  </si>
  <si>
    <t>6620553</t>
  </si>
  <si>
    <t>פועלים התחייבות נדחים ז'- בנק הפועלים בע"מ</t>
  </si>
  <si>
    <t>1191329</t>
  </si>
  <si>
    <t>פועלים ט' קוקו צמוד- בנק הפועלים בע"מ</t>
  </si>
  <si>
    <t>1199884</t>
  </si>
  <si>
    <t>שלמה החז אגח יח- ש.שלמה החזקות בע"מ</t>
  </si>
  <si>
    <t>1410307</t>
  </si>
  <si>
    <t>520034372</t>
  </si>
  <si>
    <t>שלמה החז אגח כ- ש.שלמה החזקות בע"מ</t>
  </si>
  <si>
    <t>1192749</t>
  </si>
  <si>
    <t>*מגה אור אגח 8- מגה אור החזקות בע"מ</t>
  </si>
  <si>
    <t>1147602</t>
  </si>
  <si>
    <t>513257873</t>
  </si>
  <si>
    <t>ilAA-</t>
  </si>
  <si>
    <t>*רבוע נדלן אגח ו- רבוע כחול נדל"ן בע"מ</t>
  </si>
  <si>
    <t>1140607</t>
  </si>
  <si>
    <t>*ריבוע נדלן אגח ט- רבוע כחול נדל"ן בע"מ</t>
  </si>
  <si>
    <t>1174556</t>
  </si>
  <si>
    <t>31/03/21</t>
  </si>
  <si>
    <t>אדמה אגח ב- אדמה פתרונות לחקלאות בע"מ</t>
  </si>
  <si>
    <t>1110915</t>
  </si>
  <si>
    <t>520043605</t>
  </si>
  <si>
    <t>כימיה, גומי ופלסטיק</t>
  </si>
  <si>
    <t>בזק אגח 10- בזק החברה הישראלית לתקשורת בע"מ</t>
  </si>
  <si>
    <t>2300184</t>
  </si>
  <si>
    <t>520031931</t>
  </si>
  <si>
    <t>Aa3.il</t>
  </si>
  <si>
    <t>בזק אגח 12- בזק החברה הישראלית לתקשורת בע"מ</t>
  </si>
  <si>
    <t>2300242</t>
  </si>
  <si>
    <t>בזק אגח 14- בזק החברה הישראלית לתקשורת בע"מ</t>
  </si>
  <si>
    <t>2300317</t>
  </si>
  <si>
    <t>ביג אג"ח ט'- ביג מרכזי קניות (2004) בע"מ</t>
  </si>
  <si>
    <t>1141050</t>
  </si>
  <si>
    <t>ביג אגח טו- ביג מרכזי קניות (2004) בע"מ</t>
  </si>
  <si>
    <t>1162221</t>
  </si>
  <si>
    <t>ביג אגח יח- ביג מרכזי קניות (2004) בע"מ</t>
  </si>
  <si>
    <t>1174226</t>
  </si>
  <si>
    <t>ביג אגח כ- ביג מרכזי קניות (2004) בע"מ</t>
  </si>
  <si>
    <t>1186188</t>
  </si>
  <si>
    <t>ביג מרכזי קניות יב- ביג מרכזי קניות (2004) בע"מ</t>
  </si>
  <si>
    <t>1156231</t>
  </si>
  <si>
    <t>בינלאומי הנפק התח כו- הבינלאומי הראשון הנפקות בע"מ</t>
  </si>
  <si>
    <t>1185537</t>
  </si>
  <si>
    <t>513141879</t>
  </si>
  <si>
    <t>בינלאומי הנפק התח כז- הבינלאומי הראשון הנפקות בע"מ</t>
  </si>
  <si>
    <t>1189497</t>
  </si>
  <si>
    <t>29/09/22</t>
  </si>
  <si>
    <t>בינלאומי כה COCO- הבינלאומי הראשון הנפקות בע"מ</t>
  </si>
  <si>
    <t>1167030</t>
  </si>
  <si>
    <t>דיסקונט כתבי התחייבות נדחים ז- דיסקונט מנפיקים בע"מ</t>
  </si>
  <si>
    <t>7480247</t>
  </si>
  <si>
    <t>520029935</t>
  </si>
  <si>
    <t>דיסקונט מנ נד ו- דיסקונט מנפיקים בע"מ</t>
  </si>
  <si>
    <t>7480197</t>
  </si>
  <si>
    <t>דיסקונט מנ נד ח- דיסקונט מנפיקים בע"מ</t>
  </si>
  <si>
    <t>7480312</t>
  </si>
  <si>
    <t>דיסקונט מנ נד ט- דיסקונט מנפיקים בע"מ</t>
  </si>
  <si>
    <t>1191246</t>
  </si>
  <si>
    <t>הראל הנפק אגח ז- הראל ביטוח מימון והנפקות בע"מ</t>
  </si>
  <si>
    <t>1126077</t>
  </si>
  <si>
    <t>513834200</t>
  </si>
  <si>
    <t>ישרס אגח טז- ישרס חברה להשקעות בע"מ</t>
  </si>
  <si>
    <t>6130223</t>
  </si>
  <si>
    <t>ישרס אגח יט- ישרס חברה להשקעות בע"מ</t>
  </si>
  <si>
    <t>6130348</t>
  </si>
  <si>
    <t>כללביט אגח ט- כללביט מימון בע"מ</t>
  </si>
  <si>
    <t>1136050</t>
  </si>
  <si>
    <t>513754069</t>
  </si>
  <si>
    <t>מז טפ הנפק כתבי הת50 coco- מזרחי טפחות חברה להנפקות בע"מ</t>
  </si>
  <si>
    <t>2310290</t>
  </si>
  <si>
    <t>מזטפ הנפ הת65- מזרחי טפחות חברה להנפקות בע"מ</t>
  </si>
  <si>
    <t>1191675</t>
  </si>
  <si>
    <t>29/12/22</t>
  </si>
  <si>
    <t>מזרחי טפ הנפק התח 69- מזרחי טפחות חברה להנפקות בע"מ</t>
  </si>
  <si>
    <t>1202159</t>
  </si>
  <si>
    <t>מזרחי כתבי התחייבות נדחים 53- מזרחי טפחות חברה להנפקות בע"מ</t>
  </si>
  <si>
    <t>2310399</t>
  </si>
  <si>
    <t>סלע נדלן אגח ב- סלע קפיטל נדל"ן בע"מ</t>
  </si>
  <si>
    <t>1132927</t>
  </si>
  <si>
    <t>513992529</t>
  </si>
  <si>
    <t>סלע נדלן אגח ג- סלע קפיטל נדל"ן בע"מ</t>
  </si>
  <si>
    <t>1138973</t>
  </si>
  <si>
    <t>סלע נדלן אגח ד- סלע קפיטל נדל"ן בע"מ</t>
  </si>
  <si>
    <t>1167147</t>
  </si>
  <si>
    <t>פניקס הון אגח ה- הפניקס גיוסי הון (2009) בע"מ</t>
  </si>
  <si>
    <t>1135417</t>
  </si>
  <si>
    <t>514290345</t>
  </si>
  <si>
    <t>*ג'נריישן קפיטל אגח ג- ג'נריישן קפיטל בע"מ</t>
  </si>
  <si>
    <t>1184555</t>
  </si>
  <si>
    <t>515846558</t>
  </si>
  <si>
    <t>ilA+</t>
  </si>
  <si>
    <t>*דמרי אגח י- י.ח.דמרי בניה ופיתוח בע"מ</t>
  </si>
  <si>
    <t>1186162</t>
  </si>
  <si>
    <t>511399388</t>
  </si>
  <si>
    <t>בנייה</t>
  </si>
  <si>
    <t>A1.il</t>
  </si>
  <si>
    <t>*מגה אור   אגח ו- מגה אור החזקות בע"מ</t>
  </si>
  <si>
    <t>1138668</t>
  </si>
  <si>
    <t>*מגה אור אגח ז- מגה אור החזקות בע"מ</t>
  </si>
  <si>
    <t>1141696</t>
  </si>
  <si>
    <t>*מגה אור אגח ט- מגה אור החזקות בע"מ</t>
  </si>
  <si>
    <t>1165141</t>
  </si>
  <si>
    <t>*מגה אור אגח י- מגה אור החזקות בע"מ</t>
  </si>
  <si>
    <t>1178367</t>
  </si>
  <si>
    <t>*מגה אור אגח יא- מגה אור החזקות בע"מ</t>
  </si>
  <si>
    <t>1178375</t>
  </si>
  <si>
    <t>*סלקום אגח ח- סלקום ישראל בע"מ</t>
  </si>
  <si>
    <t>1132828</t>
  </si>
  <si>
    <t>511930125</t>
  </si>
  <si>
    <t>07/02/18</t>
  </si>
  <si>
    <t>*פז נפט  ו- פז חברת הנפט בע"מ</t>
  </si>
  <si>
    <t>1139542</t>
  </si>
  <si>
    <t>510216054</t>
  </si>
  <si>
    <t>*פז נפט אגח ז- פז חברת הנפט בע"מ</t>
  </si>
  <si>
    <t>1142595</t>
  </si>
  <si>
    <t>אלבר אג"ח יז- אלבר שירותי מימונית בע"מ</t>
  </si>
  <si>
    <t>1158732</t>
  </si>
  <si>
    <t>512025891</t>
  </si>
  <si>
    <t>אלבר אגח יט- אלבר שירותי מימונית בע"מ</t>
  </si>
  <si>
    <t>1191824</t>
  </si>
  <si>
    <t>אלדן תחבורה אגח ה- אלדן תחבורה בע"מ</t>
  </si>
  <si>
    <t>1155357</t>
  </si>
  <si>
    <t>510454333</t>
  </si>
  <si>
    <t>אלדן תחבורה אגח ז- אלדן תחבורה בע"מ</t>
  </si>
  <si>
    <t>1184779</t>
  </si>
  <si>
    <t>אלדן תחבורה אגח ח- אלדן תחבורה בע"מ</t>
  </si>
  <si>
    <t>1192442</t>
  </si>
  <si>
    <t>אלון רבוע אגח ט- אלון רבוע כחול ישראל בעמ</t>
  </si>
  <si>
    <t>1197284</t>
  </si>
  <si>
    <t>520042847</t>
  </si>
  <si>
    <t>גירון אגח ו- גירון פיתוח ובניה בע"מ</t>
  </si>
  <si>
    <t>1139849</t>
  </si>
  <si>
    <t>520044520</t>
  </si>
  <si>
    <t>גירון אגח ז- גירון פיתוח ובניה בע"מ</t>
  </si>
  <si>
    <t>1142629</t>
  </si>
  <si>
    <t>גירון אגח ח- גירון פיתוח ובניה בע"מ</t>
  </si>
  <si>
    <t>1183151</t>
  </si>
  <si>
    <t>31/01/22</t>
  </si>
  <si>
    <t>מימון ישיר אגח ג- מימון ישיר מקבוצת ישיר 2006 בע"מ</t>
  </si>
  <si>
    <t>1171214</t>
  </si>
  <si>
    <t>513893123</t>
  </si>
  <si>
    <t>אשראי חוץ בנקאי</t>
  </si>
  <si>
    <t>מימון ישיר אגח ה- מימון ישיר מקבוצת ישיר 2006 בע"מ</t>
  </si>
  <si>
    <t>1182831</t>
  </si>
  <si>
    <t>מימון ישיר אגח ו- מימון ישיר מקבוצת ישיר 2006 בע"מ</t>
  </si>
  <si>
    <t>1191659</t>
  </si>
  <si>
    <t>מימון ישיר ד- מימון ישיר מקבוצת ישיר 2006 בע"מ</t>
  </si>
  <si>
    <t>1175660</t>
  </si>
  <si>
    <t>30/06/22</t>
  </si>
  <si>
    <t>מניבים ריט אגח ב- מניבים קרן הריט החדשה בע"מ</t>
  </si>
  <si>
    <t>1155928</t>
  </si>
  <si>
    <t>515327120</t>
  </si>
  <si>
    <t>מניבים ריט אגח ג- מניבים קרן הריט החדשה בע"מ</t>
  </si>
  <si>
    <t>1177658</t>
  </si>
  <si>
    <t>מניבים ריט אגח ד- מניבים קרן הריט החדשה בע"מ</t>
  </si>
  <si>
    <t>1193929</t>
  </si>
  <si>
    <t>*פתאל החזקות אגח ד- פתאל החזקות 1998 בע"מ</t>
  </si>
  <si>
    <t>1188192</t>
  </si>
  <si>
    <t>512607888</t>
  </si>
  <si>
    <t>מלונאות ותיירות</t>
  </si>
  <si>
    <t>A2.il</t>
  </si>
  <si>
    <t>אפי נכסים אגח 8- אפי נכסים בע"מ</t>
  </si>
  <si>
    <t>1142231</t>
  </si>
  <si>
    <t>510560188</t>
  </si>
  <si>
    <t>נדלן מניב בחול</t>
  </si>
  <si>
    <t>אפי נכסים אגח טו- אפי נכסים בע"מ</t>
  </si>
  <si>
    <t>1199603</t>
  </si>
  <si>
    <t>אפי נכסים אגח יא- אפי נכסים בע"מ</t>
  </si>
  <si>
    <t>1171628</t>
  </si>
  <si>
    <t>אפי נכסים אגח יג- אפי נכסים בע"מ</t>
  </si>
  <si>
    <t>1178292</t>
  </si>
  <si>
    <t>אפי נכסים אגח יד- אפי נכסים בע"מ</t>
  </si>
  <si>
    <t>1184530</t>
  </si>
  <si>
    <t>אשטרום קבוצה אגח ד- קבוצת אשטרום</t>
  </si>
  <si>
    <t>1182989</t>
  </si>
  <si>
    <t>510381601</t>
  </si>
  <si>
    <t>ilA</t>
  </si>
  <si>
    <t>אשטרום קבוצה אגח ה- אשטרום נכסים בע"מ</t>
  </si>
  <si>
    <t>1199579</t>
  </si>
  <si>
    <t>ג'י סיטי אגח טו- ג'י סיטי בע"מ</t>
  </si>
  <si>
    <t>1260769</t>
  </si>
  <si>
    <t>520033234</t>
  </si>
  <si>
    <t>הכשרת ישוב אגח 21- חברת הכשרת הישוב בישראל בע"מ</t>
  </si>
  <si>
    <t>6120224</t>
  </si>
  <si>
    <t>520020116</t>
  </si>
  <si>
    <t>נכסים ובנין אגח י- חברה לנכסים ולבנין בע"מ</t>
  </si>
  <si>
    <t>1193630</t>
  </si>
  <si>
    <t>520025438</t>
  </si>
  <si>
    <t>*או פי סי אגח ב'- או.פי.סי. אנרגיה בע"מ</t>
  </si>
  <si>
    <t>1166057</t>
  </si>
  <si>
    <t>514401702</t>
  </si>
  <si>
    <t>ilA-</t>
  </si>
  <si>
    <t>ג'י סיטי  אגח יג- ג'י סיטי בע"מ</t>
  </si>
  <si>
    <t>1260652</t>
  </si>
  <si>
    <t>A3.il</t>
  </si>
  <si>
    <t>ג'י סיטי אג יז- ג'י סיטי בע"מ</t>
  </si>
  <si>
    <t>1198142</t>
  </si>
  <si>
    <t>ג'י סיטי אגח יב- ג'י סיטי בע"מ</t>
  </si>
  <si>
    <t>1260603</t>
  </si>
  <si>
    <t>ג'י סיטי אגח יד- ג'י סיטי בע"מ</t>
  </si>
  <si>
    <t>1260736</t>
  </si>
  <si>
    <t>הכשרת הישוב אג"ח 23- חברת הכשרת הישוב בישראל בע"מ</t>
  </si>
  <si>
    <t>6120323</t>
  </si>
  <si>
    <t>הכשרת הישוב אגח 24- חברת הכשרת הישוב בישראל בע"מ</t>
  </si>
  <si>
    <t>1191519</t>
  </si>
  <si>
    <t>מגוריט אגח ב- מגוריט ישראל בעמ</t>
  </si>
  <si>
    <t>1168350</t>
  </si>
  <si>
    <t>515434074</t>
  </si>
  <si>
    <t>31/08/20</t>
  </si>
  <si>
    <t>מגוריט אגח ג- מגוריט ישראל בעמ</t>
  </si>
  <si>
    <t>1175975</t>
  </si>
  <si>
    <t>מגוריט אגח ד- מגוריט ישראל בעמ</t>
  </si>
  <si>
    <t>1185834</t>
  </si>
  <si>
    <t>28/04/22</t>
  </si>
  <si>
    <t>מגוריט אגח ה- מגוריט ישראל בעמ</t>
  </si>
  <si>
    <t>1192129</t>
  </si>
  <si>
    <t>*נופר אנרג אגח א- ע.י נופר אנרגי' בע"מ</t>
  </si>
  <si>
    <t>1179340</t>
  </si>
  <si>
    <t>514599943</t>
  </si>
  <si>
    <t>אנרגיה מתחדשת</t>
  </si>
  <si>
    <t>*קרדן אן וי אגח ב- קרדן אן.וי.</t>
  </si>
  <si>
    <t>1113034</t>
  </si>
  <si>
    <t>1239114</t>
  </si>
  <si>
    <t>ארי נדלן אגח א- ארי נדל"ן(ארנה) השקעות בע"מ</t>
  </si>
  <si>
    <t>3660156</t>
  </si>
  <si>
    <t>520038332</t>
  </si>
  <si>
    <t>משק אנרגיה אגח א- משק אנרגיה-אנרגיות מתחדשות בע"מ</t>
  </si>
  <si>
    <t>1169531</t>
  </si>
  <si>
    <t>516167343</t>
  </si>
  <si>
    <t>תעשיה אוירית אגח ד- התעשיה האוירית לישראל בע"מ</t>
  </si>
  <si>
    <t>1133131</t>
  </si>
  <si>
    <t>520027194</t>
  </si>
  <si>
    <t>ביטחוניות</t>
  </si>
  <si>
    <t>*גב ים אגח ח- חברת גב-ים לקרקעות בע"מ</t>
  </si>
  <si>
    <t>7590151</t>
  </si>
  <si>
    <t>הפניקס אגח 6- הפניקס אחזקות בע"מ</t>
  </si>
  <si>
    <t>7670334</t>
  </si>
  <si>
    <t>31/10/23</t>
  </si>
  <si>
    <t>הראל השקעות אגח א- הראל השקעות בביטוח ושרותים פיננסים בע"מ</t>
  </si>
  <si>
    <t>5850110</t>
  </si>
  <si>
    <t>520033986</t>
  </si>
  <si>
    <t>וילאר אינטרנ' ח'- וילאר אינטרנשיונל בע"מ</t>
  </si>
  <si>
    <t>4160156</t>
  </si>
  <si>
    <t>520038910</t>
  </si>
  <si>
    <t>שלמה החז אגח יט- ש.שלמה החזקות בע"מ</t>
  </si>
  <si>
    <t>1192731</t>
  </si>
  <si>
    <t>בזק אגח 13- בזק החברה הישראלית לתקשורת בע"מ</t>
  </si>
  <si>
    <t>2300309</t>
  </si>
  <si>
    <t>גמא אגח ג- גמא ניהול וסליקה בע"מ</t>
  </si>
  <si>
    <t>1185941</t>
  </si>
  <si>
    <t>512711789</t>
  </si>
  <si>
    <t>הראל הנפ אגח טו- הראל ביטוח מימון והנפקות בע"מ</t>
  </si>
  <si>
    <t>1143130</t>
  </si>
  <si>
    <t>הראל הנפ אגח טז- הראל ביטוח מימון והנפקות בע"מ</t>
  </si>
  <si>
    <t>1157601</t>
  </si>
  <si>
    <t>הראל הנפ אגח יד- הראל ביטוח מימון והנפקות בע"מ</t>
  </si>
  <si>
    <t>1143122</t>
  </si>
  <si>
    <t>הראל הנפק אגח יח- הראל ביטוח מימון והנפקות בע"מ</t>
  </si>
  <si>
    <t>1182666</t>
  </si>
  <si>
    <t>כלל אגח יא- כללביט מימון בע"מ</t>
  </si>
  <si>
    <t>1160647</t>
  </si>
  <si>
    <t>כלל ביטוח אגח א- כלל החזקות עסקי ביטוח בע"מ</t>
  </si>
  <si>
    <t>1193481</t>
  </si>
  <si>
    <t>520036120</t>
  </si>
  <si>
    <t>כלל מימון אגח יב- כללביט מימון בע"מ</t>
  </si>
  <si>
    <t>1179928</t>
  </si>
  <si>
    <t>מנורה הון אגח ז- מנורה מבטחים גיוס הון בע"מ</t>
  </si>
  <si>
    <t>1184191</t>
  </si>
  <si>
    <t>513937714</t>
  </si>
  <si>
    <t>מנורה הון התח 5- מנורה מבטחים גיוס הון בע"מ</t>
  </si>
  <si>
    <t>1143411</t>
  </si>
  <si>
    <t>פניקס הון אגח ט- הפניקס גיוסי הון (2009) בע"מ</t>
  </si>
  <si>
    <t>1155522</t>
  </si>
  <si>
    <t>פניקס הון אגח יא- הפניקס גיוסי הון (2009) בע"מ</t>
  </si>
  <si>
    <t>1159359</t>
  </si>
  <si>
    <t>קרסו אגח ב- קרסו מוטורס בע"מ</t>
  </si>
  <si>
    <t>1139591</t>
  </si>
  <si>
    <t>514065283</t>
  </si>
  <si>
    <t>מסחר</t>
  </si>
  <si>
    <t>קרסו מוטורס   אגח ג- קרסו מוטורס בע"מ</t>
  </si>
  <si>
    <t>1141829</t>
  </si>
  <si>
    <t>קרסו מוטורס אגח א- קרסו מוטורס בע"מ</t>
  </si>
  <si>
    <t>1136464</t>
  </si>
  <si>
    <t>קרסו מוטורס אגח ד- קרסו מוטורס בע"מ</t>
  </si>
  <si>
    <t>1173566</t>
  </si>
  <si>
    <t>*דמרי      אגח ז- י.ח.דמרי בניה ופיתוח בע"מ</t>
  </si>
  <si>
    <t>1141191</t>
  </si>
  <si>
    <t>*דמרי אגח ט- י.ח.דמרי בניה ופיתוח בע"מ</t>
  </si>
  <si>
    <t>1168368</t>
  </si>
  <si>
    <t>*סלקום אגח יא- סלקום ישראל בע"מ</t>
  </si>
  <si>
    <t>1139252</t>
  </si>
  <si>
    <t>*סלקום אגח יב- סלקום ישראל בע"מ</t>
  </si>
  <si>
    <t>1143080</t>
  </si>
  <si>
    <t>*סלקום אגח יג- סלקום ישראל בע"מ</t>
  </si>
  <si>
    <t>1189190</t>
  </si>
  <si>
    <t>*פז נפט  אגח ח- פז חברת הנפט בע"מ</t>
  </si>
  <si>
    <t>1162817</t>
  </si>
  <si>
    <t>*פרטנר אגח ו- חברת פרטנר תקשורת בע"מ</t>
  </si>
  <si>
    <t>1141415</t>
  </si>
  <si>
    <t>520044314</t>
  </si>
  <si>
    <t>אלבר אג"ח יח- אלבר שירותי מימונית בע"מ</t>
  </si>
  <si>
    <t>1158740</t>
  </si>
  <si>
    <t>אלבר אגח כ- אלבר שירותי מימונית בע"מ</t>
  </si>
  <si>
    <t>1191832</t>
  </si>
  <si>
    <t>אלדן אגח ו- אלדן תחבורה בע"מ</t>
  </si>
  <si>
    <t>1161678</t>
  </si>
  <si>
    <t>אלדן תחבורה אגח ט- אלדן תחבורה בע"מ</t>
  </si>
  <si>
    <t>1192459</t>
  </si>
  <si>
    <t>אלון רבוע כחול אגח ח- אלון רבוע כחול ישראל בעמ</t>
  </si>
  <si>
    <t>1197276</t>
  </si>
  <si>
    <t>ממן אגח ב- ממן-מסופי מטען וניטול בע"מ</t>
  </si>
  <si>
    <t>2380046</t>
  </si>
  <si>
    <t>520036435</t>
  </si>
  <si>
    <t>שפיר הנדס אגח ג- שפיר הנדסה חוצה ישראל צפון בע"מ</t>
  </si>
  <si>
    <t>1178417</t>
  </si>
  <si>
    <t>514892801</t>
  </si>
  <si>
    <t>מתכת ומוצרי בניה</t>
  </si>
  <si>
    <t>31/08/23</t>
  </si>
  <si>
    <t>*אזורים אגח 13- אזורים-חברה להשקעות בפתוח ובבנין בע"מ</t>
  </si>
  <si>
    <t>7150410</t>
  </si>
  <si>
    <t>520025990</t>
  </si>
  <si>
    <t>*אזורים סדרה 14- אזורים-חברה להשקעות בפתוח ובבנין בע"מ</t>
  </si>
  <si>
    <t>7150444</t>
  </si>
  <si>
    <t>*אנלייט אנר אגח ו- אנלייט אנרגיה מתחדשת בע"מ</t>
  </si>
  <si>
    <t>7200173</t>
  </si>
  <si>
    <t>520041146</t>
  </si>
  <si>
    <t>*אנרג'יקס ב 0.25%- אנרג'יקס אנרגיות מתחדשות בע"מ</t>
  </si>
  <si>
    <t>1168483</t>
  </si>
  <si>
    <t>513901371</t>
  </si>
  <si>
    <t>*פתאל החז  אגח ב- פתאל החזקות 1998 בע"מ</t>
  </si>
  <si>
    <t>1150812</t>
  </si>
  <si>
    <t>*פתאל החזקות אגח ג- פתאל החזקות 1998 בע"מ</t>
  </si>
  <si>
    <t>1161785</t>
  </si>
  <si>
    <t>איידיאיי הנפקות התחייבות ה- איי.די.איי. הנפקות (2010) בע"מ</t>
  </si>
  <si>
    <t>1155878</t>
  </si>
  <si>
    <t>514486042</t>
  </si>
  <si>
    <t>אשטרום קב אגח ג- קבוצת אשטרום</t>
  </si>
  <si>
    <t>1140102</t>
  </si>
  <si>
    <t>פתאל אירו אגח א- פתאל נכסים(אירופה)בע"מ</t>
  </si>
  <si>
    <t>1137512</t>
  </si>
  <si>
    <t>515328250</t>
  </si>
  <si>
    <t>פתאל אירו אגח ד- פתאל נכסים(אירופה)בע"מ</t>
  </si>
  <si>
    <t>1168038</t>
  </si>
  <si>
    <t>פתאל אירופה אגח ג- פתאל נכסים(אירופה)בע"מ</t>
  </si>
  <si>
    <t>1141852</t>
  </si>
  <si>
    <t>קרסו נדלן אגח א- קרסו נדלן בע"מ</t>
  </si>
  <si>
    <t>1190008</t>
  </si>
  <si>
    <t>510488190</t>
  </si>
  <si>
    <t>*או.פי.סי  אגח ג- או.פי.סי. אנרגיה בע"מ</t>
  </si>
  <si>
    <t>1180355</t>
  </si>
  <si>
    <t>אקרו אגח א- קבוצת אקרו בע"מ</t>
  </si>
  <si>
    <t>1188572</t>
  </si>
  <si>
    <t>511996803</t>
  </si>
  <si>
    <t>קרדן נדלן אגח- קרדן ישראל בע"מ</t>
  </si>
  <si>
    <t>1172725</t>
  </si>
  <si>
    <t>520041005</t>
  </si>
  <si>
    <t>שיכון ובינוי אנרגיה אגח א'- שיכון ובינוי אנרגיה בע"מ</t>
  </si>
  <si>
    <t>1198571</t>
  </si>
  <si>
    <t>510459928</t>
  </si>
  <si>
    <t>אלומיי    ד- אלומיי קפיטל בע"מ</t>
  </si>
  <si>
    <t>1172956</t>
  </si>
  <si>
    <t>520039868</t>
  </si>
  <si>
    <t>אלומיי אגח ה- אלומיי קפיטל בע"מ</t>
  </si>
  <si>
    <t>1193275</t>
  </si>
  <si>
    <t>אלומיי קפיטל אגח ג- אלומיי קפיטל בע"מ</t>
  </si>
  <si>
    <t>1159375</t>
  </si>
  <si>
    <t>ריט אזורים אג ב- ריט אזורים - ה.פ ליווינג בע"מ</t>
  </si>
  <si>
    <t>1183581</t>
  </si>
  <si>
    <t>516117181</t>
  </si>
  <si>
    <t>אלביט מערכות אגח ג- אלביט בע"מ</t>
  </si>
  <si>
    <t>1178250</t>
  </si>
  <si>
    <t>520043027</t>
  </si>
  <si>
    <t>סה"כ אחר</t>
  </si>
  <si>
    <t>ISRELE 3.75 02/32- חברת החשמל לישראל בע"מ</t>
  </si>
  <si>
    <t>IL0060004004</t>
  </si>
  <si>
    <t>בלומברג</t>
  </si>
  <si>
    <t>BBB+</t>
  </si>
  <si>
    <t>S&amp;P</t>
  </si>
  <si>
    <t>HAPOAL 3.255 01/32- בנק הפועלים בע"מ</t>
  </si>
  <si>
    <t>IL0066204707</t>
  </si>
  <si>
    <t>BBB</t>
  </si>
  <si>
    <t>LUMIIT 3.275 01/31-01/26- בנק לאומי לישראל בע"מ</t>
  </si>
  <si>
    <t>IL0060404899</t>
  </si>
  <si>
    <t>LUMIIT 7.129 07/33- בנק לאומי לישראל בע"מ</t>
  </si>
  <si>
    <t>IL0060406795</t>
  </si>
  <si>
    <t>ICLIT 6 3/8 05/31/38- israel chemicals limited</t>
  </si>
  <si>
    <t>IL0028103310</t>
  </si>
  <si>
    <t>520027830</t>
  </si>
  <si>
    <t>BBB-</t>
  </si>
  <si>
    <t>MZRHIT 3.077 04/31- בנק מזרחי טפחות בע"מ</t>
  </si>
  <si>
    <t>IL0069508369</t>
  </si>
  <si>
    <t>520000522</t>
  </si>
  <si>
    <t>ENOIGA 8.5 30/09/33- אנרג'יאן ישראל פיננס בע"מ</t>
  </si>
  <si>
    <t>IL0011971442</t>
  </si>
  <si>
    <t>516301843</t>
  </si>
  <si>
    <t>Energy</t>
  </si>
  <si>
    <t>BB-</t>
  </si>
  <si>
    <t>TEVA 4.375 2030- טבע תעשיות פרמצבטיות בע"מ</t>
  </si>
  <si>
    <t>XS2406607171</t>
  </si>
  <si>
    <t>520013954</t>
  </si>
  <si>
    <t>פארמה</t>
  </si>
  <si>
    <t>TEVA 7.375 09/29- TEVA PHARMACEUTICALS NE</t>
  </si>
  <si>
    <t>XS2592804434</t>
  </si>
  <si>
    <t>TEVA 8.125 09/31- טבע תעשיות פרמצבטיות בע"מ</t>
  </si>
  <si>
    <t>US88167AAR23</t>
  </si>
  <si>
    <t>ALVGR 4.252 07/52- allianz se-reg</t>
  </si>
  <si>
    <t>DE000A30VJZ6</t>
  </si>
  <si>
    <t>Insurance</t>
  </si>
  <si>
    <t>Srenvx 4.5% 09/2044- Cloverie plc swiss reins</t>
  </si>
  <si>
    <t>XS1108784510</t>
  </si>
  <si>
    <t>A</t>
  </si>
  <si>
    <t>ZURNVX 3 04/51- ZURICH FINANCE IRELAND DESIG</t>
  </si>
  <si>
    <t>XS2283177561</t>
  </si>
  <si>
    <t>A2</t>
  </si>
  <si>
    <t>Moodys</t>
  </si>
  <si>
    <t>ZURNVX 3.5 05/52- WILLOW NO.2 FOR ZURICH</t>
  </si>
  <si>
    <t>XS2416978190</t>
  </si>
  <si>
    <t>ALVGR 3.2 PERP- Allianz</t>
  </si>
  <si>
    <t>US018820AB64</t>
  </si>
  <si>
    <t>A3</t>
  </si>
  <si>
    <t>30/09/21</t>
  </si>
  <si>
    <t>AXASA 4.25 03/43- AXA GLOBAL</t>
  </si>
  <si>
    <t>XS2487052487</t>
  </si>
  <si>
    <t>A-</t>
  </si>
  <si>
    <t>FABSJV 5.875 01/34- Foundry JV Holdco LLC</t>
  </si>
  <si>
    <t>US350930AA10</t>
  </si>
  <si>
    <t>Other</t>
  </si>
  <si>
    <t>SHBASS 4.625 08/32- SVENSKA  HANDELSBANKEN AB</t>
  </si>
  <si>
    <t>XS2523511165</t>
  </si>
  <si>
    <t>Banks</t>
  </si>
  <si>
    <t>ANZ 6.742 12/32- ANZNZ</t>
  </si>
  <si>
    <t>USQ0954PVM14</t>
  </si>
  <si>
    <t>NAB 3.933 08/2034-08/29- NATIONAL AUSTRALIA</t>
  </si>
  <si>
    <t>USG6S94TAB96</t>
  </si>
  <si>
    <t>SCENTRE GROUP 4.75 09/80- SCENTRE GROUP</t>
  </si>
  <si>
    <t>USQ8053LAA28</t>
  </si>
  <si>
    <t>Real Estate</t>
  </si>
  <si>
    <t>SCGAU 5.125 09/2080- SCENTRE GROUP</t>
  </si>
  <si>
    <t>USQ8053LAB01</t>
  </si>
  <si>
    <t>AER 3.3 01/32- AERCAP IRELAND CAPITAL</t>
  </si>
  <si>
    <t>US00774MAX39</t>
  </si>
  <si>
    <t>Capital Goods</t>
  </si>
  <si>
    <t>ASSGEN 5.8 07/32- Assicurazioni generali</t>
  </si>
  <si>
    <t>XS2468223107</t>
  </si>
  <si>
    <t>Baa2</t>
  </si>
  <si>
    <t>C 6.174 05/34- CITIGROUP INC</t>
  </si>
  <si>
    <t>US17327CAR43</t>
  </si>
  <si>
    <t>GM 6.4 01/09/2033- GENERAL MOTORS CORP</t>
  </si>
  <si>
    <t>US37045XED49</t>
  </si>
  <si>
    <t>Automobiles &amp; Components</t>
  </si>
  <si>
    <t>INTNED 4.125 08/33- ING Groep</t>
  </si>
  <si>
    <t>XS2524746687</t>
  </si>
  <si>
    <t>MQGAU 6.798 01/33- MQGAU O</t>
  </si>
  <si>
    <t>USQ568A9SS79</t>
  </si>
  <si>
    <t>Diversified Financials</t>
  </si>
  <si>
    <t>PRU 6 09/52- PRUDENTIAL</t>
  </si>
  <si>
    <t>US744320BK76</t>
  </si>
  <si>
    <t>TD 8.125 10/82- Toronto Dominion Bank</t>
  </si>
  <si>
    <t>US89117F8Z56</t>
  </si>
  <si>
    <t>31/10/22</t>
  </si>
  <si>
    <t>TPR 7.85 11/27/33- TAPESTRY INC</t>
  </si>
  <si>
    <t>US876030AF42</t>
  </si>
  <si>
    <t>Consumer Durables &amp; Apparel</t>
  </si>
  <si>
    <t>ACAFP 7.25 PERP- CREDIT AGRICOLE SA</t>
  </si>
  <si>
    <t>FR001400F067</t>
  </si>
  <si>
    <t>BACR 7.119 06/34- BARCLAYS BANK</t>
  </si>
  <si>
    <t>US06738ECH62</t>
  </si>
  <si>
    <t>BCRED 2.625 12/26- BCRED Castle Peak Funding LLC</t>
  </si>
  <si>
    <t>US09261HAD98</t>
  </si>
  <si>
    <t>BCRED 7.05 09/25- BCRED Castle Peak Funding LLC</t>
  </si>
  <si>
    <t>US09261HBA41</t>
  </si>
  <si>
    <t>ENBCN 5.5% 15/07/2017- ENBRIDGE</t>
  </si>
  <si>
    <t>US29250NAS45</t>
  </si>
  <si>
    <t>ENBCN 6 01/27-01/77- ENBRIDGE</t>
  </si>
  <si>
    <t>us29250nan57</t>
  </si>
  <si>
    <t>FS KKR CAPITAL 4.25 2/25-01/25- FS KKR CAPITAL CORP</t>
  </si>
  <si>
    <t>US30313RAA77</t>
  </si>
  <si>
    <t>FSK 7.875 01/15/29- FS KKR CAPITAL CORP</t>
  </si>
  <si>
    <t>US302635AM98</t>
  </si>
  <si>
    <t>IBSEM 4.875 PERP- IBSEM 4.875 PERP</t>
  </si>
  <si>
    <t>XS2580221658</t>
  </si>
  <si>
    <t>Utilities</t>
  </si>
  <si>
    <t>J 5.9 03/33- J 5.9 03/33</t>
  </si>
  <si>
    <t>US469814AA50</t>
  </si>
  <si>
    <t>Commercial &amp; Professional Services</t>
  </si>
  <si>
    <t>KD 3.15 10/31- KD</t>
  </si>
  <si>
    <t>US50155QAL41</t>
  </si>
  <si>
    <t>Software &amp; Services</t>
  </si>
  <si>
    <t>LKQ 6.25 6/33- LKQ Corporation</t>
  </si>
  <si>
    <t>US501889AF63</t>
  </si>
  <si>
    <t>MTZ 4.5 08/28- MASTEC INC</t>
  </si>
  <si>
    <t>US576323AP42</t>
  </si>
  <si>
    <t>NGLS 6.875 15/01/29- NGLS</t>
  </si>
  <si>
    <t>US87612BBN10</t>
  </si>
  <si>
    <t>NWG 7.416 06/33- NATWEST GROUP PLC</t>
  </si>
  <si>
    <t>XS2563349765</t>
  </si>
  <si>
    <t>ORCINC 4.7 02/27- ORDH</t>
  </si>
  <si>
    <t>US69120VAF85</t>
  </si>
  <si>
    <t>owl rock 7.95 06/28- OWL ROCK CAPITAL CORP</t>
  </si>
  <si>
    <t>US69120VAR24</t>
  </si>
  <si>
    <t>SEB 6.875 PERP- SKANDINAVISKA ENSKILDA</t>
  </si>
  <si>
    <t>XS2479344561</t>
  </si>
  <si>
    <t>Baa3</t>
  </si>
  <si>
    <t>SRENVX 5.75 08/15/50 08/25- ARGENTUM (SWISS RE LTD)</t>
  </si>
  <si>
    <t>XS1261170515</t>
  </si>
  <si>
    <t>SSE PLC 4%- SSE PLC</t>
  </si>
  <si>
    <t>XS2439704318</t>
  </si>
  <si>
    <t>TELIAS 4.625 PREP- TELIA</t>
  </si>
  <si>
    <t>XS2526881532</t>
  </si>
  <si>
    <t>Telecommunication Services</t>
  </si>
  <si>
    <t>VW 4.625 PERP 06/28- Volkswagen intl fin</t>
  </si>
  <si>
    <t>XS1799939027</t>
  </si>
  <si>
    <t>VW 7.875- Volkswagen AG</t>
  </si>
  <si>
    <t>XS2675884733</t>
  </si>
  <si>
    <t>WBD 4.279 03/15/32- Warner Bros Discovery Inc</t>
  </si>
  <si>
    <t>US55903VBC63</t>
  </si>
  <si>
    <t>Media</t>
  </si>
  <si>
    <t>AER 6.5 06/45- AER</t>
  </si>
  <si>
    <t>US00773HAA59</t>
  </si>
  <si>
    <t>BB+</t>
  </si>
  <si>
    <t>AY 4.125 06/28- AYR WELLNESS INC</t>
  </si>
  <si>
    <t>US04916WAA27</t>
  </si>
  <si>
    <t>BAYNGR 6.625 09/25/2083- BAYNGR</t>
  </si>
  <si>
    <t>XS2684826014</t>
  </si>
  <si>
    <t>Health Care Equipment &amp; Services</t>
  </si>
  <si>
    <t>BNP 7.75 PERP- BNP Paribas Asset Manag</t>
  </si>
  <si>
    <t>USF1067PAC08</t>
  </si>
  <si>
    <t>Ba1</t>
  </si>
  <si>
    <t>BRITEL 8.375 09/28- British Telecommunications PLC</t>
  </si>
  <si>
    <t>XS2636324274</t>
  </si>
  <si>
    <t>ENELIM 6.625 PERP- ENELIM 5 1/8 10</t>
  </si>
  <si>
    <t>XS2576550243</t>
  </si>
  <si>
    <t>F 6.125 05/15/28- Ford Motor Company</t>
  </si>
  <si>
    <t>XS2623496085</t>
  </si>
  <si>
    <t>F 7.35 11/27- Ford motor credit co LLC</t>
  </si>
  <si>
    <t>US345397C353</t>
  </si>
  <si>
    <t>INTNED 7.5 PERP- Intned</t>
  </si>
  <si>
    <t>XS2585240984</t>
  </si>
  <si>
    <t>NWSA 5.125 02/32- NWSA</t>
  </si>
  <si>
    <t>US65249BAB53</t>
  </si>
  <si>
    <t>RRX 6.4 15/4/2033- RRX 6.4 15/4/2033</t>
  </si>
  <si>
    <t>US758750AF08</t>
  </si>
  <si>
    <t>SWEDA 7.625 PERP- SWEDA 7.625 PERP</t>
  </si>
  <si>
    <t>XS2580715147</t>
  </si>
  <si>
    <t>Trpcn 5.3 3/77- Trpcn</t>
  </si>
  <si>
    <t>US89356BAC28</t>
  </si>
  <si>
    <t>VODAFONE 4.125 06/81- Vodafone Group</t>
  </si>
  <si>
    <t>US92857WBW91</t>
  </si>
  <si>
    <t>VODAFONE 6.5 08/84- Vodafone Group</t>
  </si>
  <si>
    <t>XS2630490717</t>
  </si>
  <si>
    <t>VODAFONE GROUP- Vodafone Group</t>
  </si>
  <si>
    <t>XS1888180640</t>
  </si>
  <si>
    <t>ZFFNGR 5.75 08/26- ZFFNGR 5.75 08/26</t>
  </si>
  <si>
    <t>XS2582404724</t>
  </si>
  <si>
    <t>ZFFNGR 6.125 03/29- ZFFNGR 5.75 08/26</t>
  </si>
  <si>
    <t>XS2681541327</t>
  </si>
  <si>
    <t>ACFP 7.25 PERP- ACFP</t>
  </si>
  <si>
    <t>FR001400L5X1</t>
  </si>
  <si>
    <t>Hotels Restaurants &amp; Leisure</t>
  </si>
  <si>
    <t>BB</t>
  </si>
  <si>
    <t>ALLISON TRANS 3.75 01/31- allison</t>
  </si>
  <si>
    <t>US019736AG29</t>
  </si>
  <si>
    <t>Ba2</t>
  </si>
  <si>
    <t>CHARLES RIVER LAB 4 03/31- CHARLES RIVER LABORATORIES</t>
  </si>
  <si>
    <t>US159864AJ65</t>
  </si>
  <si>
    <t>Pharmaceuticals &amp; Biotechnology</t>
  </si>
  <si>
    <t>GPK 3.75 02/30- GRAND PEAK</t>
  </si>
  <si>
    <t>US38869AAD90</t>
  </si>
  <si>
    <t>HESM 5.125 06/28- HESS MIDSTREAM PARTNERS LP</t>
  </si>
  <si>
    <t>US428104AA14</t>
  </si>
  <si>
    <t>SOCGEN 7.875 PERP- Societe Generale</t>
  </si>
  <si>
    <t>FR001400F877</t>
  </si>
  <si>
    <t>TELEFO 6.135 PER- TELEFONAKTIEBOL</t>
  </si>
  <si>
    <t>XS2582389156</t>
  </si>
  <si>
    <t>TELEFO 7.125 PERP- TELEFONICA EUROPE BV</t>
  </si>
  <si>
    <t>XS2462605671</t>
  </si>
  <si>
    <t>ASGN 4.625 15/05/2028- ASGN INC</t>
  </si>
  <si>
    <t>US00191UAA07</t>
  </si>
  <si>
    <t>BACR 8.875 15/09/2027- BARCLAYS CAPITAL INC</t>
  </si>
  <si>
    <t>XS2492482828</t>
  </si>
  <si>
    <t>CLH 6.375 02/01/31- CLEAN HARBORS INC</t>
  </si>
  <si>
    <t>US184496AQ03</t>
  </si>
  <si>
    <t>Ba3</t>
  </si>
  <si>
    <t>LLOYDS 8.5 PERP_28- LLOYDS BANKING GROUP PLC</t>
  </si>
  <si>
    <t>XS2575900977</t>
  </si>
  <si>
    <t>LLOYDS 8.500% Perpetual Corp- LLOYDS BANKING GROUP PLC</t>
  </si>
  <si>
    <t>XS2529511722</t>
  </si>
  <si>
    <t>ATRFIN 2.625 09/27- Atrium Finance PLC</t>
  </si>
  <si>
    <t>XS2294495838</t>
  </si>
  <si>
    <t>B1</t>
  </si>
  <si>
    <t>CHTR 7.375 03/31- CCO HOLDINGS</t>
  </si>
  <si>
    <t>US1248EPCT83</t>
  </si>
  <si>
    <t>EDF 5 01/22/49- Electricite DE France SA</t>
  </si>
  <si>
    <t>FR0011697028</t>
  </si>
  <si>
    <t>B+</t>
  </si>
  <si>
    <t>ELECTRICITE DE FRANCE- ELEC DE FRANCE</t>
  </si>
  <si>
    <t>FR0011401728</t>
  </si>
  <si>
    <t>ORGNON 5.125 2031- CLEAN HARBORS INC</t>
  </si>
  <si>
    <t>US68622TAB70</t>
  </si>
  <si>
    <t>סה"כ תל אביב 35</t>
  </si>
  <si>
    <t>*או פי סי אנרגיה- או.פי.סי. אנרגיה בע"מ</t>
  </si>
  <si>
    <t>1141571</t>
  </si>
  <si>
    <t>*אורמת טכנולוגיות- אורמת טכנולגיות אינק</t>
  </si>
  <si>
    <t>1134402</t>
  </si>
  <si>
    <t>880326081</t>
  </si>
  <si>
    <t>*אנלייט אנרגיה- אנלייט אנרגיה מתחדשת בע"מ</t>
  </si>
  <si>
    <t>720011</t>
  </si>
  <si>
    <t>*אנרג'יקס- אנרג'יקס אנרגיות מתחדשות בע"מ</t>
  </si>
  <si>
    <t>1123355</t>
  </si>
  <si>
    <t>הפניקס- הפניקס אחזקות בע"מ</t>
  </si>
  <si>
    <t>767012</t>
  </si>
  <si>
    <t>הראל השקעות- הראל השקעות בביטוח ושרותים פיננסים בע"מ</t>
  </si>
  <si>
    <t>585018</t>
  </si>
  <si>
    <t>אלביט מערכות- אלביט מערכות בע"מ</t>
  </si>
  <si>
    <t>1081124</t>
  </si>
  <si>
    <t>אשטרום קבוצה- קבוצת אשטרום</t>
  </si>
  <si>
    <t>1132315</t>
  </si>
  <si>
    <t>*שיכון ובינוי- שיכון ובינוי בע"מ</t>
  </si>
  <si>
    <t>1081942</t>
  </si>
  <si>
    <t>520036104</t>
  </si>
  <si>
    <t>דיסקונט- בנק דיסקונט לישראל בע"מ</t>
  </si>
  <si>
    <t>691212</t>
  </si>
  <si>
    <t>520007030</t>
  </si>
  <si>
    <t>פועלים- בנק הפועלים בע"מ</t>
  </si>
  <si>
    <t>662577</t>
  </si>
  <si>
    <t>לאומי- בנק לאומי לישראל בע"מ</t>
  </si>
  <si>
    <t>604611</t>
  </si>
  <si>
    <t>מזרחי טפחות- בנק מזרחי טפחות בע"מ</t>
  </si>
  <si>
    <t>695437</t>
  </si>
  <si>
    <t>בינלאומי 5- הבנק הבינלאומי הראשון לישראל בע"מ</t>
  </si>
  <si>
    <t>593038</t>
  </si>
  <si>
    <t>520029083</t>
  </si>
  <si>
    <t>*אלקטרה- אלקטרה בע"מ</t>
  </si>
  <si>
    <t>739037</t>
  </si>
  <si>
    <t>520028911</t>
  </si>
  <si>
    <t>חברה לישראל- החברה לישראל בע"מ</t>
  </si>
  <si>
    <t>576017</t>
  </si>
  <si>
    <t>520028010</t>
  </si>
  <si>
    <t>*אנרג'יאן- Energean plc</t>
  </si>
  <si>
    <t>1155290</t>
  </si>
  <si>
    <t>10758801</t>
  </si>
  <si>
    <t>חיפושי נפט וגז</t>
  </si>
  <si>
    <t>ניו-מד אנרג'י יהש- ניו-מד אנרג'י- שותפות מוגבלת</t>
  </si>
  <si>
    <t>475020</t>
  </si>
  <si>
    <t>550013098</t>
  </si>
  <si>
    <t>דלק קבוצה- קבוצת דלק בע"מ</t>
  </si>
  <si>
    <t>1084128</t>
  </si>
  <si>
    <t>520044322</t>
  </si>
  <si>
    <t>*איי.סי.אל- איי.סי.אל גרופ בע"מ (דואלי)</t>
  </si>
  <si>
    <t>281014</t>
  </si>
  <si>
    <t>*טאואר- טאואר סמיקונדקטור בע"מ</t>
  </si>
  <si>
    <t>1082379</t>
  </si>
  <si>
    <t>520041997</t>
  </si>
  <si>
    <t>מוליכים למחצה</t>
  </si>
  <si>
    <t>*נובה- נובה מכשירי מדידה בע"מ</t>
  </si>
  <si>
    <t>1084557</t>
  </si>
  <si>
    <t>511812463</t>
  </si>
  <si>
    <t>קמטק- קמטק בע"מ</t>
  </si>
  <si>
    <t>1095264</t>
  </si>
  <si>
    <t>511235434</t>
  </si>
  <si>
    <t>שטראוס- שטראוס גרופ בע"מ</t>
  </si>
  <si>
    <t>746016</t>
  </si>
  <si>
    <t>520003781</t>
  </si>
  <si>
    <t>מזון</t>
  </si>
  <si>
    <t>שפיר הנדסה- שפיר הנדסה חוצה ישראל צפון בע"מ</t>
  </si>
  <si>
    <t>1133875</t>
  </si>
  <si>
    <t>אירפורט סיטי- איירפורט סיטי בע"מ</t>
  </si>
  <si>
    <t>1095835</t>
  </si>
  <si>
    <t>אמות- אמות השקעות בע"מ</t>
  </si>
  <si>
    <t>1097278</t>
  </si>
  <si>
    <t>ביג- ביג מרכזי קניות (2004) בע"מ</t>
  </si>
  <si>
    <t>1097260</t>
  </si>
  <si>
    <t>*מבנה  - מבנה נדל"ן (כ.ד)  בע"מ</t>
  </si>
  <si>
    <t>226019</t>
  </si>
  <si>
    <t>*מליסרון- מליסרון בע"מ</t>
  </si>
  <si>
    <t>323014</t>
  </si>
  <si>
    <t>עזריאלי קבוצה- קבוצת עזריאלי בע"מ (לשעבר קנית מימון)</t>
  </si>
  <si>
    <t>1119478</t>
  </si>
  <si>
    <t>טבע- טבע תעשיות פרמצבטיות בע"מ</t>
  </si>
  <si>
    <t>629014</t>
  </si>
  <si>
    <t>טבע(ריבית לקבל)- טבע תעשיות פרמצבטיות בע"מ</t>
  </si>
  <si>
    <t>6290140</t>
  </si>
  <si>
    <t>נייס- נייס מערכות בע"מ</t>
  </si>
  <si>
    <t>273011</t>
  </si>
  <si>
    <t>520036872</t>
  </si>
  <si>
    <t>בזק- בזק החברה הישראלית לתקשורת בע"מ</t>
  </si>
  <si>
    <t>230011</t>
  </si>
  <si>
    <t>סה"כ תל אביב 90</t>
  </si>
  <si>
    <t>דלתא גליל- דלתא-גליל תעשיות בע"מ</t>
  </si>
  <si>
    <t>627034</t>
  </si>
  <si>
    <t>520025602</t>
  </si>
  <si>
    <t>*ארד- ארד בע"מ</t>
  </si>
  <si>
    <t>1091651</t>
  </si>
  <si>
    <t>510007800</t>
  </si>
  <si>
    <t>אלקטרוניקה ואופטיקה</t>
  </si>
  <si>
    <t>בזן- בתי זקוק לנפט בע"מ</t>
  </si>
  <si>
    <t>2590248</t>
  </si>
  <si>
    <t>520036658</t>
  </si>
  <si>
    <t>משק אנרגיה- משק אנרגיה-אנרגיות מתחדשות בע"מ</t>
  </si>
  <si>
    <t>1166974</t>
  </si>
  <si>
    <t>*פז בית זיקוק אשדוד- פז בית זיקוק לנפט-אשדוד בע"מ</t>
  </si>
  <si>
    <t>1198910</t>
  </si>
  <si>
    <t>513775163</t>
  </si>
  <si>
    <t>*פז נפט- פז חברת הנפט בע"מ</t>
  </si>
  <si>
    <t>1100007</t>
  </si>
  <si>
    <t>שוב אנרגיה- שיכון ובינוי אנרגיה בע"מ</t>
  </si>
  <si>
    <t>1188242</t>
  </si>
  <si>
    <t>*נופר אנרגי- ע.י נופר אנרגי' בע"מ</t>
  </si>
  <si>
    <t>1170877</t>
  </si>
  <si>
    <t>*דוראל אנרגיה- קבוצת דוראל משאבי אנרגיה מתחדשת בעמ</t>
  </si>
  <si>
    <t>1166768</t>
  </si>
  <si>
    <t>515364891</t>
  </si>
  <si>
    <t>מימון ישיר- מימון ישיר מקבוצת ישיר 2006 בע"מ</t>
  </si>
  <si>
    <t>1168186</t>
  </si>
  <si>
    <t>איידיאיי ביטוח- איי.די.איי. חברה לביטוח בע"מ</t>
  </si>
  <si>
    <t>1129501</t>
  </si>
  <si>
    <t>513910703</t>
  </si>
  <si>
    <t>כלל ביטוח- כלל החזקות עסקי ביטוח בע"מ</t>
  </si>
  <si>
    <t>224014</t>
  </si>
  <si>
    <t>מנורה מבטחים החזקות- מנורה מבטחים החזקות בע"מ</t>
  </si>
  <si>
    <t>566018</t>
  </si>
  <si>
    <t>520007469</t>
  </si>
  <si>
    <t>אאורה- אאורה השקעות בע"מ</t>
  </si>
  <si>
    <t>373019</t>
  </si>
  <si>
    <t>520038274</t>
  </si>
  <si>
    <t>*אזורים- אזורים-חברה להשקעות בפתוח ובבנין בע"מ</t>
  </si>
  <si>
    <t>715011</t>
  </si>
  <si>
    <t>*אפריקה מגורים- אפריקה ישראל מגורים בע"מ</t>
  </si>
  <si>
    <t>1097948</t>
  </si>
  <si>
    <t>520034760</t>
  </si>
  <si>
    <t>דניה סיבוס- דניה סיבוס בע"מ</t>
  </si>
  <si>
    <t>1173137</t>
  </si>
  <si>
    <t>512569237</t>
  </si>
  <si>
    <t>*דמרי- י.ח.דמרי בניה ופיתוח בע"מ</t>
  </si>
  <si>
    <t>1090315</t>
  </si>
  <si>
    <t>*ישראל קנדה- ישראל קנדה (ט.ר) בעמ</t>
  </si>
  <si>
    <t>434019</t>
  </si>
  <si>
    <t>520039298</t>
  </si>
  <si>
    <t>*פרשקובסקי- פרשקובסקי השקעות ובניין בע"מ</t>
  </si>
  <si>
    <t>1102128</t>
  </si>
  <si>
    <t>513817817</t>
  </si>
  <si>
    <t>אקרו קבוצה- קבוצת אקרו בע"מ</t>
  </si>
  <si>
    <t>1184902</t>
  </si>
  <si>
    <t>קרסו נדלן- קרסו נדלן בע"מ</t>
  </si>
  <si>
    <t>1187962</t>
  </si>
  <si>
    <t>פיבי- פ.י.ב.י. אחזקות בע"מ</t>
  </si>
  <si>
    <t>763011</t>
  </si>
  <si>
    <t>520029026</t>
  </si>
  <si>
    <t>אקויטל- אקויטל בע"מ</t>
  </si>
  <si>
    <t>755017</t>
  </si>
  <si>
    <t>520030859</t>
  </si>
  <si>
    <t>*ערד- ערד השקעות ופתוח תעשיה בע"מ</t>
  </si>
  <si>
    <t>731018</t>
  </si>
  <si>
    <t>520025198</t>
  </si>
  <si>
    <t>*מספנות ישראל- תעשיות מספנות ישראל בע"מ</t>
  </si>
  <si>
    <t>1168533</t>
  </si>
  <si>
    <t>516084753</t>
  </si>
  <si>
    <t>*ישראמקו יהש- ישראמקו נגב 2 שותפות מוגבלת</t>
  </si>
  <si>
    <t>232017</t>
  </si>
  <si>
    <t>550010003</t>
  </si>
  <si>
    <t>*נאוויטס פט יהש- נאוויטס פטרוליום, שותפות מוגבלת</t>
  </si>
  <si>
    <t>1141969</t>
  </si>
  <si>
    <t>550263107</t>
  </si>
  <si>
    <t>*נפטא- נפטא חברה ישראלית לנפט בע"מ</t>
  </si>
  <si>
    <t>643015</t>
  </si>
  <si>
    <t>520020942</t>
  </si>
  <si>
    <t>רציו יהש- רציו חיפושי נפט (1992) - שותפות מוגבלת</t>
  </si>
  <si>
    <t>394015</t>
  </si>
  <si>
    <t>550012777</t>
  </si>
  <si>
    <t>*פלסאון תעשיות- פלסאון תעשיות בע"מ</t>
  </si>
  <si>
    <t>1081603</t>
  </si>
  <si>
    <t>520042912</t>
  </si>
  <si>
    <t>איסתא- איסתא בע"מ</t>
  </si>
  <si>
    <t>1081074</t>
  </si>
  <si>
    <t>520042763</t>
  </si>
  <si>
    <t>*פתאל החזקות- פתאל החזקות 1998 בע"מ</t>
  </si>
  <si>
    <t>1143429</t>
  </si>
  <si>
    <t>*סקופ- קבוצת סקופ מתכות בע"מ</t>
  </si>
  <si>
    <t>288019</t>
  </si>
  <si>
    <t>520037425</t>
  </si>
  <si>
    <t>*תדיראן גרופ- תדיראן גרופ בע"מ</t>
  </si>
  <si>
    <t>258012</t>
  </si>
  <si>
    <t>520036732</t>
  </si>
  <si>
    <t>*אינרום- אינרום תעשיות בנייה בע"מ</t>
  </si>
  <si>
    <t>1132356</t>
  </si>
  <si>
    <t>515001659</t>
  </si>
  <si>
    <t>קבוצת אקרשטיין- קבוצת אקרשטיין בע"מ</t>
  </si>
  <si>
    <t>1176205</t>
  </si>
  <si>
    <t>512714494</t>
  </si>
  <si>
    <t>אלקטרה נדלן- אלקטרה נדל"ן בע"מ</t>
  </si>
  <si>
    <t>1094044</t>
  </si>
  <si>
    <t>510607328</t>
  </si>
  <si>
    <t>ג'י סיטי- ג'י סיטי בע"מ</t>
  </si>
  <si>
    <t>126011</t>
  </si>
  <si>
    <t>סאמיט- סאמיט אחזקות נדל"ן בע"מ</t>
  </si>
  <si>
    <t>1081686</t>
  </si>
  <si>
    <t>520043720</t>
  </si>
  <si>
    <t>אלוני חץ- אלוני-חץ נכסים והשקעות בע"מ</t>
  </si>
  <si>
    <t>390013</t>
  </si>
  <si>
    <t>520038506</t>
  </si>
  <si>
    <t>הכשרה הישוב- חברת הכשרת הישוב בישראל בע"מ</t>
  </si>
  <si>
    <t>612010</t>
  </si>
  <si>
    <t>ישרס- ישרס חברה להשקעות בע"מ</t>
  </si>
  <si>
    <t>613034</t>
  </si>
  <si>
    <t>*מגדלי תיכון- מגדלי הים התיכון</t>
  </si>
  <si>
    <t>1131523</t>
  </si>
  <si>
    <t>512719485</t>
  </si>
  <si>
    <t>*מגה אור- מגה אור החזקות בע"מ</t>
  </si>
  <si>
    <t>1104488</t>
  </si>
  <si>
    <t>מניבים ריט- מניבים קרן הריט החדשה בע"מ</t>
  </si>
  <si>
    <t>1140573</t>
  </si>
  <si>
    <t>*רבוע נדלן- רבוע כחול נדל"ן בע"מ</t>
  </si>
  <si>
    <t>1098565</t>
  </si>
  <si>
    <t>*ריט 1- ריט 1 בע"מ</t>
  </si>
  <si>
    <t>1098920</t>
  </si>
  <si>
    <t>*ורידיס אינווירונמנט- ורידיס אינווירונמנט בע"מ</t>
  </si>
  <si>
    <t>1176387</t>
  </si>
  <si>
    <t>515935807</t>
  </si>
  <si>
    <t>*מיטרוניקס- מיטרוניקס בע"מ</t>
  </si>
  <si>
    <t>1091065</t>
  </si>
  <si>
    <t>511527202</t>
  </si>
  <si>
    <t>רובוטיקה ותלת מימד</t>
  </si>
  <si>
    <t>אלקטרה צריכה- אלקטרה מוצרי צריכה בע"מ</t>
  </si>
  <si>
    <t>5010129</t>
  </si>
  <si>
    <t>520039967</t>
  </si>
  <si>
    <t>רשתות שיווק</t>
  </si>
  <si>
    <t>*מ. יוחננוף- יוחננוף</t>
  </si>
  <si>
    <t>1161264</t>
  </si>
  <si>
    <t>511344186</t>
  </si>
  <si>
    <t>פוקס- ויזל- פוקס-ויזל בע"מ</t>
  </si>
  <si>
    <t>1087022</t>
  </si>
  <si>
    <t>512157603</t>
  </si>
  <si>
    <t>ריטיילורס- ריטיילורס בע"מ</t>
  </si>
  <si>
    <t>1175488</t>
  </si>
  <si>
    <t>514211457</t>
  </si>
  <si>
    <t>רמי לוי- רשת חנויות רמי לוי שיווק השיקמה 2006 בע"מ</t>
  </si>
  <si>
    <t>1104249</t>
  </si>
  <si>
    <t>513770669</t>
  </si>
  <si>
    <t>*שופרסל- שופר-סל בע"מ</t>
  </si>
  <si>
    <t>777037</t>
  </si>
  <si>
    <t>520022732</t>
  </si>
  <si>
    <t>*וואן טכנולוגיות תוכנה- וואן טכנולוגיות תוכנה(או.אס.טי)בע"מ</t>
  </si>
  <si>
    <t>161018</t>
  </si>
  <si>
    <t>520034695</t>
  </si>
  <si>
    <t>שירותי מידע</t>
  </si>
  <si>
    <t>*חילן- חילן בע"מ</t>
  </si>
  <si>
    <t>1084698</t>
  </si>
  <si>
    <t>520039942</t>
  </si>
  <si>
    <t>*מטריקס- מטריקס אי.טי בע"מ</t>
  </si>
  <si>
    <t>445015</t>
  </si>
  <si>
    <t>520039413</t>
  </si>
  <si>
    <t>*דנאל כא- דנאל (אדיר יהושע) בע"מ</t>
  </si>
  <si>
    <t>314013</t>
  </si>
  <si>
    <t>520037565</t>
  </si>
  <si>
    <t>אלטשולר פיננסים- אלטשולר שחם פיננסים בע"מ</t>
  </si>
  <si>
    <t>1184936</t>
  </si>
  <si>
    <t>516508603</t>
  </si>
  <si>
    <t>ישראכרט- ישראכרט בע"מ</t>
  </si>
  <si>
    <t>1157403</t>
  </si>
  <si>
    <t>510706153</t>
  </si>
  <si>
    <t>נאייקס בעמ- נאייקס בע"מ</t>
  </si>
  <si>
    <t>1175116</t>
  </si>
  <si>
    <t>513639013</t>
  </si>
  <si>
    <t>פריון נטוורק- פריון נטוורק בע"מ לשעבר אינקרדימייל</t>
  </si>
  <si>
    <t>1095819</t>
  </si>
  <si>
    <t>512849498</t>
  </si>
  <si>
    <t>*פרטנר- חברת פרטנר תקשורת בע"מ</t>
  </si>
  <si>
    <t>1083484</t>
  </si>
  <si>
    <t>*סלקום- סלקום ישראל בע"מ</t>
  </si>
  <si>
    <t>1101534</t>
  </si>
  <si>
    <t>סה"כ מניות היתר</t>
  </si>
  <si>
    <t>אקוואריוס מנועים- אקוואריוס מנועים (א.מ) בע"מ</t>
  </si>
  <si>
    <t>1170240</t>
  </si>
  <si>
    <t>515114429</t>
  </si>
  <si>
    <t>*אלקטרה פאוור- אלקטרה פאוור (2019) בע"מ</t>
  </si>
  <si>
    <t>1166917</t>
  </si>
  <si>
    <t>516077989</t>
  </si>
  <si>
    <t>אלומיי קפיטל- אלומיי קפיטל בע"מ</t>
  </si>
  <si>
    <t>1082635</t>
  </si>
  <si>
    <t>אקונרג'י- אקונרג'י אנרגיה מתחדשת בע"מ</t>
  </si>
  <si>
    <t>1178334</t>
  </si>
  <si>
    <t>516339777</t>
  </si>
  <si>
    <t>טראלייט- טראלייט בע"מ</t>
  </si>
  <si>
    <t>1180173</t>
  </si>
  <si>
    <t>516414679</t>
  </si>
  <si>
    <t>*סולגרין- סולגרין בע"מ</t>
  </si>
  <si>
    <t>1102235</t>
  </si>
  <si>
    <t>512882747</t>
  </si>
  <si>
    <t>*פנינסולה- קבוצת פנינסולה בע"מ</t>
  </si>
  <si>
    <t>333013</t>
  </si>
  <si>
    <t>520033713</t>
  </si>
  <si>
    <t>קמהדע- קמהדע בע"מ</t>
  </si>
  <si>
    <t>1094119</t>
  </si>
  <si>
    <t>511524605</t>
  </si>
  <si>
    <t>ביוטכנולוגיה</t>
  </si>
  <si>
    <t>*לוינשטין- משולם לוינשטין הנדסה וקבלנות בע"מ</t>
  </si>
  <si>
    <t>573014</t>
  </si>
  <si>
    <t>520033424</t>
  </si>
  <si>
    <t>פלאזה סנטר- פלאזה סנטרס</t>
  </si>
  <si>
    <t>1109917</t>
  </si>
  <si>
    <t>33248324</t>
  </si>
  <si>
    <t>צמח המרמן- צ.מ.ח המרמן בע"מ</t>
  </si>
  <si>
    <t>1104058</t>
  </si>
  <si>
    <t>512531203</t>
  </si>
  <si>
    <t>*קרדן נדלן יזום- קרדן נדל"ן יזום ופיתוח בע"מ</t>
  </si>
  <si>
    <t>1118447</t>
  </si>
  <si>
    <t>*רימון ( מועמדת)- רימון שירותי ייעוץ וניהול בע"מ</t>
  </si>
  <si>
    <t>1178722</t>
  </si>
  <si>
    <t>512467994</t>
  </si>
  <si>
    <t>*או.אר.טי- או.אר.טי.טכנולוגיות בע"מ</t>
  </si>
  <si>
    <t>1086230</t>
  </si>
  <si>
    <t>513057588</t>
  </si>
  <si>
    <t>השקעות בהי-טק</t>
  </si>
  <si>
    <t>אלרון- אלרון תעשיה אלקטרונית בע"מ</t>
  </si>
  <si>
    <t>749077</t>
  </si>
  <si>
    <t>520028036</t>
  </si>
  <si>
    <t>אמיליה פיתוח- אמיליה פיתוח (מ.עו.פ) בע"מ</t>
  </si>
  <si>
    <t>589010</t>
  </si>
  <si>
    <t>520014846</t>
  </si>
  <si>
    <t>*אפקון החזקות- אפקון החזקות בע"מ</t>
  </si>
  <si>
    <t>578013</t>
  </si>
  <si>
    <t>520033473</t>
  </si>
  <si>
    <t>*ג'נריישן קפיטל- ג'נריישן קפיטל בע"מ</t>
  </si>
  <si>
    <t>1156926</t>
  </si>
  <si>
    <t>*קיסטון ריט- קיסטון ריט בע"מ</t>
  </si>
  <si>
    <t>1175934</t>
  </si>
  <si>
    <t>515983476</t>
  </si>
  <si>
    <t>*קרדן אן.וי.- קרדן אן.וי.</t>
  </si>
  <si>
    <t>1087949</t>
  </si>
  <si>
    <t>*תומר אנרגיה- תומר תמלוגי אנרגיה (2012)  בע"מ</t>
  </si>
  <si>
    <t>1129493</t>
  </si>
  <si>
    <t>514837111</t>
  </si>
  <si>
    <t>*אלספק- אלספק הנדסה בע"מ</t>
  </si>
  <si>
    <t>1090364</t>
  </si>
  <si>
    <t>511297541</t>
  </si>
  <si>
    <t>חשמל</t>
  </si>
  <si>
    <t>*גולן פלסטיק- גולן מוצרי פלסטיק בע"מ</t>
  </si>
  <si>
    <t>1091933</t>
  </si>
  <si>
    <t>513029975</t>
  </si>
  <si>
    <t>*גניגר- גניגר מפעלי פלסטיק בע"מ</t>
  </si>
  <si>
    <t>1095892</t>
  </si>
  <si>
    <t>512416991</t>
  </si>
  <si>
    <t>פלסטופיל- חברת פלסטופיל הזורע בע"מ</t>
  </si>
  <si>
    <t>1092840</t>
  </si>
  <si>
    <t>513681247</t>
  </si>
  <si>
    <t>*פולירם- פולירם תעשיות פלסטיק בע"מ</t>
  </si>
  <si>
    <t>1170216</t>
  </si>
  <si>
    <t>515251593</t>
  </si>
  <si>
    <t>*פלרם- פלרם (1990) תעשיות בע"מ</t>
  </si>
  <si>
    <t>644013</t>
  </si>
  <si>
    <t>520039843</t>
  </si>
  <si>
    <t>*רבל- רבל אי.סי.אס. בע"מ</t>
  </si>
  <si>
    <t>1103878</t>
  </si>
  <si>
    <t>513506329</t>
  </si>
  <si>
    <t>*רימוני- רימוני תעשיות בע"מ</t>
  </si>
  <si>
    <t>1080456</t>
  </si>
  <si>
    <t>520041823</t>
  </si>
  <si>
    <t>*רם-און- רם-און השקעות והחזקות (1999) בע"מ</t>
  </si>
  <si>
    <t>1090943</t>
  </si>
  <si>
    <t>512776964</t>
  </si>
  <si>
    <t>*זנלכל- זנלכל בע"מ</t>
  </si>
  <si>
    <t>130013</t>
  </si>
  <si>
    <t>520034208</t>
  </si>
  <si>
    <t>מהדרין- מהדרין בע"מ</t>
  </si>
  <si>
    <t>686014</t>
  </si>
  <si>
    <t>520018482</t>
  </si>
  <si>
    <t>*קרור  1- קרור אחזקות בע"מ</t>
  </si>
  <si>
    <t>621011</t>
  </si>
  <si>
    <t>520001546</t>
  </si>
  <si>
    <t>תורפז תעשיות- תורפז תעשיות בעמ</t>
  </si>
  <si>
    <t>1175611</t>
  </si>
  <si>
    <t>514574524</t>
  </si>
  <si>
    <t>פלסאנמור- פלסאנמור בע"מ</t>
  </si>
  <si>
    <t>1176700</t>
  </si>
  <si>
    <t>515139129</t>
  </si>
  <si>
    <t>מכשור רפואי</t>
  </si>
  <si>
    <t>ישרוטל- ישרוטל בע"מ</t>
  </si>
  <si>
    <t>1080985</t>
  </si>
  <si>
    <t>520042482</t>
  </si>
  <si>
    <t>אייקון גרופ בעמ- אייקון גרופ בע"מ</t>
  </si>
  <si>
    <t>1182484</t>
  </si>
  <si>
    <t>513955252</t>
  </si>
  <si>
    <t>*ביכורי השדה דרום שיווק- בכורי שדה (אחזקות) בע"מ</t>
  </si>
  <si>
    <t>1172618</t>
  </si>
  <si>
    <t>512402538</t>
  </si>
  <si>
    <t>*מנדלסוןתשת- מנדלסון תשתיות ותעשיות בע"מ</t>
  </si>
  <si>
    <t>1129444</t>
  </si>
  <si>
    <t>513660373</t>
  </si>
  <si>
    <t>*בית שמש- מנועי בית שמש אחזקות (1997) בע"מ</t>
  </si>
  <si>
    <t>1081561</t>
  </si>
  <si>
    <t>520043480</t>
  </si>
  <si>
    <t>*קליל- קליל תעשיות בע"מ</t>
  </si>
  <si>
    <t>797035</t>
  </si>
  <si>
    <t>520032442</t>
  </si>
  <si>
    <t>תדיר גן- תדיר-גן (מוצרים מדוייקים) 1993 בע"מ</t>
  </si>
  <si>
    <t>1090141</t>
  </si>
  <si>
    <t>511870891</t>
  </si>
  <si>
    <t>*אדגר- אדגר השקעות ופיתוח בע"מ</t>
  </si>
  <si>
    <t>1820083</t>
  </si>
  <si>
    <t>520035171</t>
  </si>
  <si>
    <t>ארגו פרופרטיז אן. וי- ארגו פרופרטיז אן. וי</t>
  </si>
  <si>
    <t>1175371</t>
  </si>
  <si>
    <t>70252750</t>
  </si>
  <si>
    <t>ריט אזורים ליווינג- ריט אזורים - ה.פ ליווינג בע"מ</t>
  </si>
  <si>
    <t>1162775</t>
  </si>
  <si>
    <t>*אבגול- אבגול תעשיות 1953 בע"מ</t>
  </si>
  <si>
    <t>1100957</t>
  </si>
  <si>
    <t>510119068</t>
  </si>
  <si>
    <t>עץ, נייר ודפוס</t>
  </si>
  <si>
    <t>*טופ גאם- טופ גאם</t>
  </si>
  <si>
    <t>1179142</t>
  </si>
  <si>
    <t>513561399</t>
  </si>
  <si>
    <t>פודטק</t>
  </si>
  <si>
    <t>אלקטריאון- אלקטריאון וירלס</t>
  </si>
  <si>
    <t>368019</t>
  </si>
  <si>
    <t>520038126</t>
  </si>
  <si>
    <t>*ג'נסל- ג'נסל בע"מ</t>
  </si>
  <si>
    <t>1169689</t>
  </si>
  <si>
    <t>514579887</t>
  </si>
  <si>
    <t>*הום ביוגז- הום ביוגז בע"מ</t>
  </si>
  <si>
    <t>1172204</t>
  </si>
  <si>
    <t>514739325</t>
  </si>
  <si>
    <t>*נוסטרומו- נוסטרומו אנרגיה לימיטד</t>
  </si>
  <si>
    <t>1129451</t>
  </si>
  <si>
    <t>1522277</t>
  </si>
  <si>
    <t>*פינרג'י- פינרג'י בע"מ</t>
  </si>
  <si>
    <t>1172360</t>
  </si>
  <si>
    <t>514354786</t>
  </si>
  <si>
    <t>אקופיה סיינטיפיק- אקופיה סיינטיפיק</t>
  </si>
  <si>
    <t>1169895</t>
  </si>
  <si>
    <t>514856772</t>
  </si>
  <si>
    <t>הייקון מערכות- הייקון מערכות בע"מ</t>
  </si>
  <si>
    <t>1169945</t>
  </si>
  <si>
    <t>514347160</t>
  </si>
  <si>
    <t>*מאסיבית טכנולוגיות הדפסה תלת מימד- מאסיבית טכנולוגיות הדפסה תלת מימד בע"מ</t>
  </si>
  <si>
    <t>1172972</t>
  </si>
  <si>
    <t>514919810</t>
  </si>
  <si>
    <t>המשביר 365 החזקות בעמ- המשביר 365</t>
  </si>
  <si>
    <t>1104959</t>
  </si>
  <si>
    <t>513389270</t>
  </si>
  <si>
    <t>טרמינל איקס אונליין בעמ- טרמינל איקס אונליין בע"מ</t>
  </si>
  <si>
    <t>1178714</t>
  </si>
  <si>
    <t>515722536</t>
  </si>
  <si>
    <t>מקס סטוק- מקס סטוק בע"מ</t>
  </si>
  <si>
    <t>1168558</t>
  </si>
  <si>
    <t>513618967</t>
  </si>
  <si>
    <t>*אוברסיז- אוברסיז קומרס בע"מ</t>
  </si>
  <si>
    <t>1139617</t>
  </si>
  <si>
    <t>510490071</t>
  </si>
  <si>
    <t>*אוריין- אוריין ש.מ. בע"מ</t>
  </si>
  <si>
    <t>1103506</t>
  </si>
  <si>
    <t>511068256</t>
  </si>
  <si>
    <t>*אמנת- אמנת ניהול ומערכות בע"מ</t>
  </si>
  <si>
    <t>654012</t>
  </si>
  <si>
    <t>520040833</t>
  </si>
  <si>
    <t>*גי וואן- ג'י וואן פתרונות אבטחה בע"מ</t>
  </si>
  <si>
    <t>1156280</t>
  </si>
  <si>
    <t>510095987</t>
  </si>
  <si>
    <t>*הולמס פלייס- הולמס פלייס אינטרנשיונל בע"מ</t>
  </si>
  <si>
    <t>1142587</t>
  </si>
  <si>
    <t>512466723</t>
  </si>
  <si>
    <t>*לודן- לודן חברה להנדסה בע"מ</t>
  </si>
  <si>
    <t>1081439</t>
  </si>
  <si>
    <t>520043381</t>
  </si>
  <si>
    <t>*נובולוג- נובולוג פארם אפ 1966 בע"מ</t>
  </si>
  <si>
    <t>1140151</t>
  </si>
  <si>
    <t>510475312</t>
  </si>
  <si>
    <t>*גלאסבוקס- גלאסבוקס בע"מ</t>
  </si>
  <si>
    <t>1176288</t>
  </si>
  <si>
    <t>514525260</t>
  </si>
  <si>
    <t>*סיפיה וויזן- סיפיה ווז'ן בע"מ</t>
  </si>
  <si>
    <t>1181932</t>
  </si>
  <si>
    <t>513476010</t>
  </si>
  <si>
    <t>*רייזור לאבס- רייזור לאבס בע"מ</t>
  </si>
  <si>
    <t>1172527</t>
  </si>
  <si>
    <t>515369296</t>
  </si>
  <si>
    <t>סה"כ call 001 אופציות</t>
  </si>
  <si>
    <t>Mobileye NV- Mobileye NV</t>
  </si>
  <si>
    <t>nl0010831061</t>
  </si>
  <si>
    <t>NYSE</t>
  </si>
  <si>
    <t>560030876</t>
  </si>
  <si>
    <t>BRENMILLER ENERGY LTD- ברנמילר אנרג'י בע"מ</t>
  </si>
  <si>
    <t>IL0011415309</t>
  </si>
  <si>
    <t>NASDAQ</t>
  </si>
  <si>
    <t>514720374</t>
  </si>
  <si>
    <t>Kornit Digital ltd- קורנית דיגיטל בע"מ</t>
  </si>
  <si>
    <t>IL0011216723</t>
  </si>
  <si>
    <t>513195420</t>
  </si>
  <si>
    <t>FIVERR INTERNATIONAL LTD- פייבר אינטרנשיונל בע"מ</t>
  </si>
  <si>
    <t>IL0011582033</t>
  </si>
  <si>
    <t>514440874</t>
  </si>
  <si>
    <t>PAYONEER GLOBAL INC- PAYONEER GLOBAL</t>
  </si>
  <si>
    <t>US70451X1046</t>
  </si>
  <si>
    <t>90240</t>
  </si>
  <si>
    <t>INMODE LTD- אינמוד בע"מ</t>
  </si>
  <si>
    <t>IL0011595993</t>
  </si>
  <si>
    <t>514073618</t>
  </si>
  <si>
    <t>SOL-GEL TECHNOL- SOL GEL TECHNOLOGIES</t>
  </si>
  <si>
    <t>IL0011417206</t>
  </si>
  <si>
    <t>512544693</t>
  </si>
  <si>
    <t>UROGEN PHARMA LTD- יורוג'ן פארמה בעמ</t>
  </si>
  <si>
    <t>IL0011407140</t>
  </si>
  <si>
    <t>513537621</t>
  </si>
  <si>
    <t>GLOBAL-E ONLINE LTD- גלובל -אי אונליין בע"מ</t>
  </si>
  <si>
    <t>IL0011741688</t>
  </si>
  <si>
    <t>514889534</t>
  </si>
  <si>
    <t>Retailing</t>
  </si>
  <si>
    <t>SOLAREDGE TECHNOLOGI- סולראדג' טכנולוגיות בע"מ</t>
  </si>
  <si>
    <t>US83417M1045</t>
  </si>
  <si>
    <t>513865329</t>
  </si>
  <si>
    <t>Semiconductors &amp; Semiconductor Equipment</t>
  </si>
  <si>
    <t>JFROG Ltd- JFROG LTD</t>
  </si>
  <si>
    <t>IL0011684185</t>
  </si>
  <si>
    <t>514130491</t>
  </si>
  <si>
    <t>MONDAY.COM LTD- MONDAY.COM LTD</t>
  </si>
  <si>
    <t>IL0011762130</t>
  </si>
  <si>
    <t>514025428</t>
  </si>
  <si>
    <t>RISKIFIED- Riskified Ltd</t>
  </si>
  <si>
    <t>IL0011786493</t>
  </si>
  <si>
    <t>514844117</t>
  </si>
  <si>
    <t>SIMILARWEB LTD- similarweb ltd</t>
  </si>
  <si>
    <t>IL0011751653</t>
  </si>
  <si>
    <t>514244714</t>
  </si>
  <si>
    <t>Wix.Com Ltd- וויקס.קום בע"מ</t>
  </si>
  <si>
    <t>IL0011301780</t>
  </si>
  <si>
    <t>513881177</t>
  </si>
  <si>
    <t>CYBERARK SOFTWAR- סייברארק תוכנה בע"מ</t>
  </si>
  <si>
    <t>il0011334468</t>
  </si>
  <si>
    <t>512291642</t>
  </si>
  <si>
    <t>ARBE ROBOTICS- ARBE ROBOTICS</t>
  </si>
  <si>
    <t>IL0011796625</t>
  </si>
  <si>
    <t>515333128</t>
  </si>
  <si>
    <t>Technology Hardware &amp; Equipment</t>
  </si>
  <si>
    <t>INNOVIZ TECHNOLOGIES LTD- INNOVIZ TECHNOLOGIES KTS 8097</t>
  </si>
  <si>
    <t>IL0011745804</t>
  </si>
  <si>
    <t>515382422</t>
  </si>
  <si>
    <t>Stratasys- Stratasys Ltd</t>
  </si>
  <si>
    <t>IL0011267213</t>
  </si>
  <si>
    <t>512607698</t>
  </si>
  <si>
    <t>ZIM US Equity- צים שירותי ספנות משולבים בע"מ</t>
  </si>
  <si>
    <t>IL0065100930</t>
  </si>
  <si>
    <t>520015041</t>
  </si>
  <si>
    <t>Transportation</t>
  </si>
  <si>
    <t>*Ormat Technologies MG- אורמת טכנולגיות אינק</t>
  </si>
  <si>
    <t>US6866881021</t>
  </si>
  <si>
    <t>ELBIT SYSTEMS LTD- אלביט מערכות בע"מ</t>
  </si>
  <si>
    <t>IL0010811243</t>
  </si>
  <si>
    <t>*Tower semiconductor- טאואר סמיקונדקטור בע"מ</t>
  </si>
  <si>
    <t>IL0010823792</t>
  </si>
  <si>
    <t>*Nova measuring inst- נובה מכשירי מדידה בע"מ</t>
  </si>
  <si>
    <t>IL0010845571</t>
  </si>
  <si>
    <t>CAMTEK- קמטק בע"מ</t>
  </si>
  <si>
    <t>IL0010952641</t>
  </si>
  <si>
    <t>Teva Pharm- טבע תעשיות פרמצבטיות בע"מ</t>
  </si>
  <si>
    <t>US8816242098</t>
  </si>
  <si>
    <t>Nice Sys Adr- נייס מערכות בע"מ</t>
  </si>
  <si>
    <t>US6536561086</t>
  </si>
  <si>
    <t>Perion networks ltd- פריון נטוורק בע"מ לשעבר אינקרדימייל</t>
  </si>
  <si>
    <t>IL0010958192</t>
  </si>
  <si>
    <t>Bank amer crop- Bank of America</t>
  </si>
  <si>
    <t>US0605051046</t>
  </si>
  <si>
    <t>JPmorgan Chase- JP MORGAN ASSET MANAGEMENT</t>
  </si>
  <si>
    <t>US46625H1005</t>
  </si>
  <si>
    <t>AGCO CORP- AGCO CORP</t>
  </si>
  <si>
    <t>US0010841023</t>
  </si>
  <si>
    <t>EIFFAGE- EIFFAGE</t>
  </si>
  <si>
    <t>FR0000130452</t>
  </si>
  <si>
    <t>Lvmh Moet Hennessy Louis Vui- Lvmh Moet Hennessy Louis Vui</t>
  </si>
  <si>
    <t>FR0000121014</t>
  </si>
  <si>
    <t>PUMA- PUMA SE</t>
  </si>
  <si>
    <t>DE0006969603</t>
  </si>
  <si>
    <t>Berkshire Hathaway INC-CL A- BERKSHIRE HATHAWAY FIN</t>
  </si>
  <si>
    <t>US0846701086</t>
  </si>
  <si>
    <t>AISP- BYTE ACQUISITION CORP</t>
  </si>
  <si>
    <t>KYG1R25Q1216</t>
  </si>
  <si>
    <t>Goldman Sachs- GOLDMAN SACHS GROUP INC</t>
  </si>
  <si>
    <t>US38141G1040</t>
  </si>
  <si>
    <t>MORGAN STANLEY- MORGAN STANLEY</t>
  </si>
  <si>
    <t>US6174464486</t>
  </si>
  <si>
    <t>DOMINO`S PIZZA INC- DOMINO`S PIZZA INC</t>
  </si>
  <si>
    <t>US25754A2015</t>
  </si>
  <si>
    <t>Food, Beverage &amp; Tobacco</t>
  </si>
  <si>
    <t>TALKSPACE INC US- TALKSPACE INC</t>
  </si>
  <si>
    <t>US87427V1035</t>
  </si>
  <si>
    <t>ALPHABET-C- ALPHABET INC</t>
  </si>
  <si>
    <t>US02079K1079</t>
  </si>
  <si>
    <t>META PLATFORMS- Meta Platforms Inc</t>
  </si>
  <si>
    <t>US30303M1027</t>
  </si>
  <si>
    <t>Netflix Inc- Netflix Inc</t>
  </si>
  <si>
    <t>US64110L1061</t>
  </si>
  <si>
    <t>Taboola- TABOOLA.COM LTD</t>
  </si>
  <si>
    <t>IL0011754137</t>
  </si>
  <si>
    <t>AMERICAN TOWER- AMRICAN TOWER</t>
  </si>
  <si>
    <t>US03027X1000</t>
  </si>
  <si>
    <t>AROUNDTOWN SA- Aroundtown property</t>
  </si>
  <si>
    <t>LU1673108939</t>
  </si>
  <si>
    <t>DIGITAL REALTY TRUST INC- DIGITAL REALTY</t>
  </si>
  <si>
    <t>US2538681030</t>
  </si>
  <si>
    <t>EQUINIX- Equinix Inc</t>
  </si>
  <si>
    <t>US29444U7000</t>
  </si>
  <si>
    <t>PROLOGIS INC- Prologis Inc</t>
  </si>
  <si>
    <t>US74340W1036</t>
  </si>
  <si>
    <t>Alibaba group holdin- ALIBABA COM LTD</t>
  </si>
  <si>
    <t>us01609w1027</t>
  </si>
  <si>
    <t>Amazon inc- amazon.com</t>
  </si>
  <si>
    <t>US0231351067</t>
  </si>
  <si>
    <t>Home Depot Inc- HOME DEPOT</t>
  </si>
  <si>
    <t>US4370761029</t>
  </si>
  <si>
    <t>APPLIED MATERIALS INC- APPLIED MATERIALS</t>
  </si>
  <si>
    <t>US0382221051</t>
  </si>
  <si>
    <t>ASML_ASML HOLDING NV-NY REG- ASML HOLDING NV-NY</t>
  </si>
  <si>
    <t>NL0010273215</t>
  </si>
  <si>
    <t>CEVA INC- Ceva inc</t>
  </si>
  <si>
    <t>US1572101053</t>
  </si>
  <si>
    <t>Nvidia crop- NVIDIA CORP</t>
  </si>
  <si>
    <t>US67066G1040</t>
  </si>
  <si>
    <t>TAIWAN SEMICONDUCTOR- TAIWAN Semiconductor</t>
  </si>
  <si>
    <t>US8740391003</t>
  </si>
  <si>
    <t>ADOBE INC- Adobe Inc</t>
  </si>
  <si>
    <t>US00724F1012</t>
  </si>
  <si>
    <t>DATADOG INC- CLASS A- DATADOG INC-A</t>
  </si>
  <si>
    <t>US23804L1035</t>
  </si>
  <si>
    <t>DYNATRACE INC- DYNATRACE INC</t>
  </si>
  <si>
    <t>US2681501092</t>
  </si>
  <si>
    <t>Mastercard inc-cla- MASTERCARD INC</t>
  </si>
  <si>
    <t>US57636Q1040</t>
  </si>
  <si>
    <t>Microsoft crop- MICROSOFT CORP</t>
  </si>
  <si>
    <t>US5949181045</t>
  </si>
  <si>
    <t>Palo alto networks- Palo alto networks inc</t>
  </si>
  <si>
    <t>US6974351057</t>
  </si>
  <si>
    <t>SENTINELONE INC -CLASS A- SentinelOne Inc</t>
  </si>
  <si>
    <t>US81730H1095</t>
  </si>
  <si>
    <t>VISA inc-class a- VISA  Inc - CLASS  A</t>
  </si>
  <si>
    <t>US92826C8394</t>
  </si>
  <si>
    <t>PURE STORAGE INC- CLASS A- PURE STORAGE</t>
  </si>
  <si>
    <t>US74624M1027</t>
  </si>
  <si>
    <t>SAMSUNG ELECTR-GDR REG- Samsung Electronics co ltd</t>
  </si>
  <si>
    <t>US7960508882</t>
  </si>
  <si>
    <t>*ENLIGHT- אנלייט אנרגיה מתחדשת בע"מ</t>
  </si>
  <si>
    <t>IL0007200111</t>
  </si>
  <si>
    <t>*ENERGEAN OIL- Energean plc</t>
  </si>
  <si>
    <t>GB00BG12Y042</t>
  </si>
  <si>
    <t>LSE</t>
  </si>
  <si>
    <t>סה"כ שמחקות מדדי מניות בישראל</t>
  </si>
  <si>
    <t>הראל סל תא 90- הראל קרנות נאמנות בע"מ</t>
  </si>
  <si>
    <t>1148931</t>
  </si>
  <si>
    <t>511776783</t>
  </si>
  <si>
    <t>מניות</t>
  </si>
  <si>
    <t>הראל סל תא בנקים- הראל קרנות נאמנות בע"מ</t>
  </si>
  <si>
    <t>1148949</t>
  </si>
  <si>
    <t>הראל קרן סל תא 125- הראל קרנות נאמנות בע"מ</t>
  </si>
  <si>
    <t>1148899</t>
  </si>
  <si>
    <t>תכלית סל (40) תא -ביטוח- מיטב תכלית קרנות נאמנות בע"מ</t>
  </si>
  <si>
    <t>1197698</t>
  </si>
  <si>
    <t>513534974</t>
  </si>
  <si>
    <t>תכלית סל תא 90- מיטב תכלית קרנות נאמנות בע"מ</t>
  </si>
  <si>
    <t>1143783</t>
  </si>
  <si>
    <t>תכלית סל תא בנקים- מיטב תכלית קרנות נאמנות בע"מ</t>
  </si>
  <si>
    <t>1143726</t>
  </si>
  <si>
    <t>תכלית קרן סל תא 125- מיטב תכלית קרנות נאמנות בע"מ</t>
  </si>
  <si>
    <t>1143718</t>
  </si>
  <si>
    <t>תכלית קרן סל תא 35- מיטב תכלית קרנות נאמנות בע"מ</t>
  </si>
  <si>
    <t>1143700</t>
  </si>
  <si>
    <t>פסגות ETF תא 125- פסגות קרנות נאמנות בע"מ</t>
  </si>
  <si>
    <t>1148808</t>
  </si>
  <si>
    <t>513765339</t>
  </si>
  <si>
    <t>פסגות ת"א בנקים- פסגות קרנות נאמנות בע"מ</t>
  </si>
  <si>
    <t>1148774</t>
  </si>
  <si>
    <t>קסם ETF תא בנקים- קסם קרנות נאמנות בע"מ</t>
  </si>
  <si>
    <t>1146430</t>
  </si>
  <si>
    <t>510938608</t>
  </si>
  <si>
    <t>קסם קרן סל תא 125- קסם קרנות נאמנות בע"מ</t>
  </si>
  <si>
    <t>1146356</t>
  </si>
  <si>
    <t>קסם תא 35- קסם קרנות נאמנות בע"מ</t>
  </si>
  <si>
    <t>1146570</t>
  </si>
  <si>
    <t>קסם תא 90- קסם קרנות נאמנות בע"מ</t>
  </si>
  <si>
    <t>1146331</t>
  </si>
  <si>
    <t>סה"כ שמחקות מדדי מניות בחו"ל</t>
  </si>
  <si>
    <t>סה"כ שמחקות מדדים אחרים בישראל</t>
  </si>
  <si>
    <t>הראל סל (00) תל בונד תשואות- הראל קרנות נאמנות בע"מ</t>
  </si>
  <si>
    <t>1150622</t>
  </si>
  <si>
    <t>אג"ח</t>
  </si>
  <si>
    <t>הראל סל תל בונד 60- הראל קרנות נאמנות בע"מ</t>
  </si>
  <si>
    <t>1150473</t>
  </si>
  <si>
    <t>תכלית סל תלבונד תשו- מיטב תכלית קרנות נאמנות בע"מ</t>
  </si>
  <si>
    <t>1145259</t>
  </si>
  <si>
    <t>קסם קרן סל תל בונד תשואות- קסם קרנות נאמנות בע"מ</t>
  </si>
  <si>
    <t>1146950</t>
  </si>
  <si>
    <t>סה"כ שמחקות מדדים אחרים בחו"ל</t>
  </si>
  <si>
    <t>סה"כ short</t>
  </si>
  <si>
    <t>סה"כ שמחקות מדדי מניות</t>
  </si>
  <si>
    <t>INVESCO SOLAR ETF- Investcorp Investment Advisers Limited</t>
  </si>
  <si>
    <t>US46138G7060</t>
  </si>
  <si>
    <t>UTILITIES SELECT SECTOR FUND- (לא פעיל) SPDR - State Street Global Advisors</t>
  </si>
  <si>
    <t>US81369Y8865</t>
  </si>
  <si>
    <t>AMUNDI INDEX MSCI E- Amundi Asset Management</t>
  </si>
  <si>
    <t>LU1437017350</t>
  </si>
  <si>
    <t>AMUNDI MSCI EM LATIN AME ETF- Amundi Asset Management</t>
  </si>
  <si>
    <t>LU1681045297</t>
  </si>
  <si>
    <t>AMUNDI MSCI EM MKT 2- Amundi Asset Management</t>
  </si>
  <si>
    <t>LU2573967036</t>
  </si>
  <si>
    <t>GVI_Ishares  S&amp;P North Am- BlackRock  Asset Managment</t>
  </si>
  <si>
    <t>US4642875151</t>
  </si>
  <si>
    <t>ISH MSCI USA ESG EHNCD USD-D- BlackRock  Asset Managment</t>
  </si>
  <si>
    <t>IE00BHZPJ890</t>
  </si>
  <si>
    <t>ISH S&amp;P HLTH CR- BlackRock  Asset Managment</t>
  </si>
  <si>
    <t>IE00B43HR379</t>
  </si>
  <si>
    <t>ISHARES MSCI BRAZIL UCITS DE- BlackRock  Asset Managment</t>
  </si>
  <si>
    <t>DE000A0Q4R85</t>
  </si>
  <si>
    <t>ISHARES MSCI EM ESG ENHANCED UCITS ETF- BlackRock  Asset Managment</t>
  </si>
  <si>
    <t>IE00BHZPJ122</t>
  </si>
  <si>
    <t>ISHARES MSCI EMERGING MARKET UCITS- BlackRock  Asset Managment</t>
  </si>
  <si>
    <t>IE00B0M63177</t>
  </si>
  <si>
    <t>ISHARES MSCI EUROPE ESG EHNCD- BlackRock  Asset Managment</t>
  </si>
  <si>
    <t>IE00BHZPJ783</t>
  </si>
  <si>
    <t>ISHARES S&amp;P500 SWAP UCITS- BlackRock  Asset Managment</t>
  </si>
  <si>
    <t>IE00BMTX1Y45</t>
  </si>
  <si>
    <t>ISHARES U.S. MEDICAL DEVICES- BlackRock  Asset Managment</t>
  </si>
  <si>
    <t>us4642888105</t>
  </si>
  <si>
    <t>ISHARES US MEDICAL DEVICES A- BlackRock  Asset Managment</t>
  </si>
  <si>
    <t>IE00BMX0DF60</t>
  </si>
  <si>
    <t>ISHR MSCI EUR-I- BlackRock  Asset Managment</t>
  </si>
  <si>
    <t>IE00B1YZSC51</t>
  </si>
  <si>
    <t>COMM SERV SELECT- COMM SERV SELECT</t>
  </si>
  <si>
    <t>US81369Y8527</t>
  </si>
  <si>
    <t>FRANKLIN FTSE INDIA ETF- FRANKLIN ADVISERS INC</t>
  </si>
  <si>
    <t>US35473P7693</t>
  </si>
  <si>
    <t>HORIZON S&amp;P/TSX 60- GLOBAL HORIZON</t>
  </si>
  <si>
    <t>CA44056G1054</t>
  </si>
  <si>
    <t>HSBC MSCI EMERGING MARKETS- HSBC BANK PLC</t>
  </si>
  <si>
    <t>IE00B5SSQT16</t>
  </si>
  <si>
    <t>*INVESCO MSCI EMERGING MKTS- Invesco investment management limited</t>
  </si>
  <si>
    <t>IE00B3DWVS88</t>
  </si>
  <si>
    <t>INVESCO S&amp;P500 ESG ACC- Invesco investment management limited</t>
  </si>
  <si>
    <t>IE00BKS7L097</t>
  </si>
  <si>
    <t>SOURCE S&amp;P 500 UCITS ETF- Invesco investment management limited</t>
  </si>
  <si>
    <t>IE00B3YCGJ38</t>
  </si>
  <si>
    <t>LYX CORE EURSTX600 - LYXOR ETF</t>
  </si>
  <si>
    <t>LU0908500753</t>
  </si>
  <si>
    <t>Lyxor etf basic rs- LYXOR ETF</t>
  </si>
  <si>
    <t>lu1834983550</t>
  </si>
  <si>
    <t>LYXOR ETF DJ STX BANK- LYXOR ETF</t>
  </si>
  <si>
    <t>LU1834983477</t>
  </si>
  <si>
    <t>NOMURA ETF- Nomura asset management</t>
  </si>
  <si>
    <t>JP3027630007</t>
  </si>
  <si>
    <t>TSE</t>
  </si>
  <si>
    <t>SPDR EUR ENERGY- Spider</t>
  </si>
  <si>
    <t>IE00BKWQ0F09</t>
  </si>
  <si>
    <t>Consumer discretionary etf- State Street Corp</t>
  </si>
  <si>
    <t>US81369Y4070</t>
  </si>
  <si>
    <t>FIN sel sector spdr- State Street Corp</t>
  </si>
  <si>
    <t>US81369Y6059</t>
  </si>
  <si>
    <t>Industrail select- State Street Corp</t>
  </si>
  <si>
    <t>US81369Y7040</t>
  </si>
  <si>
    <t>REAL EST SEL SEC- State Street Corp</t>
  </si>
  <si>
    <t>US81369y8600</t>
  </si>
  <si>
    <t>SPDR EMERGING MARKETS- State Street Corp</t>
  </si>
  <si>
    <t>IE00B469F816</t>
  </si>
  <si>
    <t>SPDR EUROPE HEALTH- State Street Corp</t>
  </si>
  <si>
    <t>IE00BKWQ0H23</t>
  </si>
  <si>
    <t>Spdr kbw bank- State Street Corp</t>
  </si>
  <si>
    <t>US78464A7972</t>
  </si>
  <si>
    <t>Spdr s&amp;p biotech etf- State Street Corp</t>
  </si>
  <si>
    <t>US78464A8707</t>
  </si>
  <si>
    <t>SPDR S&amp;P US ENERGY SELECT- State Street Corp</t>
  </si>
  <si>
    <t>IE00BWBXM492</t>
  </si>
  <si>
    <t>TECHNOLOGY SELECT SECT SPDR- State Street Corp</t>
  </si>
  <si>
    <t>US81369Y8030</t>
  </si>
  <si>
    <t>Vanguard aust share- Vanguard Group</t>
  </si>
  <si>
    <t>AU000000VAS1</t>
  </si>
  <si>
    <t>סה"כ שמחקות מדדים אחרים</t>
  </si>
  <si>
    <t>סה"כ אג"ח ממשלתי</t>
  </si>
  <si>
    <t>סה"כ אגח קונצרני</t>
  </si>
  <si>
    <t>LION VII EUR- M&amp;G Investments</t>
  </si>
  <si>
    <t>IE00B62G6V03</t>
  </si>
  <si>
    <t>AMUNDI PLANET- Amundi Asset Management</t>
  </si>
  <si>
    <t>LU1688575437</t>
  </si>
  <si>
    <t>LION III EUR C3 ACC- M&amp;G Investments</t>
  </si>
  <si>
    <t>IE00B804LV55</t>
  </si>
  <si>
    <t>B</t>
  </si>
  <si>
    <t>MONEDA LATAM CORP DEBI- MONEDA LATAM CORP DEBI</t>
  </si>
  <si>
    <t>KYG620101306</t>
  </si>
  <si>
    <t>B-</t>
  </si>
  <si>
    <t>REAL ESTATE CRED- Real Estate Credit Investments Pcc ltd</t>
  </si>
  <si>
    <t>GB00B0HW5366</t>
  </si>
  <si>
    <t>Cheyne Real Estate Debt Fund C- Cheyn Capital</t>
  </si>
  <si>
    <t>KYG210181668</t>
  </si>
  <si>
    <t>*AWI-ASH WO INDIA OPP FD-DUSD- White Oak</t>
  </si>
  <si>
    <t>IE00BH3N4915</t>
  </si>
  <si>
    <t>GS INDIA EQ IUSDA- goldman sachs</t>
  </si>
  <si>
    <t>LU0333811072</t>
  </si>
  <si>
    <t>KOIMIDS LX- Kotak</t>
  </si>
  <si>
    <t>LU2126068639</t>
  </si>
  <si>
    <t>VANGUARD-EMR MK ST IN-USD PL- Vanguard Group</t>
  </si>
  <si>
    <t>IE00BFPM9H50</t>
  </si>
  <si>
    <t>ISE</t>
  </si>
  <si>
    <t>סה"כ כתבי אופציות בישראל</t>
  </si>
  <si>
    <t>מניבים ריט אפ 4- מניבים קרן הריט החדשה בע"מ</t>
  </si>
  <si>
    <t>1199322</t>
  </si>
  <si>
    <t>ריט אזורים אפ 1- ריט אזורים - ה.פ ליווינג בע"מ</t>
  </si>
  <si>
    <t>1201011</t>
  </si>
  <si>
    <t>טופ גאם אפ א</t>
  </si>
  <si>
    <t>1200740</t>
  </si>
  <si>
    <t>*סיפיה אופציה 1- סיפיה ווז'ן בע"מ</t>
  </si>
  <si>
    <t>1182005</t>
  </si>
  <si>
    <t>סה"כ כתבי אופציה בחו"ל</t>
  </si>
  <si>
    <t>AISPW- BYTE ACQUISITION CORP</t>
  </si>
  <si>
    <t>US0089401162</t>
  </si>
  <si>
    <t>INNOVID EQY WARRANT- Innovid Corp</t>
  </si>
  <si>
    <t>US4576791168</t>
  </si>
  <si>
    <t>סה"כ מדדים כולל מניות</t>
  </si>
  <si>
    <t>BC 3360 JAN 2024</t>
  </si>
  <si>
    <t>84674407</t>
  </si>
  <si>
    <t>ל.ר.</t>
  </si>
  <si>
    <t>BP 3360 JAN 2024</t>
  </si>
  <si>
    <t>84675339</t>
  </si>
  <si>
    <t>סה"כ ש"ח/מט"ח</t>
  </si>
  <si>
    <t>סה"כ ריבית</t>
  </si>
  <si>
    <t>MCHI US 05/17/24 C45- BlackRock  Asset Managment</t>
  </si>
  <si>
    <t>1342320</t>
  </si>
  <si>
    <t>KWEB US 05/17/24 C30- Krane Fund Advisors LLc</t>
  </si>
  <si>
    <t>1342319</t>
  </si>
  <si>
    <t>סה"כ מטבע</t>
  </si>
  <si>
    <t>סה"כ סחורות</t>
  </si>
  <si>
    <t>Euro stoxx 50 MAR24</t>
  </si>
  <si>
    <t>1317537</t>
  </si>
  <si>
    <t>MSCI EMGMKT MAR24</t>
  </si>
  <si>
    <t>1317533</t>
  </si>
  <si>
    <t>NASDAQ 100 MAR24</t>
  </si>
  <si>
    <t>1317535</t>
  </si>
  <si>
    <t>NIKKEI 225 OSE MAR24</t>
  </si>
  <si>
    <t>1342824</t>
  </si>
  <si>
    <t>S&amp;P500 EMINI FUTURE MAR24</t>
  </si>
  <si>
    <t>1317532</t>
  </si>
  <si>
    <t>UXYH4_US 10yr Ultra Fut 0324- חוזים עתידיים בחול</t>
  </si>
  <si>
    <t>70182223</t>
  </si>
  <si>
    <t>סה"כ קרן מובטחת</t>
  </si>
  <si>
    <t>סה"כ קרן לא מובטחת</t>
  </si>
  <si>
    <t>סה"כ מוצרים מאוגחים</t>
  </si>
  <si>
    <t>סה"כ שכבת חוב (Tranch) בדרוג AA- ומעלה</t>
  </si>
  <si>
    <t>סה"כ שכבת חוב (Tranch) בדרוג BBB- עד A+</t>
  </si>
  <si>
    <t>סה"כ שכבת חוב (Tranch) בדרוג BB+ ומטה</t>
  </si>
  <si>
    <t>סה"כ שכבת הון (Equity Tranch)</t>
  </si>
  <si>
    <t>סה"כ חץ</t>
  </si>
  <si>
    <t>סה"כ ערד</t>
  </si>
  <si>
    <t>סה"כ מירון</t>
  </si>
  <si>
    <t>סה"כ פיקדונות חשכ"ל</t>
  </si>
  <si>
    <t>סה"כ אפיק השקעה מובטח תשואה</t>
  </si>
  <si>
    <t>סה"כ נכס או התחייבות בגין השלמת המדינה לתשואת היעד</t>
  </si>
  <si>
    <t>סה"כ התאמה לשווי ההוגן</t>
  </si>
  <si>
    <t>סה"כ החזקה באפיק השקעה מובטח תשואה</t>
  </si>
  <si>
    <t>סה"כ אג"ח לא סחיר שהנפיקו ממשלות זרות בחו"ל</t>
  </si>
  <si>
    <t>סה"כ צמוד מדד</t>
  </si>
  <si>
    <t>סה"כ לא צמוד</t>
  </si>
  <si>
    <t>אלביט מערכות נעמ1-OTC- אלביט מערכות בע"מ</t>
  </si>
  <si>
    <t>714000289</t>
  </si>
  <si>
    <t>סה"כ תעודות חוב מסחריות של חברות ישראליות</t>
  </si>
  <si>
    <t>סה"כ תעודות חוב מסחריות של חברות זרות</t>
  </si>
  <si>
    <t>מקורות אגח 6 רמ- מקורות חברת מים בע"מ</t>
  </si>
  <si>
    <t>1100908</t>
  </si>
  <si>
    <t>25/12/06</t>
  </si>
  <si>
    <t>מקורות אגח 8 רמ- מקורות חברת מים בע"מ</t>
  </si>
  <si>
    <t>1124346</t>
  </si>
  <si>
    <t>14/07/11</t>
  </si>
  <si>
    <t>רפאל אגח ג- רפאל-רשות לפיתוח אמצעי לחימה בע"מ</t>
  </si>
  <si>
    <t>1140276</t>
  </si>
  <si>
    <t>520042185</t>
  </si>
  <si>
    <t>29/07/20</t>
  </si>
  <si>
    <t>לאומי למשכנתאות שה- בנק לאומי לישראל בע"מ</t>
  </si>
  <si>
    <t>301790</t>
  </si>
  <si>
    <t>25/11/99</t>
  </si>
  <si>
    <t>נתיבי גז אג"ח א - רמ- נתיבי הגז הטבעי לישראל בע"מ</t>
  </si>
  <si>
    <t>1103084</t>
  </si>
  <si>
    <t>513436394</t>
  </si>
  <si>
    <t>מימון ישיר אגח 16 -רמ- מימון ישיר הנפקות(סדרה 16) בע"מ</t>
  </si>
  <si>
    <t>1198340</t>
  </si>
  <si>
    <t>516100120</t>
  </si>
  <si>
    <t>25/07/23</t>
  </si>
  <si>
    <t>אגד אגח 1-רמ- אגד חברה לתחבורה בע"מ</t>
  </si>
  <si>
    <t>1198787</t>
  </si>
  <si>
    <t>570012377</t>
  </si>
  <si>
    <t>16/08/23</t>
  </si>
  <si>
    <t>יהב קוקו סדרה ד (לס)- לא ברצף- בנק יהב</t>
  </si>
  <si>
    <t>6620300</t>
  </si>
  <si>
    <t>520020421</t>
  </si>
  <si>
    <t>04/07/21</t>
  </si>
  <si>
    <t>אלון חברת הדלק אגח סד' א MG- אלון חברת הדלק לישראל בע"מ</t>
  </si>
  <si>
    <t>11015671</t>
  </si>
  <si>
    <t>520041690</t>
  </si>
  <si>
    <t>22/01/07</t>
  </si>
  <si>
    <t>לאומי אגח 1 צמודות אשראי - CLN רמ- בנק לאומי לישראל בע"מ</t>
  </si>
  <si>
    <t>1198639</t>
  </si>
  <si>
    <t>03/08/23</t>
  </si>
  <si>
    <t>רפאל אגח סדרה ה 2020/2026- רפאל-רשות לפיתוח אמצעי לחימה בע"מ</t>
  </si>
  <si>
    <t>1140292</t>
  </si>
  <si>
    <t>רפאל סד' ד 2020/2034- רפאל-רשות לפיתוח אמצעי לחימה בע"מ</t>
  </si>
  <si>
    <t>1140284</t>
  </si>
  <si>
    <t>20/06/19</t>
  </si>
  <si>
    <t>מתם מרכז תעשיות מדע חיפה אגח א לס- מת"ם - מרכז תעשיות מדע חיפה בע"מ</t>
  </si>
  <si>
    <t>1138999</t>
  </si>
  <si>
    <t>510687403</t>
  </si>
  <si>
    <t>23/07/17</t>
  </si>
  <si>
    <t>*אורמת אגח 4 רמ- אורמת טכנולגיות אינק</t>
  </si>
  <si>
    <t>1167212</t>
  </si>
  <si>
    <t>01/07/20</t>
  </si>
  <si>
    <t>גב-ים נגב אגח א רמ- גב-ים נגב בע"מ</t>
  </si>
  <si>
    <t>1151141</t>
  </si>
  <si>
    <t>514189596</t>
  </si>
  <si>
    <t>31/07/18</t>
  </si>
  <si>
    <t>מקס איט התח אגח ד-רמ- מגדל- מקס איט פיננסים בע"מ לשעבר לאומי קארד</t>
  </si>
  <si>
    <t>11979531</t>
  </si>
  <si>
    <t>512905423</t>
  </si>
  <si>
    <t>15/07/23</t>
  </si>
  <si>
    <t>אול- יר אגח ה</t>
  </si>
  <si>
    <t>9556</t>
  </si>
  <si>
    <t>1841580</t>
  </si>
  <si>
    <t>אול-יר אג"ח סדרה ג בהשעיה- אול-יר  הולדינגס לימיטד</t>
  </si>
  <si>
    <t>9555</t>
  </si>
  <si>
    <t>נתיבים אגח א רמ</t>
  </si>
  <si>
    <t>301925</t>
  </si>
  <si>
    <t>513502229</t>
  </si>
  <si>
    <t>11/05/04</t>
  </si>
  <si>
    <t>Transed 3.951 9/50- TRANSED PARTNERS GP</t>
  </si>
  <si>
    <t>CA89366TAA57</t>
  </si>
  <si>
    <t>דירוג פנימי</t>
  </si>
  <si>
    <t>08/02/16</t>
  </si>
  <si>
    <t>Crslnx 4.555 06/30/5- Crosslinx Transit Solutions</t>
  </si>
  <si>
    <t>CA22766TAB04</t>
  </si>
  <si>
    <t>21/07/15</t>
  </si>
  <si>
    <t>OHA Private Credit Advisors- OAK HILL</t>
  </si>
  <si>
    <t>9720</t>
  </si>
  <si>
    <t>10323</t>
  </si>
  <si>
    <t>חייבים REWIRE 8839- רי-וויר (א.ס.ג) מחקר ופיתוח בע"מ</t>
  </si>
  <si>
    <t>9483</t>
  </si>
  <si>
    <t>515193704</t>
  </si>
  <si>
    <t>Virility Medical Ltd- Virility Medical Ltd</t>
  </si>
  <si>
    <t>9151</t>
  </si>
  <si>
    <t>515448165</t>
  </si>
  <si>
    <t>GES- GES</t>
  </si>
  <si>
    <t>9113</t>
  </si>
  <si>
    <t>511325326</t>
  </si>
  <si>
    <t>9266</t>
  </si>
  <si>
    <t>VELOX PURE DIGITAL- VELOX PURE DIGITAL Ltd</t>
  </si>
  <si>
    <t>8726</t>
  </si>
  <si>
    <t>514727430</t>
  </si>
  <si>
    <t>אי.די.אף אנרגיות מתחדשות ישראל- אי.די.אף אנרגיות מתחדשות ישראל בע"מ</t>
  </si>
  <si>
    <t>9068</t>
  </si>
  <si>
    <t>540306990</t>
  </si>
  <si>
    <t>*אפקון קרן אירופה- אפקון קרן אירופה שותף כללי בע"מ</t>
  </si>
  <si>
    <t>8803</t>
  </si>
  <si>
    <t>516404811</t>
  </si>
  <si>
    <t>פרויקט תענך   אקוויטי- פרויקט תענך - הלוואת בעלים</t>
  </si>
  <si>
    <t>9527</t>
  </si>
  <si>
    <t>540278835</t>
  </si>
  <si>
    <t>פרויקט תענך -- פרויקט תענך - הלוואת בעלים</t>
  </si>
  <si>
    <t>9552</t>
  </si>
  <si>
    <t>.DISTREE LTD- .Distree Ltd</t>
  </si>
  <si>
    <t>9326</t>
  </si>
  <si>
    <t>516596848</t>
  </si>
  <si>
    <t>*FutureCides- .FutureCides Ltd</t>
  </si>
  <si>
    <t>93981</t>
  </si>
  <si>
    <t>516544111</t>
  </si>
  <si>
    <t>Sustained Therapy- Sustained Therapy</t>
  </si>
  <si>
    <t>9262</t>
  </si>
  <si>
    <t>516541372</t>
  </si>
  <si>
    <t>אגכימדס שותפות מוגבלת- אגכימדס שותפות מוגבלת</t>
  </si>
  <si>
    <t>8824</t>
  </si>
  <si>
    <t>540310463</t>
  </si>
  <si>
    <t>ניאומאנה בע"מ- ניאומאנה בע"מ</t>
  </si>
  <si>
    <t>9152</t>
  </si>
  <si>
    <t>516561917</t>
  </si>
  <si>
    <t>Essence Infra and Construction- Essence Infra</t>
  </si>
  <si>
    <t>8561</t>
  </si>
  <si>
    <t>520034505</t>
  </si>
  <si>
    <t>Agritask Ltd- Agritask Ltd</t>
  </si>
  <si>
    <t>9114</t>
  </si>
  <si>
    <t>513717694</t>
  </si>
  <si>
    <t>Continuity Software Ltd- Continuity Software Ltd</t>
  </si>
  <si>
    <t>8460</t>
  </si>
  <si>
    <t>513644005</t>
  </si>
  <si>
    <t>Cynerio Israel Ltd- Cynerio Israel Ltd</t>
  </si>
  <si>
    <t>8525</t>
  </si>
  <si>
    <t>515746212</t>
  </si>
  <si>
    <t>Venn 2014 Ltd- Venn 2014 Ltd</t>
  </si>
  <si>
    <t>8631</t>
  </si>
  <si>
    <t>515171510</t>
  </si>
  <si>
    <t>Viisights Solutions Ltd- Viisights Solutions Ltd</t>
  </si>
  <si>
    <t>8603</t>
  </si>
  <si>
    <t>515252112</t>
  </si>
  <si>
    <t>BioSight Ltd- ביוסייט בע"מ</t>
  </si>
  <si>
    <t>8113</t>
  </si>
  <si>
    <t>512852559</t>
  </si>
  <si>
    <t>השקעות במדעי החיים</t>
  </si>
  <si>
    <t>TIPA CORP LTD- TIPA CORP LTD</t>
  </si>
  <si>
    <t>8838</t>
  </si>
  <si>
    <t>514420660</t>
  </si>
  <si>
    <t>Lendbuzz Inc- Lendbuzz, Inc</t>
  </si>
  <si>
    <t>8564</t>
  </si>
  <si>
    <t>ORDH- ORDH</t>
  </si>
  <si>
    <t>8255</t>
  </si>
  <si>
    <t>*Fu Gen AG- Fu Gen AG</t>
  </si>
  <si>
    <t>9035</t>
  </si>
  <si>
    <t>*Global Energy Generation LLC- Global Energy Generation Llc</t>
  </si>
  <si>
    <t>8459</t>
  </si>
  <si>
    <t>*Mammoth North- Mammoth</t>
  </si>
  <si>
    <t>28459</t>
  </si>
  <si>
    <t>*mammoth south- Mammoth</t>
  </si>
  <si>
    <t>8932</t>
  </si>
  <si>
    <t>NORDIC POWER 2- Nordic Power,1 Lp</t>
  </si>
  <si>
    <t>9116</t>
  </si>
  <si>
    <t>NORDIC POWER 3- Nordic Power,1 Lp</t>
  </si>
  <si>
    <t>9291</t>
  </si>
  <si>
    <t>NORDIC POWER 4- Nordic Power,1 Lp</t>
  </si>
  <si>
    <t>9300</t>
  </si>
  <si>
    <t>OPC Power Ventures LP- Power Ventures</t>
  </si>
  <si>
    <t>8215</t>
  </si>
  <si>
    <t>FinTLV Opportunity 2 L.P- NEXT PLC</t>
  </si>
  <si>
    <t>7983</t>
  </si>
  <si>
    <t>S.P.V.N.I 2 Next 2021 L.P- NEXT PLC</t>
  </si>
  <si>
    <t>8773</t>
  </si>
  <si>
    <t>MARKET- MARKET</t>
  </si>
  <si>
    <t>537053</t>
  </si>
  <si>
    <t>AEW RELog SCSp- ReLog</t>
  </si>
  <si>
    <t>8735</t>
  </si>
  <si>
    <t>*901 Fifth Seattle- Seattle Genetics Inc</t>
  </si>
  <si>
    <t>548386</t>
  </si>
  <si>
    <t>USBT- us bank tower, la</t>
  </si>
  <si>
    <t>7854</t>
  </si>
  <si>
    <t>Danforth- VanBarton Group</t>
  </si>
  <si>
    <t>7425</t>
  </si>
  <si>
    <t>*Migdal WORE 2021-1- White Oak</t>
  </si>
  <si>
    <t>8784</t>
  </si>
  <si>
    <t>Earnix- Earnix</t>
  </si>
  <si>
    <t>8372</t>
  </si>
  <si>
    <t>Sunbit Inc- Sunbit Inc</t>
  </si>
  <si>
    <t>8432</t>
  </si>
  <si>
    <t>*Veev וויו גרופ MG- וויו (veev) גרופ</t>
  </si>
  <si>
    <t>11711071</t>
  </si>
  <si>
    <t>Behalf Ltd- Behalf Ltd</t>
  </si>
  <si>
    <t>8423</t>
  </si>
  <si>
    <t>LIGHTRICKS LTD- LIGHTRICKS</t>
  </si>
  <si>
    <t>8652</t>
  </si>
  <si>
    <t>סה"כ קרנות הון סיכון</t>
  </si>
  <si>
    <t>Stage One Venture Capital Fund IV</t>
  </si>
  <si>
    <t>8981</t>
  </si>
  <si>
    <t>30/12/21</t>
  </si>
  <si>
    <t>F2 Capital Partners 3 LP- Capital Link Global Fintech Le</t>
  </si>
  <si>
    <t>8401</t>
  </si>
  <si>
    <t>01/03/22</t>
  </si>
  <si>
    <t>StageOne S.P.V R.S- stage one1</t>
  </si>
  <si>
    <t>8291</t>
  </si>
  <si>
    <t>24/03/21</t>
  </si>
  <si>
    <t>S.H. SKY 4 L.P- ס.ה. סקיי 4 ניהול שותפות מוגבלת</t>
  </si>
  <si>
    <t>8987</t>
  </si>
  <si>
    <t>20/01/22</t>
  </si>
  <si>
    <t>Greenfield Partners II L.P- Greenfield Partners</t>
  </si>
  <si>
    <t>7992</t>
  </si>
  <si>
    <t>31/12/20</t>
  </si>
  <si>
    <t>Greenfield Cobra Investments L.P- Greenlight Capital</t>
  </si>
  <si>
    <t>8269</t>
  </si>
  <si>
    <t>02/03/21</t>
  </si>
  <si>
    <t>Arkin Bio Ventures II L.P- Arkin Bio Ventures II L.P</t>
  </si>
  <si>
    <t>70341</t>
  </si>
  <si>
    <t>20/01/20</t>
  </si>
  <si>
    <t>סה"כ קרנות גידור</t>
  </si>
  <si>
    <t>LUCID ALTERNATIVE U 8/23- Surgix ltd</t>
  </si>
  <si>
    <t>9768</t>
  </si>
  <si>
    <t>26/06/23</t>
  </si>
  <si>
    <t>LUCID ALTERNATIVE FUND- לוסיד אלטרנטיב</t>
  </si>
  <si>
    <t>9628</t>
  </si>
  <si>
    <t>Noked Long L.P</t>
  </si>
  <si>
    <t>992880</t>
  </si>
  <si>
    <t>20/08/23</t>
  </si>
  <si>
    <t>סה"כ קרנות נדל"ן</t>
  </si>
  <si>
    <t>ריאליטי קרן השקעות בנדל"ן IV</t>
  </si>
  <si>
    <t>70040</t>
  </si>
  <si>
    <t>29/05/19</t>
  </si>
  <si>
    <t>JTLV III LIMITED PARTNERSHIP- נוקד קפיטל בע"מ</t>
  </si>
  <si>
    <t>8510</t>
  </si>
  <si>
    <t>04/04/22</t>
  </si>
  <si>
    <t>סה"כ קרנות השקעה אחרות</t>
  </si>
  <si>
    <t>GESM Via Maris Limited Partnership- PARTNERS GROUP</t>
  </si>
  <si>
    <t>7079</t>
  </si>
  <si>
    <t>10/12/20</t>
  </si>
  <si>
    <t>RAM COASTAL ENERGY LIMITED PARTNERSHIP- RAM Lux Systematic Funds</t>
  </si>
  <si>
    <t>7067</t>
  </si>
  <si>
    <t>05/08/20</t>
  </si>
  <si>
    <t>Accelmed Growth Partners L.P 2- Accelmed Growth Partners L.P</t>
  </si>
  <si>
    <t>5271</t>
  </si>
  <si>
    <t>Ares Capital Europe VI</t>
  </si>
  <si>
    <t>9817</t>
  </si>
  <si>
    <t>03/08/22</t>
  </si>
  <si>
    <t>Fortissimo Partners VI</t>
  </si>
  <si>
    <t>9290</t>
  </si>
  <si>
    <t>19/10/22</t>
  </si>
  <si>
    <t>STAGEONE S.P.V D.R</t>
  </si>
  <si>
    <t>8420</t>
  </si>
  <si>
    <t>17/07/22</t>
  </si>
  <si>
    <t>FIMI 6- BRIDGES ISRAEL GP GROWTH FUND 1 LIMITED PARTNERSHI</t>
  </si>
  <si>
    <t>5272</t>
  </si>
  <si>
    <t>03/02/16</t>
  </si>
  <si>
    <t>MIE III Co-Investment Fund II- CO-INVESTMENT</t>
  </si>
  <si>
    <t>9172</t>
  </si>
  <si>
    <t>01/07/22</t>
  </si>
  <si>
    <t>Fortissimo capital fund v- FORTISSIMO CAPITA FUND</t>
  </si>
  <si>
    <t>70381</t>
  </si>
  <si>
    <t>01/04/19</t>
  </si>
  <si>
    <t>Noy 4 Infrastructure and energy- Noy 4 Infrastructure and Energy Investments</t>
  </si>
  <si>
    <t>8283</t>
  </si>
  <si>
    <t>01/05/21</t>
  </si>
  <si>
    <t>SKY 3- sky 3</t>
  </si>
  <si>
    <t>5289</t>
  </si>
  <si>
    <t>01/01/17</t>
  </si>
  <si>
    <t>FIMI Israel Opportunity VII- פימי אופורטיוניטי 7 שותפות מוגבלת</t>
  </si>
  <si>
    <t>8292</t>
  </si>
  <si>
    <t>Kedma Capital III- קדמה קפיטל 3</t>
  </si>
  <si>
    <t>6662</t>
  </si>
  <si>
    <t>Yesodot Gimmel- Yesodot Gimmel</t>
  </si>
  <si>
    <t>70291</t>
  </si>
  <si>
    <t>01/10/19</t>
  </si>
  <si>
    <t>Yesodot Senior Co Invest- Yesodot Gimmel</t>
  </si>
  <si>
    <t>7076</t>
  </si>
  <si>
    <t>Greenfield Partners Panorays LP- Greenfield Partners</t>
  </si>
  <si>
    <t>8320</t>
  </si>
  <si>
    <t>05/08/21</t>
  </si>
  <si>
    <t>DB Sunshine Holdings</t>
  </si>
  <si>
    <t>9703</t>
  </si>
  <si>
    <t>18/07/22</t>
  </si>
  <si>
    <t>Greenfield Partners Fund III LP</t>
  </si>
  <si>
    <t>9616</t>
  </si>
  <si>
    <t>16/06/23</t>
  </si>
  <si>
    <t>Green Lantern GL II LP- Green Lantern V</t>
  </si>
  <si>
    <t>8279</t>
  </si>
  <si>
    <t>25/04/21</t>
  </si>
  <si>
    <t>Green Lantern GLM LP- Green Lantern V</t>
  </si>
  <si>
    <t>8277</t>
  </si>
  <si>
    <t>סה"כ קרנות הון סיכון בחו"ל</t>
  </si>
  <si>
    <t>IInsight Partners XI- Insight Associates XI, L.P.</t>
  </si>
  <si>
    <t>70461</t>
  </si>
  <si>
    <t>26/11/19</t>
  </si>
  <si>
    <t>Insight Partners XII LP- Insight Associates XI, L.P.</t>
  </si>
  <si>
    <t>8315</t>
  </si>
  <si>
    <t>21/05/21</t>
  </si>
  <si>
    <t>QUMRA OPPORTUNITY FUND I- Qumra Capital GP II, L.P.</t>
  </si>
  <si>
    <t>8282</t>
  </si>
  <si>
    <t>13/05/21</t>
  </si>
  <si>
    <t>Group 11 Fund IV- Group 11 Fund  L.P</t>
  </si>
  <si>
    <t>8287</t>
  </si>
  <si>
    <t>01/12/19</t>
  </si>
  <si>
    <t>Group 11 Fund V- Group 11 Fund  L.P</t>
  </si>
  <si>
    <t>8276</t>
  </si>
  <si>
    <t>01/04/21</t>
  </si>
  <si>
    <t>Arkin Bio Capital L.P- vanture capital</t>
  </si>
  <si>
    <t>8888</t>
  </si>
  <si>
    <t>07/10/21</t>
  </si>
  <si>
    <t>Zeev Opportunity Fund I- Zeev</t>
  </si>
  <si>
    <t>8316</t>
  </si>
  <si>
    <t>01/07/21</t>
  </si>
  <si>
    <t>סה"כ קרנות גידור בחו"ל</t>
  </si>
  <si>
    <t>ION TECH FEEDER FUND- ION TECH FEEDER FUND</t>
  </si>
  <si>
    <t>KYG4939W1188</t>
  </si>
  <si>
    <t>24/02/22</t>
  </si>
  <si>
    <t>סה"כ קרנות נדל"ן בחו"ל</t>
  </si>
  <si>
    <t>Blackstone Real Estate Partners IX- Blackstone Management Associates VII L.L.C</t>
  </si>
  <si>
    <t>7064</t>
  </si>
  <si>
    <t>27/07/20</t>
  </si>
  <si>
    <t>EQT Exeter Industrial Value Fund VI L.P</t>
  </si>
  <si>
    <t>9525</t>
  </si>
  <si>
    <t>25/03/22</t>
  </si>
  <si>
    <t>Faropoint Industrial Value Fund III LP</t>
  </si>
  <si>
    <t>9488</t>
  </si>
  <si>
    <t>14/04/22</t>
  </si>
  <si>
    <t>LCN European Fund IV SLP- LCN European Fund 3 GP S.A R.L</t>
  </si>
  <si>
    <t>97830</t>
  </si>
  <si>
    <t>23/03/22</t>
  </si>
  <si>
    <t>ELECTRA AMERICA PRINCIPAL HOSPITALITY- Electra Capital PM</t>
  </si>
  <si>
    <t>8404</t>
  </si>
  <si>
    <t>Electra America Multifamily III- Electra America</t>
  </si>
  <si>
    <t>7989</t>
  </si>
  <si>
    <t>31/12/19</t>
  </si>
  <si>
    <t>סה"כ קרנות השקעה אחרות בחו"ל</t>
  </si>
  <si>
    <t>MICL SONNEDIX SOLAR CIV L.P- MICL SONNEDIX SOLAR CIV L.P</t>
  </si>
  <si>
    <t>8324</t>
  </si>
  <si>
    <t>17/08/21</t>
  </si>
  <si>
    <t>JP MORGAN IIF- Moneda Latin American Corporate</t>
  </si>
  <si>
    <t>6653</t>
  </si>
  <si>
    <t>01/07/07</t>
  </si>
  <si>
    <t>BVP Forge Institutional L.P</t>
  </si>
  <si>
    <t>9239</t>
  </si>
  <si>
    <t>GIP OAK CO-INVEST L.P</t>
  </si>
  <si>
    <t>9534</t>
  </si>
  <si>
    <t>22/03/23</t>
  </si>
  <si>
    <t>Klirmark Opportunity Fund IV</t>
  </si>
  <si>
    <t>9536</t>
  </si>
  <si>
    <t>WHLP Kennedy (A) LP- Accelmed Growth Partners L.P</t>
  </si>
  <si>
    <t>9409</t>
  </si>
  <si>
    <t>10/01/23</t>
  </si>
  <si>
    <t>BCP V DEXKO CO-INVEST LP- Brookfield global</t>
  </si>
  <si>
    <t>8337</t>
  </si>
  <si>
    <t>01/10/21</t>
  </si>
  <si>
    <t>Brookfield Capital Partners Fund VI- Brookfield global</t>
  </si>
  <si>
    <t>9236</t>
  </si>
  <si>
    <t>ORCC III- ORACLE CORP</t>
  </si>
  <si>
    <t>70851</t>
  </si>
  <si>
    <t>01/06/20</t>
  </si>
  <si>
    <t>Oak Hill Advisors - OCREDIT- Surgix ltd</t>
  </si>
  <si>
    <t>9695</t>
  </si>
  <si>
    <t>01/07/23</t>
  </si>
  <si>
    <t>Copenhagen Energy Transition</t>
  </si>
  <si>
    <t>8413</t>
  </si>
  <si>
    <t>10/04/22</t>
  </si>
  <si>
    <t>Copenhagen Infrastructure Partners IV F1- Copenhagen Infrastructure Partners</t>
  </si>
  <si>
    <t>8280</t>
  </si>
  <si>
    <t>16/04/21</t>
  </si>
  <si>
    <t>Proxima Co-Invest L.P- Galaxy Protfolio</t>
  </si>
  <si>
    <t>9377</t>
  </si>
  <si>
    <t>02/11/21</t>
  </si>
  <si>
    <t>EIP Renewables invest SCS- Renewables invest</t>
  </si>
  <si>
    <t>7999</t>
  </si>
  <si>
    <t>01/02/21</t>
  </si>
  <si>
    <t>ARCLIGHT AEP FEEDER FUND VII LLC- ארקלייט</t>
  </si>
  <si>
    <t>70250</t>
  </si>
  <si>
    <t>ArcLight Fund VII AIV L.P- ארקלייט</t>
  </si>
  <si>
    <t>93860</t>
  </si>
  <si>
    <t>01/12/22</t>
  </si>
  <si>
    <t>Accelmed Partners II- Accelmed Growth Partners L.P</t>
  </si>
  <si>
    <t>7055</t>
  </si>
  <si>
    <t>24/03/20</t>
  </si>
  <si>
    <t>KKR CAVALRY CO-INVEST- CO-INVESTMENT</t>
  </si>
  <si>
    <t>8406</t>
  </si>
  <si>
    <t>KKR THOR CO-INVEST LP- CO-INVESTMENT</t>
  </si>
  <si>
    <t>8502</t>
  </si>
  <si>
    <t>Advent International GPE X-B L.P</t>
  </si>
  <si>
    <t>8417</t>
  </si>
  <si>
    <t>01/06/22</t>
  </si>
  <si>
    <t>AP IX Connect Holdings L.P</t>
  </si>
  <si>
    <t>8842</t>
  </si>
  <si>
    <t>01/01/22</t>
  </si>
  <si>
    <t>Astorg MidCap</t>
  </si>
  <si>
    <t>8318</t>
  </si>
  <si>
    <t>01/03/21</t>
  </si>
  <si>
    <t>Audax Direct Lending Solutions</t>
  </si>
  <si>
    <t>8314</t>
  </si>
  <si>
    <t>09/03/21</t>
  </si>
  <si>
    <t>GIP CAPS II REX Co-Investment Fund L.P</t>
  </si>
  <si>
    <t>93851</t>
  </si>
  <si>
    <t>GIP IV Gutenberg Co-Invest SCsp</t>
  </si>
  <si>
    <t>9246</t>
  </si>
  <si>
    <t>19/09/22</t>
  </si>
  <si>
    <t>GIP IV Seaway Energy</t>
  </si>
  <si>
    <t>9245</t>
  </si>
  <si>
    <t>ICG SDP V</t>
  </si>
  <si>
    <t>9157</t>
  </si>
  <si>
    <t>21/07/22</t>
  </si>
  <si>
    <t>Pantheon Global Co-Inv Opportu</t>
  </si>
  <si>
    <t>8330</t>
  </si>
  <si>
    <t>20/06/20</t>
  </si>
  <si>
    <t>Proofpoint Co-Invest Fund L.P</t>
  </si>
  <si>
    <t>8317</t>
  </si>
  <si>
    <t>Vintage Fund of Funds VII (Access) LP</t>
  </si>
  <si>
    <t>9273</t>
  </si>
  <si>
    <t>18/10/22</t>
  </si>
  <si>
    <t>ADLSCO FUND3- Accelmed Growth Partners L.P</t>
  </si>
  <si>
    <t>8336</t>
  </si>
  <si>
    <t>09/11/22</t>
  </si>
  <si>
    <t>Advent International GPE IX L.P- Advent International</t>
  </si>
  <si>
    <t>70061</t>
  </si>
  <si>
    <t>01/06/19</t>
  </si>
  <si>
    <t>Arcmont SLF II- Arcmont</t>
  </si>
  <si>
    <t>70451</t>
  </si>
  <si>
    <t>19/03/20</t>
  </si>
  <si>
    <t>*AUDAX DIRECT LENDING SOLUTIONS- Ares special situation fund IB</t>
  </si>
  <si>
    <t>5339</t>
  </si>
  <si>
    <t>30/06/17</t>
  </si>
  <si>
    <t>Girasol Investments S.A- BUYOUT</t>
  </si>
  <si>
    <t>8412</t>
  </si>
  <si>
    <t>01/09/21</t>
  </si>
  <si>
    <t>cdl 2- cdl</t>
  </si>
  <si>
    <t>5237</t>
  </si>
  <si>
    <t>29/09/17</t>
  </si>
  <si>
    <t>ICG SDP 3- Cheyn Capital</t>
  </si>
  <si>
    <t>5304</t>
  </si>
  <si>
    <t>12/07/17</t>
  </si>
  <si>
    <t>Cheyne Real Estate Credit Holdings VII- Cheyne Capital</t>
  </si>
  <si>
    <t>9011</t>
  </si>
  <si>
    <t>24/03/22</t>
  </si>
  <si>
    <t>Concorde Co Invest L.P- CO-INVESTMENT</t>
  </si>
  <si>
    <t>8278</t>
  </si>
  <si>
    <t>CRESCENT- COVA Acquisition Corp</t>
  </si>
  <si>
    <t>5290</t>
  </si>
  <si>
    <t>21/12/15</t>
  </si>
  <si>
    <t>Crescent Direct Lending III- COVA Acquisition Corp</t>
  </si>
  <si>
    <t>8323</t>
  </si>
  <si>
    <t>CVC Capital partners VIII- CVC Capital Partners Strategic Opportunities II</t>
  </si>
  <si>
    <t>7060</t>
  </si>
  <si>
    <t>01/01/21</t>
  </si>
  <si>
    <t>ISQ Global infrastructure Fund- CVC Capital Partners Strategic Opportunities II</t>
  </si>
  <si>
    <t>8296</t>
  </si>
  <si>
    <t>11/09/20</t>
  </si>
  <si>
    <t>BLUEBAY - SLF1- Direct Lending Fund III General Partner</t>
  </si>
  <si>
    <t>5284</t>
  </si>
  <si>
    <t>10/06/16</t>
  </si>
  <si>
    <t>harbourvest A מאוחד- ECP V, LLC</t>
  </si>
  <si>
    <t>70000</t>
  </si>
  <si>
    <t>Francisco Partners VI- Francisco</t>
  </si>
  <si>
    <t>7991</t>
  </si>
  <si>
    <t>01/10/20</t>
  </si>
  <si>
    <t>GIP CAPS II Panther Co-Investment L.P- GIP</t>
  </si>
  <si>
    <t>9229</t>
  </si>
  <si>
    <t>23/06/22</t>
  </si>
  <si>
    <t>GIP GEMINI FUND CAYMAN FEEDER II LP- GIP Gemini Fund LP</t>
  </si>
  <si>
    <t>70271</t>
  </si>
  <si>
    <t>30/09/19</t>
  </si>
  <si>
    <t>CAPSII co-inv- GLOBAL INDUSTRIES</t>
  </si>
  <si>
    <t>7057</t>
  </si>
  <si>
    <t>27/03/20</t>
  </si>
  <si>
    <t>CAPSII- GLOBAL INDUSTRIES</t>
  </si>
  <si>
    <t>70421</t>
  </si>
  <si>
    <t>03/04/19</t>
  </si>
  <si>
    <t>Global Infrastructure Partners IV L.P- Global Infrastructure Partners</t>
  </si>
  <si>
    <t>70181</t>
  </si>
  <si>
    <t>01/03/19</t>
  </si>
  <si>
    <t>Migdal HarbourVest Tranche B מאוחד- HarbourVest Adelaide</t>
  </si>
  <si>
    <t>5298</t>
  </si>
  <si>
    <t>Strategic Investors Fund X- Helios General 3 ltd</t>
  </si>
  <si>
    <t>7068</t>
  </si>
  <si>
    <t>24/02/20</t>
  </si>
  <si>
    <t>Vintage Fund of Funds VI Access- Helios General 3 ltd</t>
  </si>
  <si>
    <t>8322</t>
  </si>
  <si>
    <t>ICG SDP 4- ICG Senior Debt Partners Fund-ICG</t>
  </si>
  <si>
    <t>70430</t>
  </si>
  <si>
    <t>Astorg VII Co-Invest ERT- JOY GLOBAL INC</t>
  </si>
  <si>
    <t>70351</t>
  </si>
  <si>
    <t>17/01/20</t>
  </si>
  <si>
    <t>Astorg VII Co-Invest LGC- JOY GLOBAL INC</t>
  </si>
  <si>
    <t>70401</t>
  </si>
  <si>
    <t>01/03/20</t>
  </si>
  <si>
    <t>Astorg VII- JOY GLOBAL INC</t>
  </si>
  <si>
    <t>6650</t>
  </si>
  <si>
    <t>01/01/19</t>
  </si>
  <si>
    <t>DIRECT LENDING FUND IV SLP- KARTESIA</t>
  </si>
  <si>
    <t>9317</t>
  </si>
  <si>
    <t>15/12/21</t>
  </si>
  <si>
    <t>Kartesia Credit Opportunities V- KARTESIA</t>
  </si>
  <si>
    <t>70111</t>
  </si>
  <si>
    <t>05/07/19</t>
  </si>
  <si>
    <t>KARTESIA- KARTESIA</t>
  </si>
  <si>
    <t>5303</t>
  </si>
  <si>
    <t>22/02/17</t>
  </si>
  <si>
    <t>KARTESIA KASS- KARTESIA</t>
  </si>
  <si>
    <t>6923</t>
  </si>
  <si>
    <t>17/05/19</t>
  </si>
  <si>
    <t>KARTESIA KSO- KARTESIA</t>
  </si>
  <si>
    <t>6885</t>
  </si>
  <si>
    <t>23/05/19</t>
  </si>
  <si>
    <t>Kartesia Senior Opportunities- KARTESIA</t>
  </si>
  <si>
    <t>9014</t>
  </si>
  <si>
    <t>KCO VI- KARTESIA</t>
  </si>
  <si>
    <t>93841</t>
  </si>
  <si>
    <t>15/12/22</t>
  </si>
  <si>
    <t>KASS Unlevered - Compartment E- KASS Unlevered</t>
  </si>
  <si>
    <t>8319</t>
  </si>
  <si>
    <t>KASS Unlevered II S.a r.l- KASS Unlevered</t>
  </si>
  <si>
    <t>9015</t>
  </si>
  <si>
    <t>ISQ Kio Co-Invest Fund L.P- KION Group AG</t>
  </si>
  <si>
    <t>8333</t>
  </si>
  <si>
    <t>01/11/21</t>
  </si>
  <si>
    <t>KLIRMARK III- Klirmark Opportunity Fund</t>
  </si>
  <si>
    <t>70191</t>
  </si>
  <si>
    <t>01/09/19</t>
  </si>
  <si>
    <t>Tikehau Direct Lending V- LendingClub Corp</t>
  </si>
  <si>
    <t>8312</t>
  </si>
  <si>
    <t>MTDL- MASTEC INC</t>
  </si>
  <si>
    <t>6651</t>
  </si>
  <si>
    <t>31/12/18</t>
  </si>
  <si>
    <t>Mayberry LP- Mayberry</t>
  </si>
  <si>
    <t>70541</t>
  </si>
  <si>
    <t>22/05/20</t>
  </si>
  <si>
    <t>MCP V- MCP V</t>
  </si>
  <si>
    <t>7077</t>
  </si>
  <si>
    <t>Mirasol Co Invest Fund L.P- Mirasol Co Invest Fund L.P</t>
  </si>
  <si>
    <t>8275</t>
  </si>
  <si>
    <t>MORE C-1- MORE GROUP</t>
  </si>
  <si>
    <t>8334</t>
  </si>
  <si>
    <t>04/08/21</t>
  </si>
  <si>
    <t>Boom Co-invest B LP- Nirvana Holdings I LP</t>
  </si>
  <si>
    <t>8111</t>
  </si>
  <si>
    <t>PCS IV- PCS</t>
  </si>
  <si>
    <t>70131</t>
  </si>
  <si>
    <t>11/02/19</t>
  </si>
  <si>
    <t>PERMIRA- Permira VI</t>
  </si>
  <si>
    <t>5287</t>
  </si>
  <si>
    <t>31/12/16</t>
  </si>
  <si>
    <t>PERMIRA VII L.P.2 SCSP- Permira VI</t>
  </si>
  <si>
    <t>70281</t>
  </si>
  <si>
    <t>16/10/19</t>
  </si>
  <si>
    <t>Permira VIII - 2 SCSp- Permira VI</t>
  </si>
  <si>
    <t>8416</t>
  </si>
  <si>
    <t>Project Stream Co-Invest Fund L.P- Project Maraschino</t>
  </si>
  <si>
    <t>8112</t>
  </si>
  <si>
    <t>ICG Real Estate Debt VI- Real Estate Credit Investments Pcc ltd</t>
  </si>
  <si>
    <t>8299</t>
  </si>
  <si>
    <t>SPECTRUM co-inv - Saavi LP- SPECTRUM DYNAMICS</t>
  </si>
  <si>
    <t>7071</t>
  </si>
  <si>
    <t>12/08/20</t>
  </si>
  <si>
    <t>SPECTRUM- SPECTRUM DYNAMICS</t>
  </si>
  <si>
    <t>70411</t>
  </si>
  <si>
    <t>20/02/19</t>
  </si>
  <si>
    <t>TDL IV- TDL IV</t>
  </si>
  <si>
    <t>6646</t>
  </si>
  <si>
    <t>Thoma Bravo Fund XIV-A- THOMA BRAVO</t>
  </si>
  <si>
    <t>80000</t>
  </si>
  <si>
    <t>TOMA BRAVO FUND 8- TOMA BRAVO FUND 8</t>
  </si>
  <si>
    <t>6647</t>
  </si>
  <si>
    <t>20/12/18</t>
  </si>
  <si>
    <t>Trilantic Europe VI SCSp- trilantic</t>
  </si>
  <si>
    <t>70491</t>
  </si>
  <si>
    <t>01/04/20</t>
  </si>
  <si>
    <t>Vintage Co-Invest III- venture capital</t>
  </si>
  <si>
    <t>8331</t>
  </si>
  <si>
    <t>18/11/21</t>
  </si>
  <si>
    <t>Warburg Pincus China II L.P- WARBURG PINCUS</t>
  </si>
  <si>
    <t>6945</t>
  </si>
  <si>
    <t>05/06/19</t>
  </si>
  <si>
    <t>*ACE 4- ACE</t>
  </si>
  <si>
    <t>5238</t>
  </si>
  <si>
    <t>01/05/18</t>
  </si>
  <si>
    <t>*ACE V- ACE</t>
  </si>
  <si>
    <t>70701</t>
  </si>
  <si>
    <t>01/09/20</t>
  </si>
  <si>
    <t>Ares private capital solutions II- APCS II</t>
  </si>
  <si>
    <t>7086</t>
  </si>
  <si>
    <t>25/11/20</t>
  </si>
  <si>
    <t>ArcLight Fund VII AIV Blocker- ARCLIGHT</t>
  </si>
  <si>
    <t>9619</t>
  </si>
  <si>
    <t>ARES EUROPEAN CREDIT INVESTMENTS VIII- Ares Capital Europe V (e) Holdings S.A.R.L</t>
  </si>
  <si>
    <t>8340</t>
  </si>
  <si>
    <t>31/07/22</t>
  </si>
  <si>
    <t>*APCS- Ares special situation fund IB</t>
  </si>
  <si>
    <t>5291</t>
  </si>
  <si>
    <t>21/02/17</t>
  </si>
  <si>
    <t>WSREDII- WSREDII</t>
  </si>
  <si>
    <t>6658</t>
  </si>
  <si>
    <t>13/09/18</t>
  </si>
  <si>
    <t>Greenfield Partners Silverfort Co-Invest</t>
  </si>
  <si>
    <t>98671</t>
  </si>
  <si>
    <t>23/10/23</t>
  </si>
  <si>
    <t>Qumra MS LP Minute Media- Qumra Capital GP II, L.P.</t>
  </si>
  <si>
    <t>8270</t>
  </si>
  <si>
    <t>IFM GIF- IFM GIF</t>
  </si>
  <si>
    <t>53411</t>
  </si>
  <si>
    <t>01/01/04</t>
  </si>
  <si>
    <t>Whitehorse IV- Whitehorse Ltd</t>
  </si>
  <si>
    <t>8273</t>
  </si>
  <si>
    <t>AIOF II Woolly Co-Invest Fund L.P</t>
  </si>
  <si>
    <t>9282</t>
  </si>
  <si>
    <t>14/10/22</t>
  </si>
  <si>
    <t>Ambition HOLDINGS OFFSHORE LP</t>
  </si>
  <si>
    <t>8400</t>
  </si>
  <si>
    <t>14/12/21</t>
  </si>
  <si>
    <t>CSC TS HOLDINGS L.P</t>
  </si>
  <si>
    <t>9697</t>
  </si>
  <si>
    <t>29/03/23</t>
  </si>
  <si>
    <t>F2 Select I LP</t>
  </si>
  <si>
    <t>8507</t>
  </si>
  <si>
    <t>Global Infrastructure Partners Core C</t>
  </si>
  <si>
    <t>9495</t>
  </si>
  <si>
    <t>23/02/23</t>
  </si>
  <si>
    <t>ISF III Overflow Fund L.P</t>
  </si>
  <si>
    <t>9457</t>
  </si>
  <si>
    <t>28/11/22</t>
  </si>
  <si>
    <t>Monarch MCP VI</t>
  </si>
  <si>
    <t>9667</t>
  </si>
  <si>
    <t>02/02/23</t>
  </si>
  <si>
    <t>NCA Co-Invest L.P</t>
  </si>
  <si>
    <t>8415</t>
  </si>
  <si>
    <t>Pantheon Global Secondary VII</t>
  </si>
  <si>
    <t>982811</t>
  </si>
  <si>
    <t>Cheyne Co-Invest 2023-1 SP- Cheyn Capital</t>
  </si>
  <si>
    <t>9730</t>
  </si>
  <si>
    <t>08/08/23</t>
  </si>
  <si>
    <t>Fitzgerald Fund US LP- Fitzgerald Fund US LP (OMERS|20-49</t>
  </si>
  <si>
    <t>9600</t>
  </si>
  <si>
    <t>10/02/23</t>
  </si>
  <si>
    <t>Clayton Dubilier &amp; Rice XI L.P- Group 11 Fund  L.P</t>
  </si>
  <si>
    <t>8329</t>
  </si>
  <si>
    <t>11/12/19</t>
  </si>
  <si>
    <t>Nirvana Holdings I LP- Nirvana Holdings I LP</t>
  </si>
  <si>
    <t>8310</t>
  </si>
  <si>
    <t>PORCUPINE HOLDINGS (OFFSHORE) LP- porcupine holdings</t>
  </si>
  <si>
    <t>8339</t>
  </si>
  <si>
    <t>09/12/21</t>
  </si>
  <si>
    <t>Thor Investment Trust 1- Threadneedle Investment funds</t>
  </si>
  <si>
    <t>9618</t>
  </si>
  <si>
    <t>WHITEHORSE LIQUIDITY PARTNERS GPSOF- Whitehorse Ltd</t>
  </si>
  <si>
    <t>8321</t>
  </si>
  <si>
    <t>21/01/21</t>
  </si>
  <si>
    <t>Whitehorse Liquidity Partners V- Whitehorse Ltd</t>
  </si>
  <si>
    <t>8509</t>
  </si>
  <si>
    <t>01/12/21</t>
  </si>
  <si>
    <t>Israel Secondary fund III L.P- Israel secondary fund</t>
  </si>
  <si>
    <t>8338</t>
  </si>
  <si>
    <t>31/12/21</t>
  </si>
  <si>
    <t>DIF VII</t>
  </si>
  <si>
    <t>9649</t>
  </si>
  <si>
    <t>DIF VII CO-INVEST PROJECT 1 C.V</t>
  </si>
  <si>
    <t>9648</t>
  </si>
  <si>
    <t>Greenfield Partners FloLIVE Co invest</t>
  </si>
  <si>
    <t>9721</t>
  </si>
  <si>
    <t>Astorg VIII- JOY GLOBAL INC</t>
  </si>
  <si>
    <t>9391</t>
  </si>
  <si>
    <t>16/02/22</t>
  </si>
  <si>
    <t>סה"כ כתבי אופציה בישראל</t>
  </si>
  <si>
    <t>ג'י סיטי כתב  אופציה לס  02/22</t>
  </si>
  <si>
    <t>633476</t>
  </si>
  <si>
    <t>15/02/22</t>
  </si>
  <si>
    <t>נוסטרומו אופ</t>
  </si>
  <si>
    <t>623209</t>
  </si>
  <si>
    <t>07/12/21</t>
  </si>
  <si>
    <t>אופצייה הגנה ממשלתית מסלול 43- Agritask Ltd</t>
  </si>
  <si>
    <t>9919</t>
  </si>
  <si>
    <t>אופציה על מניה לא סחירה Agritask- Agritask Ltd</t>
  </si>
  <si>
    <t>9122</t>
  </si>
  <si>
    <t>C +USD/-ILS 3.675 03-14 (11)</t>
  </si>
  <si>
    <t>702004365</t>
  </si>
  <si>
    <t>P -USD/+ILS 3.6 03-14 (11)</t>
  </si>
  <si>
    <t>702004364</t>
  </si>
  <si>
    <t>סה"כ מט"ח/מט"ח</t>
  </si>
  <si>
    <t>11/12/23</t>
  </si>
  <si>
    <t>סה"כ כנגד חסכון עמיתים/מבוטחים</t>
  </si>
  <si>
    <t>לא</t>
  </si>
  <si>
    <t>29994018</t>
  </si>
  <si>
    <t>AA+</t>
  </si>
  <si>
    <t>03/03/17</t>
  </si>
  <si>
    <t>סה"כ מבוטחות במשכנתא או תיקי משכנתאות</t>
  </si>
  <si>
    <t>435946</t>
  </si>
  <si>
    <t>30/06/16</t>
  </si>
  <si>
    <t>448548</t>
  </si>
  <si>
    <t>30/09/16</t>
  </si>
  <si>
    <t>435945</t>
  </si>
  <si>
    <t>448547</t>
  </si>
  <si>
    <t>496264</t>
  </si>
  <si>
    <t>31/12/17</t>
  </si>
  <si>
    <t>496073</t>
  </si>
  <si>
    <t>496075</t>
  </si>
  <si>
    <t>496072</t>
  </si>
  <si>
    <t>496263</t>
  </si>
  <si>
    <t>435944</t>
  </si>
  <si>
    <t>448456</t>
  </si>
  <si>
    <t>435943</t>
  </si>
  <si>
    <t>448455</t>
  </si>
  <si>
    <t>542103</t>
  </si>
  <si>
    <t>542104</t>
  </si>
  <si>
    <t>542102</t>
  </si>
  <si>
    <t>542101</t>
  </si>
  <si>
    <t>542100</t>
  </si>
  <si>
    <t>542099</t>
  </si>
  <si>
    <t>9676</t>
  </si>
  <si>
    <t>30/06/23</t>
  </si>
  <si>
    <t>9677</t>
  </si>
  <si>
    <t>9678</t>
  </si>
  <si>
    <t>9675</t>
  </si>
  <si>
    <t>9672</t>
  </si>
  <si>
    <t>9673</t>
  </si>
  <si>
    <t>9674</t>
  </si>
  <si>
    <t>9671</t>
  </si>
  <si>
    <t>9902</t>
  </si>
  <si>
    <t>9903</t>
  </si>
  <si>
    <t>9901</t>
  </si>
  <si>
    <t>9900</t>
  </si>
  <si>
    <t>98971</t>
  </si>
  <si>
    <t>9896</t>
  </si>
  <si>
    <t>9898</t>
  </si>
  <si>
    <t>9899</t>
  </si>
  <si>
    <t>סה"כ מובטחות בערבות בנקאית</t>
  </si>
  <si>
    <t>סה"כ מובטחות בבטחונות אחרים</t>
  </si>
  <si>
    <t>כן</t>
  </si>
  <si>
    <t>4563</t>
  </si>
  <si>
    <t>4693</t>
  </si>
  <si>
    <t>425769</t>
  </si>
  <si>
    <t>455714</t>
  </si>
  <si>
    <t>474664</t>
  </si>
  <si>
    <t>7520</t>
  </si>
  <si>
    <t>8115</t>
  </si>
  <si>
    <t>8349</t>
  </si>
  <si>
    <t>371197</t>
  </si>
  <si>
    <t>379497</t>
  </si>
  <si>
    <t>372051</t>
  </si>
  <si>
    <t>371707</t>
  </si>
  <si>
    <t>29991703</t>
  </si>
  <si>
    <t>AA</t>
  </si>
  <si>
    <t>66241</t>
  </si>
  <si>
    <t>17/09/13</t>
  </si>
  <si>
    <t>8370</t>
  </si>
  <si>
    <t>11/04/21</t>
  </si>
  <si>
    <t>513783</t>
  </si>
  <si>
    <t>02/05/18</t>
  </si>
  <si>
    <t>519337</t>
  </si>
  <si>
    <t>27/06/18</t>
  </si>
  <si>
    <t>530503</t>
  </si>
  <si>
    <t>27/11/18</t>
  </si>
  <si>
    <t>70231</t>
  </si>
  <si>
    <t>01/07/19</t>
  </si>
  <si>
    <t>7569</t>
  </si>
  <si>
    <t>06/04/20</t>
  </si>
  <si>
    <t>7703</t>
  </si>
  <si>
    <t>27/05/20</t>
  </si>
  <si>
    <t>7783</t>
  </si>
  <si>
    <t>28/06/20</t>
  </si>
  <si>
    <t>8036</t>
  </si>
  <si>
    <t>8294</t>
  </si>
  <si>
    <t>24/02/21</t>
  </si>
  <si>
    <t>8935</t>
  </si>
  <si>
    <t>13/02/22</t>
  </si>
  <si>
    <t>535850</t>
  </si>
  <si>
    <t>05/02/19</t>
  </si>
  <si>
    <t>6835</t>
  </si>
  <si>
    <t>10/04/19</t>
  </si>
  <si>
    <t>7124</t>
  </si>
  <si>
    <t>29/08/19</t>
  </si>
  <si>
    <t>7206</t>
  </si>
  <si>
    <t>07/10/19</t>
  </si>
  <si>
    <t>7340</t>
  </si>
  <si>
    <t>05/01/20</t>
  </si>
  <si>
    <t>AA-</t>
  </si>
  <si>
    <t>13/09/20</t>
  </si>
  <si>
    <t>7937</t>
  </si>
  <si>
    <t>8063</t>
  </si>
  <si>
    <t>18/11/20</t>
  </si>
  <si>
    <t>8145</t>
  </si>
  <si>
    <t>20/12/20</t>
  </si>
  <si>
    <t>8224</t>
  </si>
  <si>
    <t>444873</t>
  </si>
  <si>
    <t>2984</t>
  </si>
  <si>
    <t>11898140</t>
  </si>
  <si>
    <t>11898320</t>
  </si>
  <si>
    <t>11898330</t>
  </si>
  <si>
    <t>11898340</t>
  </si>
  <si>
    <t>11898350</t>
  </si>
  <si>
    <t>11898360</t>
  </si>
  <si>
    <t>11898380</t>
  </si>
  <si>
    <t>11898390</t>
  </si>
  <si>
    <t>11898400</t>
  </si>
  <si>
    <t>11898230</t>
  </si>
  <si>
    <t>26/11/12</t>
  </si>
  <si>
    <t>11898120</t>
  </si>
  <si>
    <t>26/12/12</t>
  </si>
  <si>
    <t>11898130</t>
  </si>
  <si>
    <t>24/01/13</t>
  </si>
  <si>
    <t>11898150</t>
  </si>
  <si>
    <t>11898270</t>
  </si>
  <si>
    <t>11898280</t>
  </si>
  <si>
    <t>11898290</t>
  </si>
  <si>
    <t>11898300</t>
  </si>
  <si>
    <t>11898310</t>
  </si>
  <si>
    <t>11898410</t>
  </si>
  <si>
    <t>11898420</t>
  </si>
  <si>
    <t>11898421</t>
  </si>
  <si>
    <t>435717</t>
  </si>
  <si>
    <t>11898180</t>
  </si>
  <si>
    <t>25/07/12</t>
  </si>
  <si>
    <t>11898190</t>
  </si>
  <si>
    <t>27/09/12</t>
  </si>
  <si>
    <t>2963</t>
  </si>
  <si>
    <t>2968</t>
  </si>
  <si>
    <t>4605</t>
  </si>
  <si>
    <t>4606</t>
  </si>
  <si>
    <t>88770</t>
  </si>
  <si>
    <t>27/01/11</t>
  </si>
  <si>
    <t>11896140</t>
  </si>
  <si>
    <t>25/01/12</t>
  </si>
  <si>
    <t>11896150</t>
  </si>
  <si>
    <t>25/03/12</t>
  </si>
  <si>
    <t>11896160</t>
  </si>
  <si>
    <t>24/05/12</t>
  </si>
  <si>
    <t>11898170</t>
  </si>
  <si>
    <t>25/06/12</t>
  </si>
  <si>
    <t>472710</t>
  </si>
  <si>
    <t>11898200</t>
  </si>
  <si>
    <t>25/10/12</t>
  </si>
  <si>
    <t>88769</t>
  </si>
  <si>
    <t>24/11/11</t>
  </si>
  <si>
    <t>11896130</t>
  </si>
  <si>
    <t>26/12/11</t>
  </si>
  <si>
    <t>9079</t>
  </si>
  <si>
    <t>9017</t>
  </si>
  <si>
    <t>9080</t>
  </si>
  <si>
    <t>9019</t>
  </si>
  <si>
    <t>371706</t>
  </si>
  <si>
    <t>95350501</t>
  </si>
  <si>
    <t>95350502</t>
  </si>
  <si>
    <t>99001</t>
  </si>
  <si>
    <t>95350102</t>
  </si>
  <si>
    <t>99000</t>
  </si>
  <si>
    <t>95350202</t>
  </si>
  <si>
    <t>95350301</t>
  </si>
  <si>
    <t>95350302</t>
  </si>
  <si>
    <t>95350401</t>
  </si>
  <si>
    <t>95350402</t>
  </si>
  <si>
    <t>9139</t>
  </si>
  <si>
    <t>06/07/22</t>
  </si>
  <si>
    <t>71270</t>
  </si>
  <si>
    <t>15/06/19</t>
  </si>
  <si>
    <t>71280</t>
  </si>
  <si>
    <t>18/06/19</t>
  </si>
  <si>
    <t>71300</t>
  </si>
  <si>
    <t>98721</t>
  </si>
  <si>
    <t>13/12/23</t>
  </si>
  <si>
    <t>9874</t>
  </si>
  <si>
    <t>311829</t>
  </si>
  <si>
    <t>07/11/10</t>
  </si>
  <si>
    <t>7491</t>
  </si>
  <si>
    <t>17/03/20</t>
  </si>
  <si>
    <t>7490</t>
  </si>
  <si>
    <t>72971</t>
  </si>
  <si>
    <t>02/12/19</t>
  </si>
  <si>
    <t>9365</t>
  </si>
  <si>
    <t>11/12/22</t>
  </si>
  <si>
    <t>9509</t>
  </si>
  <si>
    <t>06/03/23</t>
  </si>
  <si>
    <t>9316</t>
  </si>
  <si>
    <t>20/11/22</t>
  </si>
  <si>
    <t>539178</t>
  </si>
  <si>
    <t>8405</t>
  </si>
  <si>
    <t>06/05/21</t>
  </si>
  <si>
    <t>8581</t>
  </si>
  <si>
    <t>10/08/21</t>
  </si>
  <si>
    <t>8761</t>
  </si>
  <si>
    <t>8946</t>
  </si>
  <si>
    <t>9031</t>
  </si>
  <si>
    <t>11/04/22</t>
  </si>
  <si>
    <t>9797</t>
  </si>
  <si>
    <t>7898</t>
  </si>
  <si>
    <t>8154</t>
  </si>
  <si>
    <t>24/12/20</t>
  </si>
  <si>
    <t>9796</t>
  </si>
  <si>
    <t>3364</t>
  </si>
  <si>
    <t>458869</t>
  </si>
  <si>
    <t>458870</t>
  </si>
  <si>
    <t>364477</t>
  </si>
  <si>
    <t>451305</t>
  </si>
  <si>
    <t>31/05/16</t>
  </si>
  <si>
    <t>451301</t>
  </si>
  <si>
    <t>14/04/16</t>
  </si>
  <si>
    <t>451304</t>
  </si>
  <si>
    <t>451302</t>
  </si>
  <si>
    <t>11/07/16</t>
  </si>
  <si>
    <t>454754</t>
  </si>
  <si>
    <t>454874</t>
  </si>
  <si>
    <t>462345</t>
  </si>
  <si>
    <t>8171</t>
  </si>
  <si>
    <t>8362</t>
  </si>
  <si>
    <t>04/04/21</t>
  </si>
  <si>
    <t>8698</t>
  </si>
  <si>
    <t>8953</t>
  </si>
  <si>
    <t>9890</t>
  </si>
  <si>
    <t>9146</t>
  </si>
  <si>
    <t>11/07/22</t>
  </si>
  <si>
    <t>9458</t>
  </si>
  <si>
    <t>9713</t>
  </si>
  <si>
    <t>15/08/23</t>
  </si>
  <si>
    <t>6853</t>
  </si>
  <si>
    <t>7573</t>
  </si>
  <si>
    <t>7801</t>
  </si>
  <si>
    <t>7980</t>
  </si>
  <si>
    <t>510443</t>
  </si>
  <si>
    <t>520411</t>
  </si>
  <si>
    <t>7192</t>
  </si>
  <si>
    <t>525737</t>
  </si>
  <si>
    <t>475998</t>
  </si>
  <si>
    <t>485027</t>
  </si>
  <si>
    <t>494921</t>
  </si>
  <si>
    <t>6685</t>
  </si>
  <si>
    <t>4410</t>
  </si>
  <si>
    <t>29991704</t>
  </si>
  <si>
    <t>8924</t>
  </si>
  <si>
    <t>9267</t>
  </si>
  <si>
    <t>03/10/22</t>
  </si>
  <si>
    <t>9592</t>
  </si>
  <si>
    <t>9912</t>
  </si>
  <si>
    <t>392454</t>
  </si>
  <si>
    <t>71340</t>
  </si>
  <si>
    <t>487742</t>
  </si>
  <si>
    <t>05/06/18</t>
  </si>
  <si>
    <t>4565</t>
  </si>
  <si>
    <t>8380</t>
  </si>
  <si>
    <t>08/04/21</t>
  </si>
  <si>
    <t>439968</t>
  </si>
  <si>
    <t>445945</t>
  </si>
  <si>
    <t>455056</t>
  </si>
  <si>
    <t>472012</t>
  </si>
  <si>
    <t>490961</t>
  </si>
  <si>
    <t>520889</t>
  </si>
  <si>
    <t>414968</t>
  </si>
  <si>
    <t>8503</t>
  </si>
  <si>
    <t>8610</t>
  </si>
  <si>
    <t>9284</t>
  </si>
  <si>
    <t>429027</t>
  </si>
  <si>
    <t>482153</t>
  </si>
  <si>
    <t>9120</t>
  </si>
  <si>
    <t>16/06/22</t>
  </si>
  <si>
    <t>93941</t>
  </si>
  <si>
    <t>7355</t>
  </si>
  <si>
    <t>13/01/20</t>
  </si>
  <si>
    <t>539177</t>
  </si>
  <si>
    <t>8047</t>
  </si>
  <si>
    <t>08/11/20</t>
  </si>
  <si>
    <t>7265</t>
  </si>
  <si>
    <t>11/11/19</t>
  </si>
  <si>
    <t>7342</t>
  </si>
  <si>
    <t>07/01/20</t>
  </si>
  <si>
    <t>501113</t>
  </si>
  <si>
    <t>514296</t>
  </si>
  <si>
    <t>520294</t>
  </si>
  <si>
    <t>28/06/18</t>
  </si>
  <si>
    <t>6471</t>
  </si>
  <si>
    <t>09/08/18</t>
  </si>
  <si>
    <t>529736</t>
  </si>
  <si>
    <t>15/11/18</t>
  </si>
  <si>
    <t>6720</t>
  </si>
  <si>
    <t>21/01/19</t>
  </si>
  <si>
    <t>6818</t>
  </si>
  <si>
    <t>19/03/19</t>
  </si>
  <si>
    <t>6925</t>
  </si>
  <si>
    <t>28/05/19</t>
  </si>
  <si>
    <t>70481</t>
  </si>
  <si>
    <t>16/07/19</t>
  </si>
  <si>
    <t>75611</t>
  </si>
  <si>
    <t>9806</t>
  </si>
  <si>
    <t>17/10/23</t>
  </si>
  <si>
    <t>8991</t>
  </si>
  <si>
    <t>16/03/22</t>
  </si>
  <si>
    <t>9112</t>
  </si>
  <si>
    <t>10/06/22</t>
  </si>
  <si>
    <t>9247</t>
  </si>
  <si>
    <t>12/09/22</t>
  </si>
  <si>
    <t>9486</t>
  </si>
  <si>
    <t>9567</t>
  </si>
  <si>
    <t>10/05/23</t>
  </si>
  <si>
    <t>7894</t>
  </si>
  <si>
    <t>26/08/20</t>
  </si>
  <si>
    <t>80760</t>
  </si>
  <si>
    <t>29/11/20</t>
  </si>
  <si>
    <t>9311</t>
  </si>
  <si>
    <t>15/11/22</t>
  </si>
  <si>
    <t>8811</t>
  </si>
  <si>
    <t>20/12/21</t>
  </si>
  <si>
    <t>455954</t>
  </si>
  <si>
    <t>99051</t>
  </si>
  <si>
    <t>9739</t>
  </si>
  <si>
    <t>9791</t>
  </si>
  <si>
    <t>9819</t>
  </si>
  <si>
    <t>9847</t>
  </si>
  <si>
    <t>9199</t>
  </si>
  <si>
    <t>9533</t>
  </si>
  <si>
    <t>8814</t>
  </si>
  <si>
    <t>8776</t>
  </si>
  <si>
    <t>08/12/21</t>
  </si>
  <si>
    <t>90031</t>
  </si>
  <si>
    <t>9096</t>
  </si>
  <si>
    <t>9127</t>
  </si>
  <si>
    <t>9255</t>
  </si>
  <si>
    <t>9287</t>
  </si>
  <si>
    <t>9339</t>
  </si>
  <si>
    <t>93881</t>
  </si>
  <si>
    <t>9455</t>
  </si>
  <si>
    <t>9553</t>
  </si>
  <si>
    <t>95930</t>
  </si>
  <si>
    <t>9632</t>
  </si>
  <si>
    <t>4647</t>
  </si>
  <si>
    <t>9280</t>
  </si>
  <si>
    <t>9281</t>
  </si>
  <si>
    <t>9277</t>
  </si>
  <si>
    <t>9278</t>
  </si>
  <si>
    <t>9279</t>
  </si>
  <si>
    <t>9637</t>
  </si>
  <si>
    <t>9577</t>
  </si>
  <si>
    <t>17/05/23</t>
  </si>
  <si>
    <t>508309</t>
  </si>
  <si>
    <t>6826</t>
  </si>
  <si>
    <t>6528</t>
  </si>
  <si>
    <t>8860</t>
  </si>
  <si>
    <t>8918</t>
  </si>
  <si>
    <t>23/12/21</t>
  </si>
  <si>
    <t>9037</t>
  </si>
  <si>
    <t>9130</t>
  </si>
  <si>
    <t>8829</t>
  </si>
  <si>
    <t>597852</t>
  </si>
  <si>
    <t>9295</t>
  </si>
  <si>
    <t>06/11/22</t>
  </si>
  <si>
    <t>9475</t>
  </si>
  <si>
    <t>12/02/23</t>
  </si>
  <si>
    <t>9535</t>
  </si>
  <si>
    <t>02/04/23</t>
  </si>
  <si>
    <t>9641</t>
  </si>
  <si>
    <t>02/07/23</t>
  </si>
  <si>
    <t>9798</t>
  </si>
  <si>
    <t>01/10/23</t>
  </si>
  <si>
    <t>9915</t>
  </si>
  <si>
    <t>908395120</t>
  </si>
  <si>
    <t>4314</t>
  </si>
  <si>
    <t>443656</t>
  </si>
  <si>
    <t>908395160</t>
  </si>
  <si>
    <t>384577</t>
  </si>
  <si>
    <t>403836</t>
  </si>
  <si>
    <t>415814</t>
  </si>
  <si>
    <t>433981</t>
  </si>
  <si>
    <t>482977</t>
  </si>
  <si>
    <t>491620</t>
  </si>
  <si>
    <t>505821</t>
  </si>
  <si>
    <t>524544</t>
  </si>
  <si>
    <t>77390</t>
  </si>
  <si>
    <t>463236</t>
  </si>
  <si>
    <t>455012</t>
  </si>
  <si>
    <t>472334</t>
  </si>
  <si>
    <t>440022</t>
  </si>
  <si>
    <t>345369</t>
  </si>
  <si>
    <t>סה"כ מובטחות בשיעבוד כלי רכב</t>
  </si>
  <si>
    <t>סה"כ הלוואות לסוכנים</t>
  </si>
  <si>
    <t>סה"כ מובטחות בתזרים עמלות</t>
  </si>
  <si>
    <t>סה"כ בטחונות אחרים</t>
  </si>
  <si>
    <t>סה"כ הלוואות לעובדים ונושאי משרה</t>
  </si>
  <si>
    <t>סה"כ לא מובטחות</t>
  </si>
  <si>
    <t>סה"כ מובטחות במשכנתא או תיקי משכנתאות</t>
  </si>
  <si>
    <t>6831</t>
  </si>
  <si>
    <t>28/03/19</t>
  </si>
  <si>
    <t>508506</t>
  </si>
  <si>
    <t>27/03/18</t>
  </si>
  <si>
    <t>75980</t>
  </si>
  <si>
    <t>22/04/20</t>
  </si>
  <si>
    <t>9645</t>
  </si>
  <si>
    <t>07/07/23</t>
  </si>
  <si>
    <t>9722</t>
  </si>
  <si>
    <t>9788</t>
  </si>
  <si>
    <t>29/09/23</t>
  </si>
  <si>
    <t>9813</t>
  </si>
  <si>
    <t>9848</t>
  </si>
  <si>
    <t>07/12/23</t>
  </si>
  <si>
    <t>8763</t>
  </si>
  <si>
    <t>9327</t>
  </si>
  <si>
    <t>9474</t>
  </si>
  <si>
    <t>9571</t>
  </si>
  <si>
    <t>9849</t>
  </si>
  <si>
    <t>93821</t>
  </si>
  <si>
    <t>25/05/21</t>
  </si>
  <si>
    <t>9410</t>
  </si>
  <si>
    <t>20/01/23</t>
  </si>
  <si>
    <t>9460</t>
  </si>
  <si>
    <t>9511</t>
  </si>
  <si>
    <t>20/03/23</t>
  </si>
  <si>
    <t>9540</t>
  </si>
  <si>
    <t>20/04/23</t>
  </si>
  <si>
    <t>9562</t>
  </si>
  <si>
    <t>9603</t>
  </si>
  <si>
    <t>9659</t>
  </si>
  <si>
    <t>21/08/23</t>
  </si>
  <si>
    <t>9749</t>
  </si>
  <si>
    <t>9805</t>
  </si>
  <si>
    <t>20/10/23</t>
  </si>
  <si>
    <t>9824</t>
  </si>
  <si>
    <t>20/11/23</t>
  </si>
  <si>
    <t>9459</t>
  </si>
  <si>
    <t>30/12/20</t>
  </si>
  <si>
    <t>9448</t>
  </si>
  <si>
    <t>19/11/19</t>
  </si>
  <si>
    <t>98021</t>
  </si>
  <si>
    <t>12/10/23</t>
  </si>
  <si>
    <t>98871</t>
  </si>
  <si>
    <t>22/12/23</t>
  </si>
  <si>
    <t>9617</t>
  </si>
  <si>
    <t>25/06/23</t>
  </si>
  <si>
    <t>9047</t>
  </si>
  <si>
    <t>9048</t>
  </si>
  <si>
    <t>9074</t>
  </si>
  <si>
    <t>03/05/22</t>
  </si>
  <si>
    <t>9220</t>
  </si>
  <si>
    <t>07/09/22</t>
  </si>
  <si>
    <t>9599</t>
  </si>
  <si>
    <t>12/06/23</t>
  </si>
  <si>
    <t>9748</t>
  </si>
  <si>
    <t>11/09/23</t>
  </si>
  <si>
    <t>9822</t>
  </si>
  <si>
    <t>08/11/23</t>
  </si>
  <si>
    <t>98601</t>
  </si>
  <si>
    <t>7088</t>
  </si>
  <si>
    <t>08/08/19</t>
  </si>
  <si>
    <t>7310</t>
  </si>
  <si>
    <t>15/12/19</t>
  </si>
  <si>
    <t>6872</t>
  </si>
  <si>
    <t>6812</t>
  </si>
  <si>
    <t>7258</t>
  </si>
  <si>
    <t>06/11/19</t>
  </si>
  <si>
    <t>6861</t>
  </si>
  <si>
    <t>6932</t>
  </si>
  <si>
    <t>29/12/17</t>
  </si>
  <si>
    <t>9335</t>
  </si>
  <si>
    <t>21/08/20</t>
  </si>
  <si>
    <t>464740</t>
  </si>
  <si>
    <t>7291</t>
  </si>
  <si>
    <t>491862</t>
  </si>
  <si>
    <t>491863</t>
  </si>
  <si>
    <t>491864</t>
  </si>
  <si>
    <t>9186</t>
  </si>
  <si>
    <t>05/08/22</t>
  </si>
  <si>
    <t>9187</t>
  </si>
  <si>
    <t>469140</t>
  </si>
  <si>
    <t>9657</t>
  </si>
  <si>
    <t>8706</t>
  </si>
  <si>
    <t>29/10/21</t>
  </si>
  <si>
    <t>8702</t>
  </si>
  <si>
    <t>9118</t>
  </si>
  <si>
    <t>9233</t>
  </si>
  <si>
    <t>15/09/22</t>
  </si>
  <si>
    <t>9276</t>
  </si>
  <si>
    <t>20/10/22</t>
  </si>
  <si>
    <t>9430</t>
  </si>
  <si>
    <t>9539</t>
  </si>
  <si>
    <t>13/04/23</t>
  </si>
  <si>
    <t>8119</t>
  </si>
  <si>
    <t>8418</t>
  </si>
  <si>
    <t>10/05/21</t>
  </si>
  <si>
    <t>8060</t>
  </si>
  <si>
    <t>8718</t>
  </si>
  <si>
    <t>08/11/21</t>
  </si>
  <si>
    <t>8806</t>
  </si>
  <si>
    <t>02/11/20</t>
  </si>
  <si>
    <t>9044</t>
  </si>
  <si>
    <t>9224</t>
  </si>
  <si>
    <t>06/09/22</t>
  </si>
  <si>
    <t>9405</t>
  </si>
  <si>
    <t>05/02/20</t>
  </si>
  <si>
    <t>9439</t>
  </si>
  <si>
    <t>9447</t>
  </si>
  <si>
    <t>9467</t>
  </si>
  <si>
    <t>09/02/23</t>
  </si>
  <si>
    <t>9491</t>
  </si>
  <si>
    <t>01/03/23</t>
  </si>
  <si>
    <t>9510</t>
  </si>
  <si>
    <t>09/03/23</t>
  </si>
  <si>
    <t>9560</t>
  </si>
  <si>
    <t>12/05/23</t>
  </si>
  <si>
    <t>9595</t>
  </si>
  <si>
    <t>07/11/23</t>
  </si>
  <si>
    <t>9606</t>
  </si>
  <si>
    <t>01/11/20</t>
  </si>
  <si>
    <t>6588</t>
  </si>
  <si>
    <t>9299</t>
  </si>
  <si>
    <t>09/11/20</t>
  </si>
  <si>
    <t>8977</t>
  </si>
  <si>
    <t>8978</t>
  </si>
  <si>
    <t>8979</t>
  </si>
  <si>
    <t>9313</t>
  </si>
  <si>
    <t>9496</t>
  </si>
  <si>
    <t>9547</t>
  </si>
  <si>
    <t>9718</t>
  </si>
  <si>
    <t>9799</t>
  </si>
  <si>
    <t>09/10/23</t>
  </si>
  <si>
    <t>7382</t>
  </si>
  <si>
    <t>9158</t>
  </si>
  <si>
    <t>14/12/20</t>
  </si>
  <si>
    <t>סה"כ נקוב במט"ח</t>
  </si>
  <si>
    <t>סה"כ צמודי מט"ח</t>
  </si>
  <si>
    <t>סה"כ מניב</t>
  </si>
  <si>
    <t>סה"כ לא מניב</t>
  </si>
  <si>
    <t>חייבים בגין עסקה עתידית SPAC-B</t>
  </si>
  <si>
    <t>8397</t>
  </si>
  <si>
    <t>דאבל יו אילת</t>
  </si>
  <si>
    <t>299918783</t>
  </si>
  <si>
    <t>זכאים</t>
  </si>
  <si>
    <t>28080000</t>
  </si>
  <si>
    <t>זכאים מס עמיתים</t>
  </si>
  <si>
    <t>28200000</t>
  </si>
  <si>
    <t>חייבים</t>
  </si>
  <si>
    <t>27960000</t>
  </si>
  <si>
    <t>חייבים וזכאים בגין שיקוף</t>
  </si>
  <si>
    <t>26630548</t>
  </si>
  <si>
    <t>חייבים/זכאים עמלת up front</t>
  </si>
  <si>
    <t>75621</t>
  </si>
  <si>
    <t>מניות הפחתת שווי ניירות חסומים</t>
  </si>
  <si>
    <t>3140130</t>
  </si>
  <si>
    <t>עמלות UP FRONT - דולר</t>
  </si>
  <si>
    <t>7890</t>
  </si>
  <si>
    <t>עמלת upfront - $אוסטרלי</t>
  </si>
  <si>
    <t>7760</t>
  </si>
  <si>
    <t>עמלת upfront - יורו</t>
  </si>
  <si>
    <t>8919</t>
  </si>
  <si>
    <t>עמלת upfront - כתר נורבגי</t>
  </si>
  <si>
    <t>8770</t>
  </si>
  <si>
    <t>עמלת upfront - לי"ש</t>
  </si>
  <si>
    <t>8295</t>
  </si>
  <si>
    <t>בטחונות דולר ארהב פועלים</t>
  </si>
  <si>
    <t>300011217</t>
  </si>
  <si>
    <t>בטחונות דולר ארצות הברית לאומי</t>
  </si>
  <si>
    <t>300011017</t>
  </si>
  <si>
    <t>פקדון מרג'ין דולר דיסקונט</t>
  </si>
  <si>
    <t>300011117</t>
  </si>
  <si>
    <t>אגח הפחתת  שווי ניירות חסומים</t>
  </si>
  <si>
    <t>11109151</t>
  </si>
  <si>
    <t>פקדון מרג'ין דולר מזרחי</t>
  </si>
  <si>
    <t>300012017</t>
  </si>
  <si>
    <t>זכאים עסקת תענך</t>
  </si>
  <si>
    <t>9724</t>
  </si>
  <si>
    <t>פקדון מרג'ין דולר גולדמן זקס</t>
  </si>
  <si>
    <t>300019417</t>
  </si>
  <si>
    <t>פקדון מרג'ין אירו JP MORGAN בנק</t>
  </si>
  <si>
    <t>300018506</t>
  </si>
  <si>
    <t>פקדון מרג'ין דולר JP MORGAN</t>
  </si>
  <si>
    <t>300018517</t>
  </si>
  <si>
    <t>300019317</t>
  </si>
  <si>
    <t>פקדון מרג'ין יין יפני JP MORGAN בנק</t>
  </si>
  <si>
    <t>300018510</t>
  </si>
  <si>
    <t>מגדל מקפת קרנות פנסיה וקופות גמל בע"מ</t>
  </si>
  <si>
    <t>מגדל גמל להשקעה מסלול כללי</t>
  </si>
  <si>
    <t>בנק דיסקונט לישראל בע"מ</t>
  </si>
  <si>
    <t>1111111111- 11- בנק דיסקונט</t>
  </si>
  <si>
    <t>בנק הפועלים בע"מ</t>
  </si>
  <si>
    <t>1111111111- 12- בנק הפועלים</t>
  </si>
  <si>
    <t>בנק לאומי לישראל בע"מ</t>
  </si>
  <si>
    <t>1111111111- 10- בנק לאומי</t>
  </si>
  <si>
    <t>בנק מזרחי טפחות בע"מ</t>
  </si>
  <si>
    <t>1111111111- 20- בנק מזרחי</t>
  </si>
  <si>
    <t>20003- 11- בנק דיסקונט</t>
  </si>
  <si>
    <t>20003- 12- בנק הפועלים</t>
  </si>
  <si>
    <t>20003- 10- בנק לאומי</t>
  </si>
  <si>
    <t>20003- 20- בנק מזרחי</t>
  </si>
  <si>
    <t>130018- 11- בנק דיסקונט</t>
  </si>
  <si>
    <t>130018- 20- בנק מזרחי</t>
  </si>
  <si>
    <t>20001- 11- בנק דיסקונט</t>
  </si>
  <si>
    <t>20001- 12- בנק הפועלים</t>
  </si>
  <si>
    <t>20001- 10- בנק לאומי</t>
  </si>
  <si>
    <t>20001- 20- בנק מזרחי</t>
  </si>
  <si>
    <t>200040- 10- לאומי</t>
  </si>
  <si>
    <t>100006- 12- בנק הפועלים</t>
  </si>
  <si>
    <t>100006- 10- בנק לאומי</t>
  </si>
  <si>
    <t>100006- 20- בנק מזרחי</t>
  </si>
  <si>
    <t>80031- 12- בנק הפועלים</t>
  </si>
  <si>
    <t>80031- 10- בנק לאומי</t>
  </si>
  <si>
    <t>80031- 20- בנק מזרחי</t>
  </si>
  <si>
    <t>280028- 10- בנק לאומי</t>
  </si>
  <si>
    <t>200005- 10- בנק לאומי</t>
  </si>
  <si>
    <t>70002- 11- בנק דיסקונט</t>
  </si>
  <si>
    <t>70002- 12- בנק הפועלים</t>
  </si>
  <si>
    <t>70002- 10- בנק לאומי</t>
  </si>
  <si>
    <t>70002- 20- בנק מזרחי</t>
  </si>
  <si>
    <t>30005- 10- בנק לאומי</t>
  </si>
  <si>
    <t>JP MORGAN</t>
  </si>
  <si>
    <t>20003- 85- JP MORGAN</t>
  </si>
  <si>
    <t>20001- 85- JP MORGAN</t>
  </si>
  <si>
    <t>80031- 85- JP MORGAN</t>
  </si>
  <si>
    <t>Accelmed Growth Partners</t>
  </si>
  <si>
    <t>Fimi Israel Opportunity 6</t>
  </si>
  <si>
    <t>S.H. SKY 3 L.P</t>
  </si>
  <si>
    <t>Kedma Capital Partners III</t>
  </si>
  <si>
    <t>Reality Real Estate Investment Fund 4</t>
  </si>
  <si>
    <t>Yesodot Gimmel</t>
  </si>
  <si>
    <t>Arkin Bio Ventures II</t>
  </si>
  <si>
    <t>Fortissimo Capital Fund V</t>
  </si>
  <si>
    <t>Ram Coastal Energy Limited Partnership</t>
  </si>
  <si>
    <t>Yesodot C Senior Co-Investment</t>
  </si>
  <si>
    <t>GESM Via Maris Limited Partnership</t>
  </si>
  <si>
    <t>Greenfield Partners II, L.P</t>
  </si>
  <si>
    <t>Greenfield Cobra Investments L.P</t>
  </si>
  <si>
    <t>Noy 4 Infrastructure and energy investments l.p</t>
  </si>
  <si>
    <t>Stage One S.P.V R.S</t>
  </si>
  <si>
    <t>FIMI Israel Opportunity VII</t>
  </si>
  <si>
    <t>Greenfield Partners Panorays LP</t>
  </si>
  <si>
    <t>F2 Capital Partners 3 LP</t>
  </si>
  <si>
    <t>Stage One Venture Capital Fund IV L.P</t>
  </si>
  <si>
    <t>Stage One IV Annex Fund L.P</t>
  </si>
  <si>
    <t>S.H. SKY 4 L.P</t>
  </si>
  <si>
    <t>Stage One S.P.V D.R</t>
  </si>
  <si>
    <t>Kedma Capital Partners IV LP</t>
  </si>
  <si>
    <t>Silverfort Co-Investment</t>
  </si>
  <si>
    <t>Manor Evergreen Investments Fund L.P</t>
  </si>
  <si>
    <t>REALITY REAL ESTATE INVESTMENT FUND 5</t>
  </si>
  <si>
    <t>JTLV III</t>
  </si>
  <si>
    <t>Bluebay Senior Loan Fund I</t>
  </si>
  <si>
    <t>Crescent Mezzanine VII</t>
  </si>
  <si>
    <t>Permira Credit Solutions III</t>
  </si>
  <si>
    <t>Ares Private Credit Solutions</t>
  </si>
  <si>
    <t>Kartesia Credit Opportunities IV</t>
  </si>
  <si>
    <t>ICG Senior Debt Partners III</t>
  </si>
  <si>
    <t>Migdal-HarbourVest 2016 Fund L.P</t>
  </si>
  <si>
    <t>Migdal-HarbourVest 2016 Fund L.P. (Tranche B)</t>
  </si>
  <si>
    <t>Crescent Direct Lending II</t>
  </si>
  <si>
    <t>Ares Capital Europe IV</t>
  </si>
  <si>
    <t>Tikehau Direct Lending IV</t>
  </si>
  <si>
    <t>Thoma Bravo Fund XIII</t>
  </si>
  <si>
    <t>Blackstone Real Estate Partners IX</t>
  </si>
  <si>
    <t>Astorg VII</t>
  </si>
  <si>
    <t>Migdal Tikehau Direct Lending</t>
  </si>
  <si>
    <t>Walton Street Real Estate Debt Fund II</t>
  </si>
  <si>
    <t>Kartesia Senior Opportunities I</t>
  </si>
  <si>
    <t>KASS Unlevered S.a r.l</t>
  </si>
  <si>
    <t>Warburg Pincus China-Southeast Asia II, L.P</t>
  </si>
  <si>
    <t>Advent International GPE IX-B</t>
  </si>
  <si>
    <t>Kartesia Credit Opportunities V</t>
  </si>
  <si>
    <t>Permira Credit Solutions IV</t>
  </si>
  <si>
    <t>Klirmark Opportunity III</t>
  </si>
  <si>
    <t>Global Infrastructure Partners IV</t>
  </si>
  <si>
    <t>Arclight Energy Partners Fund VII L.P</t>
  </si>
  <si>
    <t>Permira VII</t>
  </si>
  <si>
    <t>GIP Spectrum Fund (Parallel), L.P</t>
  </si>
  <si>
    <t>GIP Capital Solutions II SCSp, L.P</t>
  </si>
  <si>
    <t>ICG Senior Debt Partners IV</t>
  </si>
  <si>
    <t>Senior Loan Fund II (EUR) SLP</t>
  </si>
  <si>
    <t>Insight Partners XI, L.P</t>
  </si>
  <si>
    <t>Trilantic Europe VI SCSp</t>
  </si>
  <si>
    <t>GIP Spectrum Mayberry Fund</t>
  </si>
  <si>
    <t>Accelmed Partners II, L.P</t>
  </si>
  <si>
    <t>GIP Capital Solutions II Luxemburg Co-Investment Fund SCSP, L.P.</t>
  </si>
  <si>
    <t>CVC Capital partners VIII</t>
  </si>
  <si>
    <t>Strategic Investors Fund X Cayman LP</t>
  </si>
  <si>
    <t>Ares Capital Europe V</t>
  </si>
  <si>
    <t>Monarch Capital Partners V</t>
  </si>
  <si>
    <t>Ares Private Credit Solutions II</t>
  </si>
  <si>
    <t>Francisco Partners VI</t>
  </si>
  <si>
    <t>Thoma Bravo Fund XIV L.P.</t>
  </si>
  <si>
    <t>Qumra MS LP Minute Media</t>
  </si>
  <si>
    <t>Whitehorse Liquidity Partners IV</t>
  </si>
  <si>
    <t>Copenhagen Infrastructure Partners IV</t>
  </si>
  <si>
    <t>QUMRA OPPORTUNITY FUND I</t>
  </si>
  <si>
    <t>Group 11 Fund IV</t>
  </si>
  <si>
    <t>ISQ Global infrastructure Fund III, LP</t>
  </si>
  <si>
    <t>ICG Real Estate Debt VI</t>
  </si>
  <si>
    <t>Insight Partners XII, LP</t>
  </si>
  <si>
    <t>Vintage Fund of Funds VI (Access, LP)</t>
  </si>
  <si>
    <t>Nirvana Holdings I LP</t>
  </si>
  <si>
    <t>Tikehau Direct Lending V</t>
  </si>
  <si>
    <t>Zeev Opportunity Fund I</t>
  </si>
  <si>
    <t>Audax Direct Lending Solutions Fund II B-1</t>
  </si>
  <si>
    <t>KASS Unlevered S.a r.l. - Compartment E</t>
  </si>
  <si>
    <t>WHITEHORSE LIQUIDITY PARTNERS GPSOF</t>
  </si>
  <si>
    <t>Crescent Direct Lending III</t>
  </si>
  <si>
    <t>Clayton Dubilier and Rice XI L.P</t>
  </si>
  <si>
    <t>Pantheon Global Co-Investment Opportunities Fund V</t>
  </si>
  <si>
    <t>Vintage Co-Invest III</t>
  </si>
  <si>
    <t>ISQ Kio Co-Invest Fund L.P</t>
  </si>
  <si>
    <t>Monarch Opportunistic Real Estate Fund</t>
  </si>
  <si>
    <t>AUDAX DLS CO-INVESTMENT FUND 3 L.P.</t>
  </si>
  <si>
    <t>BCP V DEXKO CO-INVEST LP</t>
  </si>
  <si>
    <t>ISRAEL SECONDARY FUND III L.P</t>
  </si>
  <si>
    <t>PORCUPINE HOLDINGS (OFFSHORE) LP</t>
  </si>
  <si>
    <t>ARES EUROPEAN CREDIT INVESTMENTS VIII (M) L.P.</t>
  </si>
  <si>
    <t>Arkin Bio Capital L.P</t>
  </si>
  <si>
    <t>ELECTRA AMERICA PRINCIPAL HOSPITALITY LP</t>
  </si>
  <si>
    <t>KKR CAVALRY CO-INVEST</t>
  </si>
  <si>
    <t>Cheyne Real Estate Credit Holdings VII</t>
  </si>
  <si>
    <t>Kartesia Senior Opportunities II SCS SICAV-RAIF</t>
  </si>
  <si>
    <t>KASS Unlevered II S,a.r.l</t>
  </si>
  <si>
    <t>Girasol Investments S.A</t>
  </si>
  <si>
    <t>Copenhagen infrastructure Energy Transition Fund I</t>
  </si>
  <si>
    <t>Francisco Partners VII</t>
  </si>
  <si>
    <t>Whitehorse Liquidity Partners V</t>
  </si>
  <si>
    <t>Permira VIII - 2 SCSp</t>
  </si>
  <si>
    <t>ICG Senior Debt Partners Fund 5-A (EUR) SCSp</t>
  </si>
  <si>
    <t>MIE III Co-Investment Fund II S.L.P</t>
  </si>
  <si>
    <t>GIP CAPS II Panther Co-Investment L.P</t>
  </si>
  <si>
    <t>Brookfield Capital Partners Fund VI</t>
  </si>
  <si>
    <t>Bessemer Venture Partners XII Institutional L.P</t>
  </si>
  <si>
    <t>GIP IV Gutenberg Co Invest SCsp</t>
  </si>
  <si>
    <t>AIOF II Woolly Co-Invest Parallel Fund L.P</t>
  </si>
  <si>
    <t>DIRECT LENDING FUND IV (EUR) SLP</t>
  </si>
  <si>
    <t>Proxima Co-Invest L.P</t>
  </si>
  <si>
    <t>Kartesia Credit Opportunities VI SCS</t>
  </si>
  <si>
    <t>ArcLight Fund VII AIV L.P</t>
  </si>
  <si>
    <t>Astorg VIII</t>
  </si>
  <si>
    <t>WHLP Kennedy (A) LP</t>
  </si>
  <si>
    <t>CDR XII</t>
  </si>
  <si>
    <t>Global Infrastructure Partners Core C L.P</t>
  </si>
  <si>
    <t>CVC Capital Partners IX (A) L.P</t>
  </si>
  <si>
    <t>Thor Investment Trust 1</t>
  </si>
  <si>
    <t>Oak Hill Advisors - OCREDIT</t>
  </si>
  <si>
    <t>Greenfield Partners FloLIVE Co-Investment</t>
  </si>
  <si>
    <t>LCN European Fund IV SLP</t>
  </si>
  <si>
    <t>Whitehorse Liquidity Partners VI</t>
  </si>
  <si>
    <t>Pantheon Global Secondary Fund VII</t>
  </si>
  <si>
    <t>Court Sqaure Capital Partners V</t>
  </si>
  <si>
    <t>Global Infrastrcture Partners V</t>
  </si>
  <si>
    <t>DLF IV Co-invest Vehicle</t>
  </si>
  <si>
    <t>Blackstone Real Estate Partners Europe VII SCSp</t>
  </si>
  <si>
    <t>Vintage Growth Fund IV L.P</t>
  </si>
  <si>
    <t>NR</t>
  </si>
  <si>
    <t>השכרה</t>
  </si>
  <si>
    <t>נדלן אחד העם 56 ת"א</t>
  </si>
  <si>
    <t>אחד העם 56, תל אביב</t>
  </si>
  <si>
    <t>נדלן אלביט נתניה - עלות</t>
  </si>
  <si>
    <t>המחשב 2, איזור תעשיה ספיר, נתניה</t>
  </si>
  <si>
    <t>נדלן מגדל צפירה</t>
  </si>
  <si>
    <t>פינת הרחובות הצפירה, יד חרוצים ואליאשברג, תל אביב</t>
  </si>
  <si>
    <t>נדלן מנועי בית שמש</t>
  </si>
  <si>
    <t>אזור תעשיה מערבי "ברוש", בית שמש</t>
  </si>
  <si>
    <t>נדלן מגדל WE ת"א</t>
  </si>
  <si>
    <t>דרך מנחם בגין תל אביב</t>
  </si>
  <si>
    <t>נדלן מתחם האלף</t>
  </si>
  <si>
    <t>ראשל"צ</t>
  </si>
  <si>
    <t>נדלן מגדל עלית -עלות</t>
  </si>
  <si>
    <t>זבוטינסקי 6, רמת גן</t>
  </si>
  <si>
    <t>נדלן קמפוס תל השומר מגרש 33</t>
  </si>
  <si>
    <t>תל השומר</t>
  </si>
  <si>
    <t>נדלן קמפוס תל השומר מגרש 36</t>
  </si>
  <si>
    <t>נדלן נדלן אלביט מודיעין</t>
  </si>
  <si>
    <t>אזור התעסוקה הפארק הטכנולוגי, מודיעין</t>
  </si>
  <si>
    <t>נדלן באר טוביה (מרלוג)</t>
  </si>
  <si>
    <t>באר טוביה</t>
  </si>
  <si>
    <t>סה"כ חוזים עתידיים בישראל</t>
  </si>
  <si>
    <t>או פי סי אנרגיה</t>
  </si>
  <si>
    <t>10000668</t>
  </si>
  <si>
    <t>בזק</t>
  </si>
  <si>
    <t>10000669</t>
  </si>
  <si>
    <t>הפניקס</t>
  </si>
  <si>
    <t>10000854</t>
  </si>
  <si>
    <t>ישראכרט</t>
  </si>
  <si>
    <t>10000676</t>
  </si>
  <si>
    <t>10000667</t>
  </si>
  <si>
    <t>לאומי</t>
  </si>
  <si>
    <t>10000757</t>
  </si>
  <si>
    <t>פועלים</t>
  </si>
  <si>
    <t>10000643</t>
  </si>
  <si>
    <t>10000721</t>
  </si>
  <si>
    <t>+ILS/-USD 3.56 22-01-24 (11) -320</t>
  </si>
  <si>
    <t>10003961</t>
  </si>
  <si>
    <t>10001003</t>
  </si>
  <si>
    <t>+ILS/-USD 3.563 22-01-24 (20) -320</t>
  </si>
  <si>
    <t>10001005</t>
  </si>
  <si>
    <t>+ILS/-USD 3.564 22-01-24 (10) -320</t>
  </si>
  <si>
    <t>10003959</t>
  </si>
  <si>
    <t>+ILS/-USD 3.6527 25-01-24 (12) -333</t>
  </si>
  <si>
    <t>10003972</t>
  </si>
  <si>
    <t>+ILS/-USD 3.6581 03-06-24 (10) -264</t>
  </si>
  <si>
    <t>10004362</t>
  </si>
  <si>
    <t>+ILS/-USD 3.6596 03-06-24 (10) -264</t>
  </si>
  <si>
    <t>10004361</t>
  </si>
  <si>
    <t>+ILS/-USD 3.663 29-05-24 (11) -348</t>
  </si>
  <si>
    <t>10001167</t>
  </si>
  <si>
    <t>+ILS/-USD 3.664 29-05-24 (20) -349</t>
  </si>
  <si>
    <t>10001171</t>
  </si>
  <si>
    <t>+ILS/-USD 3.6652 29-05-24 (12) -348</t>
  </si>
  <si>
    <t>10001169</t>
  </si>
  <si>
    <t>+ILS/-USD 3.6655 22-05-24 (10) -370</t>
  </si>
  <si>
    <t>10004343</t>
  </si>
  <si>
    <t>+ILS/-USD 3.67 23-05-24 (11) -365</t>
  </si>
  <si>
    <t>10001159</t>
  </si>
  <si>
    <t>+ILS/-USD 3.67 23-05-24 (20) -368</t>
  </si>
  <si>
    <t>10001161</t>
  </si>
  <si>
    <t>+ILS/-USD 3.671 16-05-24 (94) -365</t>
  </si>
  <si>
    <t>10004295</t>
  </si>
  <si>
    <t>+ILS/-USD 3.6725 16-05-24 (12) -375</t>
  </si>
  <si>
    <t>10001144</t>
  </si>
  <si>
    <t>+ILS/-USD 3.6738 16-05-24 (10) -372</t>
  </si>
  <si>
    <t>10004291</t>
  </si>
  <si>
    <t>+ILS/-USD 3.6747 16-05-24 (11) -373</t>
  </si>
  <si>
    <t>10004293</t>
  </si>
  <si>
    <t>+ILS/-USD 3.6758 23-01-24 (10) -342</t>
  </si>
  <si>
    <t>10003965</t>
  </si>
  <si>
    <t>+ILS/-USD 3.6761 23-01-24 (11) -339</t>
  </si>
  <si>
    <t>10003966</t>
  </si>
  <si>
    <t>+ILS/-USD 3.678 22-01-24 (10) -358</t>
  </si>
  <si>
    <t>10001010</t>
  </si>
  <si>
    <t>+ILS/-USD 3.6801 23-01-24 (11) -339</t>
  </si>
  <si>
    <t>10003967</t>
  </si>
  <si>
    <t>+ILS/-USD 3.681 03-06-24 (10) -313</t>
  </si>
  <si>
    <t>10004359</t>
  </si>
  <si>
    <t>+ILS/-USD 3.6827 13-05-24 (11) -373</t>
  </si>
  <si>
    <t>10004285</t>
  </si>
  <si>
    <t>+ILS/-USD 3.684 30-05-24 (12) -310</t>
  </si>
  <si>
    <t>10004355</t>
  </si>
  <si>
    <t>+ILS/-USD 3.6845 30-05-24 (20) -310</t>
  </si>
  <si>
    <t>10004357</t>
  </si>
  <si>
    <t>+ILS/-USD 3.686 13-05-24 (94) -380</t>
  </si>
  <si>
    <t>10004283</t>
  </si>
  <si>
    <t>+ILS/-USD 3.69 21-05-24 (11) -368</t>
  </si>
  <si>
    <t>10004306</t>
  </si>
  <si>
    <t>+ILS/-USD 3.69 21-05-24 (12) -371</t>
  </si>
  <si>
    <t>10001148</t>
  </si>
  <si>
    <t>+ILS/-USD 3.69 21-05-24 (20) -370</t>
  </si>
  <si>
    <t>10001150</t>
  </si>
  <si>
    <t>10004308</t>
  </si>
  <si>
    <t>+ILS/-USD 3.69 21-05-24 (98) -371</t>
  </si>
  <si>
    <t>10004310</t>
  </si>
  <si>
    <t>+ILS/-USD 3.6907 16-05-24 (10) -353</t>
  </si>
  <si>
    <t>10004312</t>
  </si>
  <si>
    <t>+ILS/-USD 3.693 13-05-24 (20) -312</t>
  </si>
  <si>
    <t>10001173</t>
  </si>
  <si>
    <t>+ILS/-USD 3.6938 20-05-24 (10) -372</t>
  </si>
  <si>
    <t>10004298</t>
  </si>
  <si>
    <t>10004302</t>
  </si>
  <si>
    <t>+ILS/-USD 3.694 20-05-24 (12) -331</t>
  </si>
  <si>
    <t>10004349</t>
  </si>
  <si>
    <t>+ILS/-USD 3.6947 20-05-24 (11) -373</t>
  </si>
  <si>
    <t>10004300</t>
  </si>
  <si>
    <t>+ILS/-USD 3.6949 09-05-24 (10) -336</t>
  </si>
  <si>
    <t>10004314</t>
  </si>
  <si>
    <t>+ILS/-USD 3.696 20-05-24 (94) -370</t>
  </si>
  <si>
    <t>10004304</t>
  </si>
  <si>
    <t>+ILS/-USD 3.7011 22-05-24 (98) -369</t>
  </si>
  <si>
    <t>10004333</t>
  </si>
  <si>
    <t>+ILS/-USD 3.71 22-05-24 (20) -364</t>
  </si>
  <si>
    <t>10004331</t>
  </si>
  <si>
    <t>10001157</t>
  </si>
  <si>
    <t>+ILS/-USD 3.7133 22-05-24 (10) -362</t>
  </si>
  <si>
    <t>10004327</t>
  </si>
  <si>
    <t>+ILS/-USD 3.7158 22-05-24 (11) -362</t>
  </si>
  <si>
    <t>10001153</t>
  </si>
  <si>
    <t>+ILS/-USD 3.716 22-05-24 (12) -360</t>
  </si>
  <si>
    <t>10001155</t>
  </si>
  <si>
    <t>10004329</t>
  </si>
  <si>
    <t>+ILS/-USD 3.7377 08-05-24 (10) -373</t>
  </si>
  <si>
    <t>10004279</t>
  </si>
  <si>
    <t>+ILS/-USD 3.7382 08-05-24 (20) -378</t>
  </si>
  <si>
    <t>10004272</t>
  </si>
  <si>
    <t>+ILS/-USD 3.741 29-01-24 (11) -308</t>
  </si>
  <si>
    <t>10004007</t>
  </si>
  <si>
    <t>+ILS/-USD 3.743 08-05-24 (10) -373</t>
  </si>
  <si>
    <t>10004276</t>
  </si>
  <si>
    <t>+ILS/-USD 3.7431 09-05-24 (12) -369</t>
  </si>
  <si>
    <t>10004281</t>
  </si>
  <si>
    <t>+ILS/-USD 3.7437 25-01-24 (12) -293</t>
  </si>
  <si>
    <t>10003998</t>
  </si>
  <si>
    <t>+ILS/-USD 3.744 08-05-24 (12) -376</t>
  </si>
  <si>
    <t>10004270</t>
  </si>
  <si>
    <t>+ILS/-USD 3.744 25-01-24 (10) -295</t>
  </si>
  <si>
    <t>10003996</t>
  </si>
  <si>
    <t>+ILS/-USD 3.744 29-01-24 (10) -306</t>
  </si>
  <si>
    <t>10004005</t>
  </si>
  <si>
    <t>+ILS/-USD 3.744 29-01-24 (12) -310</t>
  </si>
  <si>
    <t>10004003</t>
  </si>
  <si>
    <t>+ILS/-USD 3.751 29-01-24 (11) -310</t>
  </si>
  <si>
    <t>10004029</t>
  </si>
  <si>
    <t>+ILS/-USD 3.765 21-02-24 (11) -324</t>
  </si>
  <si>
    <t>10004046</t>
  </si>
  <si>
    <t>+ILS/-USD 3.7659 14-02-24 (10) -316</t>
  </si>
  <si>
    <t>10004033</t>
  </si>
  <si>
    <t>+ILS/-USD 3.769 21-02-24 (10) -324</t>
  </si>
  <si>
    <t>10004044</t>
  </si>
  <si>
    <t>+ILS/-USD 3.77 28-02-24 (11) -340</t>
  </si>
  <si>
    <t>10004077</t>
  </si>
  <si>
    <t>+ILS/-USD 3.7705 28-02-24 (10) -340</t>
  </si>
  <si>
    <t>10004075</t>
  </si>
  <si>
    <t>+ILS/-USD 3.7725 25-01-24 (11) -315</t>
  </si>
  <si>
    <t>10004001</t>
  </si>
  <si>
    <t>+ILS/-USD 3.7732 29-01-24 (20) -318</t>
  </si>
  <si>
    <t>10004023</t>
  </si>
  <si>
    <t>+ILS/-USD 3.7736 07-03-24 (94) -334</t>
  </si>
  <si>
    <t>10004107</t>
  </si>
  <si>
    <t>+ILS/-USD 3.776 21-02-24 (20) -327</t>
  </si>
  <si>
    <t>10001036</t>
  </si>
  <si>
    <t>10004048</t>
  </si>
  <si>
    <t>+ILS/-USD 3.7766 07-03-24 (12) -334</t>
  </si>
  <si>
    <t>10004105</t>
  </si>
  <si>
    <t>+ILS/-USD 3.777 12-03-24 (20) -330</t>
  </si>
  <si>
    <t>10004112</t>
  </si>
  <si>
    <t>+ILS/-USD 3.78 06-03-24 (11) -331</t>
  </si>
  <si>
    <t>10004102</t>
  </si>
  <si>
    <t>+ILS/-USD 3.78 06-03-24 (12) -331</t>
  </si>
  <si>
    <t>10004100</t>
  </si>
  <si>
    <t>+ILS/-USD 3.78 12-03-24 (11) -330</t>
  </si>
  <si>
    <t>10004110</t>
  </si>
  <si>
    <t>10001063</t>
  </si>
  <si>
    <t>+ILS/-USD 3.783 29-02-24 (10) -353</t>
  </si>
  <si>
    <t>10004084</t>
  </si>
  <si>
    <t>+ILS/-USD 3.784 29-02-24 (20) -349</t>
  </si>
  <si>
    <t>10001047</t>
  </si>
  <si>
    <t>+ILS/-USD 3.7847 29-02-24 (11) -353</t>
  </si>
  <si>
    <t>10004080</t>
  </si>
  <si>
    <t>10001045</t>
  </si>
  <si>
    <t>+ILS/-USD 3.785 29-02-24 (12) -353</t>
  </si>
  <si>
    <t>10004082</t>
  </si>
  <si>
    <t>+ILS/-USD 3.786 15-02-24 (11) -305</t>
  </si>
  <si>
    <t>10004036</t>
  </si>
  <si>
    <t>+ILS/-USD 3.786 15-02-24 (12) -300</t>
  </si>
  <si>
    <t>10004038</t>
  </si>
  <si>
    <t>+ILS/-USD 3.7875 15-02-24 (20) -305</t>
  </si>
  <si>
    <t>10004040</t>
  </si>
  <si>
    <t>+ILS/-USD 3.788 13-03-24 (10) -334</t>
  </si>
  <si>
    <t>10004116</t>
  </si>
  <si>
    <t>+ILS/-USD 3.788 15-02-24 (12) -303</t>
  </si>
  <si>
    <t>10004042</t>
  </si>
  <si>
    <t>+ILS/-USD 3.7896 13-03-24 (11) -334</t>
  </si>
  <si>
    <t>10004118</t>
  </si>
  <si>
    <t>+ILS/-USD 3.79 05-03-24 (20) -337</t>
  </si>
  <si>
    <t>10004098</t>
  </si>
  <si>
    <t>+ILS/-USD 3.79 13-03-24 (98) -334</t>
  </si>
  <si>
    <t>10004120</t>
  </si>
  <si>
    <t>+ILS/-USD 3.79 22-02-24 (11) -340</t>
  </si>
  <si>
    <t>10004050</t>
  </si>
  <si>
    <t>+ILS/-USD 3.7902 22-01-24 (20) -248</t>
  </si>
  <si>
    <t>10004034</t>
  </si>
  <si>
    <t>+ILS/-USD 3.7913 22-02-24 (20) -337</t>
  </si>
  <si>
    <t>10004054</t>
  </si>
  <si>
    <t>+ILS/-USD 3.7918 17-04-24 (12) -382</t>
  </si>
  <si>
    <t>10001132</t>
  </si>
  <si>
    <t>+ILS/-USD 3.792 22-02-24 (12) -339</t>
  </si>
  <si>
    <t>10004052</t>
  </si>
  <si>
    <t>+ILS/-USD 3.7925 05-03-24 (12) -335</t>
  </si>
  <si>
    <t>10004096</t>
  </si>
  <si>
    <t>10001053</t>
  </si>
  <si>
    <t>+ILS/-USD 3.793 17-04-24 (20) -383</t>
  </si>
  <si>
    <t>10001134</t>
  </si>
  <si>
    <t>+ILS/-USD 3.793 22-02-24 (98) -347</t>
  </si>
  <si>
    <t>10004056</t>
  </si>
  <si>
    <t>+ILS/-USD 3.7936 05-03-24 (11) -334</t>
  </si>
  <si>
    <t>10004094</t>
  </si>
  <si>
    <t>+ILS/-USD 3.796 13-03-24 (12) -340</t>
  </si>
  <si>
    <t>10004129</t>
  </si>
  <si>
    <t>+ILS/-USD 3.806 07-05-24 (12) -400</t>
  </si>
  <si>
    <t>10001139</t>
  </si>
  <si>
    <t>10004268</t>
  </si>
  <si>
    <t>+ILS/-USD 3.81 07-05-24 (10) -398</t>
  </si>
  <si>
    <t>10004266</t>
  </si>
  <si>
    <t>+ILS/-USD 3.81 07-05-24 (20) -397</t>
  </si>
  <si>
    <t>10001141</t>
  </si>
  <si>
    <t>+ILS/-USD 3.8132 26-02-24 (11) -328</t>
  </si>
  <si>
    <t>10004063</t>
  </si>
  <si>
    <t>+ILS/-USD 3.8146 18-04-24 (20) -394</t>
  </si>
  <si>
    <t>10004244</t>
  </si>
  <si>
    <t>+ILS/-USD 3.8156 18-04-24 (11) -394</t>
  </si>
  <si>
    <t>10004242</t>
  </si>
  <si>
    <t>+ILS/-USD 3.816 06-05-24 (12) -415</t>
  </si>
  <si>
    <t>10004260</t>
  </si>
  <si>
    <t>+ILS/-USD 3.8165 18-04-24 (98) -395</t>
  </si>
  <si>
    <t>10004246</t>
  </si>
  <si>
    <t>+ILS/-USD 3.818 22-02-24 (20) -305</t>
  </si>
  <si>
    <t>10004126</t>
  </si>
  <si>
    <t>+ILS/-USD 3.819 06-05-24 (10) -410</t>
  </si>
  <si>
    <t>10004256</t>
  </si>
  <si>
    <t>+ILS/-USD 3.824 06-05-24 (11) -410</t>
  </si>
  <si>
    <t>10004258</t>
  </si>
  <si>
    <t>10001136</t>
  </si>
  <si>
    <t>+ILS/-USD 3.829 06-05-24 (98) -410</t>
  </si>
  <si>
    <t>10004262</t>
  </si>
  <si>
    <t>+ILS/-USD 3.843 19-03-24 (11) -340</t>
  </si>
  <si>
    <t>10004238</t>
  </si>
  <si>
    <t>+ILS/-USD 3.846 19-03-24 (20) -340</t>
  </si>
  <si>
    <t>10004240</t>
  </si>
  <si>
    <t>+ILS/-USD 3.8652 08-02-24 (12) -248</t>
  </si>
  <si>
    <t>10001125</t>
  </si>
  <si>
    <t>10004229</t>
  </si>
  <si>
    <t>+ILS/-USD 3.8653 08-02-24 (11) -247</t>
  </si>
  <si>
    <t>10004231</t>
  </si>
  <si>
    <t>+ILS/-USD 3.866 08-02-24 (20) -240</t>
  </si>
  <si>
    <t>10004233</t>
  </si>
  <si>
    <t>+ILS/-USD 3.917 14-02-24 (11) -315</t>
  </si>
  <si>
    <t>10004154</t>
  </si>
  <si>
    <t>+ILS/-USD 3.923 25-01-24 (20) -281</t>
  </si>
  <si>
    <t>10004156</t>
  </si>
  <si>
    <t>+ILS/-USD 3.9254 25-01-24 (10) -276</t>
  </si>
  <si>
    <t>10004152</t>
  </si>
  <si>
    <t>+ILS/-USD 3.9262 25-01-24 (11) -288</t>
  </si>
  <si>
    <t>10004168</t>
  </si>
  <si>
    <t>+ILS/-USD 3.9325 29-01-24 (10) -315</t>
  </si>
  <si>
    <t>10004169</t>
  </si>
  <si>
    <t>+ILS/-USD 3.9335 11-01-24 (94) -255</t>
  </si>
  <si>
    <t>10004164</t>
  </si>
  <si>
    <t>+ILS/-USD 3.934 11-01-24 (11) -250</t>
  </si>
  <si>
    <t>10004160</t>
  </si>
  <si>
    <t>+ILS/-USD 3.934 11-01-24 (12) -257</t>
  </si>
  <si>
    <t>10004162</t>
  </si>
  <si>
    <t>+ILS/-USD 3.936 11-01-24 (10) -250</t>
  </si>
  <si>
    <t>10004158</t>
  </si>
  <si>
    <t>+ILS/-USD 3.9368 11-01-24 (20) -252</t>
  </si>
  <si>
    <t>10001082</t>
  </si>
  <si>
    <t>+ILS/-USD 3.9575 17-01-24 (10) -315</t>
  </si>
  <si>
    <t>10004171</t>
  </si>
  <si>
    <t>+ILS/-USD 3.9762 24-01-24 (20) -238</t>
  </si>
  <si>
    <t>10004183</t>
  </si>
  <si>
    <t>+ILS/-USD 3.9825 14-02-24 (94) -325</t>
  </si>
  <si>
    <t>10004187</t>
  </si>
  <si>
    <t>+ILS/-USD 3.983 19-03-24 (20) -379</t>
  </si>
  <si>
    <t>10004221</t>
  </si>
  <si>
    <t>+ILS/-USD 3.9835 28-02-24 (11) -315</t>
  </si>
  <si>
    <t>10001121</t>
  </si>
  <si>
    <t>+ILS/-USD 3.9875 14-02-24 (11) -325</t>
  </si>
  <si>
    <t>10004185</t>
  </si>
  <si>
    <t>+ILS/-USD 3.99 14-02-24 (20) -324</t>
  </si>
  <si>
    <t>10001094</t>
  </si>
  <si>
    <t>+ILS/-USD 3.992 24-01-24 (10) -268</t>
  </si>
  <si>
    <t>10004173</t>
  </si>
  <si>
    <t>+ILS/-USD 3.9925 24-01-24 (11) -275</t>
  </si>
  <si>
    <t>10004175</t>
  </si>
  <si>
    <t>+ILS/-USD 4 24-01-24 (12) -277</t>
  </si>
  <si>
    <t>10004177</t>
  </si>
  <si>
    <t>10001092</t>
  </si>
  <si>
    <t>+ILS/-USD 4.002 31-01-24 (12) -312</t>
  </si>
  <si>
    <t>10004189</t>
  </si>
  <si>
    <t>+ILS/-USD 4.002 31-01-24 (20) -308</t>
  </si>
  <si>
    <t>10004191</t>
  </si>
  <si>
    <t>+ILS/-USD 4.0083 14-03-24 (11) -417</t>
  </si>
  <si>
    <t>10004201</t>
  </si>
  <si>
    <t>10001104</t>
  </si>
  <si>
    <t>+ILS/-USD 4.02 14-03-24 (12) -415</t>
  </si>
  <si>
    <t>10001114</t>
  </si>
  <si>
    <t>+ILS/-USD 4.02 14-03-24 (12) -420</t>
  </si>
  <si>
    <t>10004198</t>
  </si>
  <si>
    <t>+ILS/-USD 4.021 14-03-24 (12) -374</t>
  </si>
  <si>
    <t>10004216</t>
  </si>
  <si>
    <t>+ILS/-USD 4.028 07-02-24 (11) -310</t>
  </si>
  <si>
    <t>10004196</t>
  </si>
  <si>
    <t>+ILS/-USD 4.0322 06-02-24 (11) -298</t>
  </si>
  <si>
    <t>10001112</t>
  </si>
  <si>
    <t>+ILS/-USD 4.0342 06-02-24 (20) -298</t>
  </si>
  <si>
    <t>10001117</t>
  </si>
  <si>
    <t>+ILS/-USD 4.035 06-02-24 (98) -300</t>
  </si>
  <si>
    <t>10004209</t>
  </si>
  <si>
    <t>+USD/-ILS 3.6215 08-02-24 (12) -35</t>
  </si>
  <si>
    <t>10001178</t>
  </si>
  <si>
    <t>+USD/-ILS 3.623 24-01-24 (12) -20</t>
  </si>
  <si>
    <t>10001176</t>
  </si>
  <si>
    <t>+USD/-ILS 3.78 21-02-24 (20) -288</t>
  </si>
  <si>
    <t>10001061</t>
  </si>
  <si>
    <t>+USD/-ILS 3.8055 22-01-24 (10) -235</t>
  </si>
  <si>
    <t>10001057</t>
  </si>
  <si>
    <t>+ILS/-USD 3.6536 28-05-24 (10) -344</t>
  </si>
  <si>
    <t>10001352</t>
  </si>
  <si>
    <t>+ILS/-USD 3.6654 23-01-24 (12) -346</t>
  </si>
  <si>
    <t>10000788</t>
  </si>
  <si>
    <t>+ILS/-USD 3.67 23-05-24 (10) -370</t>
  </si>
  <si>
    <t>10000869</t>
  </si>
  <si>
    <t>10000858</t>
  </si>
  <si>
    <t>10000860</t>
  </si>
  <si>
    <t>+ILS/-USD 3.675 23-01-24 (11) -340</t>
  </si>
  <si>
    <t>10000786</t>
  </si>
  <si>
    <t>+ILS/-USD 3.6823 28-05-24 (10) -307</t>
  </si>
  <si>
    <t>10001353</t>
  </si>
  <si>
    <t>10000856</t>
  </si>
  <si>
    <t>10000864</t>
  </si>
  <si>
    <t>+ILS/-USD 3.6902 21-05-24 (10) -368</t>
  </si>
  <si>
    <t>10000131</t>
  </si>
  <si>
    <t>10000862</t>
  </si>
  <si>
    <t>10000867</t>
  </si>
  <si>
    <t>10000851</t>
  </si>
  <si>
    <t>+ILS/-USD 3.74 09-05-24 (11) -368</t>
  </si>
  <si>
    <t>10000853</t>
  </si>
  <si>
    <t>10000799</t>
  </si>
  <si>
    <t>10000797</t>
  </si>
  <si>
    <t>10000274</t>
  </si>
  <si>
    <t>+ILS/-USD 3.7697 25-01-24 (10) -308</t>
  </si>
  <si>
    <t>10000265</t>
  </si>
  <si>
    <t>10000801</t>
  </si>
  <si>
    <t>10000286</t>
  </si>
  <si>
    <t>+ILS/-USD 3.776 29-01-24 (12) -318</t>
  </si>
  <si>
    <t>10000792</t>
  </si>
  <si>
    <t>+ILS/-USD 3.7766 07-03-24 (11) -334</t>
  </si>
  <si>
    <t>10000803</t>
  </si>
  <si>
    <t>10000795</t>
  </si>
  <si>
    <t>10000805</t>
  </si>
  <si>
    <t>+ILS/-USD 3.79 17-04-24 (11) -383</t>
  </si>
  <si>
    <t>10000845</t>
  </si>
  <si>
    <t>+ILS/-USD 3.7943 22-02-24 (10) -337</t>
  </si>
  <si>
    <t>10000279</t>
  </si>
  <si>
    <t>+ILS/-USD 3.81 07-05-24 (11) -397</t>
  </si>
  <si>
    <t>10000849</t>
  </si>
  <si>
    <t>+ILS/-USD 3.8135 26-02-24 (10) -330</t>
  </si>
  <si>
    <t>10000282</t>
  </si>
  <si>
    <t>10000847</t>
  </si>
  <si>
    <t>+ILS/-USD 3.843 19-03-24 (10) -340</t>
  </si>
  <si>
    <t>10000843</t>
  </si>
  <si>
    <t>10000839</t>
  </si>
  <si>
    <t>+ILS/-USD 3.8683 08-02-24 (93) -247</t>
  </si>
  <si>
    <t>10000841</t>
  </si>
  <si>
    <t>10000813</t>
  </si>
  <si>
    <t>10000815</t>
  </si>
  <si>
    <t>+ILS/-USD 3.959 17-01-24 (11) -290</t>
  </si>
  <si>
    <t>10000819</t>
  </si>
  <si>
    <t>+ILS/-USD 3.9805 19-03-24 (11) -375</t>
  </si>
  <si>
    <t>10000835</t>
  </si>
  <si>
    <t>10000837</t>
  </si>
  <si>
    <t>10000823</t>
  </si>
  <si>
    <t>10000821</t>
  </si>
  <si>
    <t>10000828</t>
  </si>
  <si>
    <t>+ILS/-USD 4.021 07-02-24 (10) -306</t>
  </si>
  <si>
    <t>10000826</t>
  </si>
  <si>
    <t>10000301</t>
  </si>
  <si>
    <t>+ILS/-USD 4.0235 07-02-24 (20) -305</t>
  </si>
  <si>
    <t>10000129</t>
  </si>
  <si>
    <t>+ILS/-USD 4.03 07-02-24 (10) -310</t>
  </si>
  <si>
    <t>10000299</t>
  </si>
  <si>
    <t>+ILS/-USD 4.0321 06-02-24 (10) -299</t>
  </si>
  <si>
    <t>10000830</t>
  </si>
  <si>
    <t>10000832</t>
  </si>
  <si>
    <t>+USD/-ILS 3.6742 28-02-24 (10) -148</t>
  </si>
  <si>
    <t>10000334</t>
  </si>
  <si>
    <t>+USD/-ILS 3.6745 26-02-24 (10) -145</t>
  </si>
  <si>
    <t>10000332</t>
  </si>
  <si>
    <t>+USD/-ILS 3.675 22-02-24 (10) -140</t>
  </si>
  <si>
    <t>10000330</t>
  </si>
  <si>
    <t>+USD/-ILS 3.6755 21-02-24 (10) -135</t>
  </si>
  <si>
    <t>10000328</t>
  </si>
  <si>
    <t>+USD/-ILS 3.681 25-01-24 (10) -80</t>
  </si>
  <si>
    <t>10000326</t>
  </si>
  <si>
    <t>+USD/-ILS 3.6982 21-02-24 (10) -153</t>
  </si>
  <si>
    <t>10000317</t>
  </si>
  <si>
    <t>+USD/-ILS 3.765 21-02-24 (10) -310</t>
  </si>
  <si>
    <t>10000288</t>
  </si>
  <si>
    <t>+USD/-ILS 3.8589 07-02-24 (10) -192</t>
  </si>
  <si>
    <t>10000310</t>
  </si>
  <si>
    <t>+USD/-ILS 4.0005 25-01-24 (10) -215</t>
  </si>
  <si>
    <t>10000309</t>
  </si>
  <si>
    <t>+USD/-ILS 4.0413 25-01-24 (10) -242</t>
  </si>
  <si>
    <t>10000307</t>
  </si>
  <si>
    <t>סה"כ מט"ח/ מט"ח</t>
  </si>
  <si>
    <t>+AUD/-USD 0.64482 16-01-24 (10) +34.2</t>
  </si>
  <si>
    <t>10004021</t>
  </si>
  <si>
    <t>+AUD/-USD 0.64582 16-01-24 (10) +34.2</t>
  </si>
  <si>
    <t>10004022</t>
  </si>
  <si>
    <t>+AUD/-USD 0.65395 16-01-24 (10) +33.5</t>
  </si>
  <si>
    <t>10004030</t>
  </si>
  <si>
    <t>+CAD/-USD 1.3567 22-01-24 (10) -33</t>
  </si>
  <si>
    <t>10004020</t>
  </si>
  <si>
    <t>+CAD/-USD 1.36055 22-01-24 (12) -34.5</t>
  </si>
  <si>
    <t>10004026</t>
  </si>
  <si>
    <t>+EUR/-USD 1.07864 18-01-24 (10) +36.4</t>
  </si>
  <si>
    <t>10004236</t>
  </si>
  <si>
    <t>+EUR/-USD 1.10086 10-01-24 (10) +21.6</t>
  </si>
  <si>
    <t>10001162</t>
  </si>
  <si>
    <t>+EUR/-USD 1.103235 04-03-24 (10) +45.35</t>
  </si>
  <si>
    <t>10001163</t>
  </si>
  <si>
    <t>+GBP/-USD 1.2188 11-01-24 (10) +8</t>
  </si>
  <si>
    <t>10001086</t>
  </si>
  <si>
    <t>+GBP/-USD 1.2193 11-03-24 (10) +13</t>
  </si>
  <si>
    <t>10001088</t>
  </si>
  <si>
    <t>+GBP/-USD 1.25785 11-03-24 (10) +2.5</t>
  </si>
  <si>
    <t>10001031</t>
  </si>
  <si>
    <t>+JPY/-USD 135.582 16-01-24 (12) -391.8</t>
  </si>
  <si>
    <t>10003948</t>
  </si>
  <si>
    <t>+JPY/-USD 135.615 16-01-24 (11) -393.5</t>
  </si>
  <si>
    <t>10003954</t>
  </si>
  <si>
    <t>+JPY/-USD 135.623 16-01-24 (10) -393.5</t>
  </si>
  <si>
    <t>10003956</t>
  </si>
  <si>
    <t>+JPY/-USD 143 16-01-24 (12) -329</t>
  </si>
  <si>
    <t>10004028</t>
  </si>
  <si>
    <t>+JPY/-USD 143.088 16-01-24 (10) -335.2</t>
  </si>
  <si>
    <t>10004016</t>
  </si>
  <si>
    <t>+JPY/-USD 143.14 16-01-24 (12) -336</t>
  </si>
  <si>
    <t>10004017</t>
  </si>
  <si>
    <t>+JPY/-USD 143.145 16-01-24 (10) -329.5</t>
  </si>
  <si>
    <t>10004027</t>
  </si>
  <si>
    <t>+JPY/-USD 145.165 16-01-24 (12) -284.5</t>
  </si>
  <si>
    <t>10004103</t>
  </si>
  <si>
    <t>+JPY/-USD 145.22 16-01-24 (20) -285</t>
  </si>
  <si>
    <t>10004108</t>
  </si>
  <si>
    <t>+JPY/-USD 146.193 16-01-24 (12) -2.7</t>
  </si>
  <si>
    <t>10004121</t>
  </si>
  <si>
    <t>+JPY/-USD 146.62 16-01-24 (10) -257</t>
  </si>
  <si>
    <t>10004123</t>
  </si>
  <si>
    <t>+JPY/-USD 146.89 16-01-24 (20) -226</t>
  </si>
  <si>
    <t>10004167</t>
  </si>
  <si>
    <t>+JPY/-USD 147.04 16-01-24 (11) -259</t>
  </si>
  <si>
    <t>10004127</t>
  </si>
  <si>
    <t>+JPY/-USD 147.12 16-01-24 (20) -260</t>
  </si>
  <si>
    <t>10004130</t>
  </si>
  <si>
    <t>+JPY/-USD 147.887 16-01-24 (10) -192.3</t>
  </si>
  <si>
    <t>10004219</t>
  </si>
  <si>
    <t>+USD/-AUD 0.63995 16-01-24 (10) +29.5</t>
  </si>
  <si>
    <t>10004061</t>
  </si>
  <si>
    <t>+USD/-AUD 0.64493 16-01-24 (10) +34.3</t>
  </si>
  <si>
    <t>10004014</t>
  </si>
  <si>
    <t>+USD/-AUD 0.64637 16-01-24 (10) +28.7</t>
  </si>
  <si>
    <t>10004065</t>
  </si>
  <si>
    <t>+USD/-AUD 0.65797 16-01-24 (10) +7.7</t>
  </si>
  <si>
    <t>10004351</t>
  </si>
  <si>
    <t>+USD/-CAD 1.30937 22-01-24 (10) -33.3</t>
  </si>
  <si>
    <t>10003942</t>
  </si>
  <si>
    <t>+USD/-CAD 1.30967 22-01-24 (11) -33.3</t>
  </si>
  <si>
    <t>10003944</t>
  </si>
  <si>
    <t>+USD/-CAD 1.31013 22-01-24 (12) -33.7</t>
  </si>
  <si>
    <t>10003946</t>
  </si>
  <si>
    <t>+USD/-CAD 1.36025 22-01-24 (11) -8.5</t>
  </si>
  <si>
    <t>10004352</t>
  </si>
  <si>
    <t>+USD/-EUR 1.06675 04-03-24 (10) +79.5</t>
  </si>
  <si>
    <t>10004122</t>
  </si>
  <si>
    <t>+USD/-EUR 1.067 04-03-24 (12) +79</t>
  </si>
  <si>
    <t>10004113</t>
  </si>
  <si>
    <t>+USD/-EUR 1.0682 25-03-24 (12) +82</t>
  </si>
  <si>
    <t>10001079</t>
  </si>
  <si>
    <t>+USD/-EUR 1.0683 03-04-24 (20) +73</t>
  </si>
  <si>
    <t>10004225</t>
  </si>
  <si>
    <t>+USD/-EUR 1.0688 03-04-24 (10) +73</t>
  </si>
  <si>
    <t>10004223</t>
  </si>
  <si>
    <t>10001123</t>
  </si>
  <si>
    <t>+USD/-EUR 1.08135 04-03-24 (12) +95.5</t>
  </si>
  <si>
    <t>10004073</t>
  </si>
  <si>
    <t>+USD/-EUR 1.08155 04-03-24 (11) +95.5</t>
  </si>
  <si>
    <t>10004071</t>
  </si>
  <si>
    <t>+USD/-EUR 1.0816 18-03-24 (11) +106</t>
  </si>
  <si>
    <t>10004060</t>
  </si>
  <si>
    <t>+USD/-EUR 1.08165 04-03-24 (10) +95.5</t>
  </si>
  <si>
    <t>10001043</t>
  </si>
  <si>
    <t>+USD/-EUR 1.0818 18-03-24 (10) +106</t>
  </si>
  <si>
    <t>10004058</t>
  </si>
  <si>
    <t>+USD/-EUR 1.0818 18-03-24 (20) +106</t>
  </si>
  <si>
    <t>10001041</t>
  </si>
  <si>
    <t>+USD/-EUR 1.08296 27-02-24 (10) +98.8</t>
  </si>
  <si>
    <t>10001039</t>
  </si>
  <si>
    <t>+USD/-EUR 1.08345 25-03-24 (10) +98.5</t>
  </si>
  <si>
    <t>10001049</t>
  </si>
  <si>
    <t>10004090</t>
  </si>
  <si>
    <t>+USD/-EUR 1.08345 25-03-24 (20) +98.5</t>
  </si>
  <si>
    <t>10001051</t>
  </si>
  <si>
    <t>+USD/-EUR 1.0835 25-03-24 (12) +98</t>
  </si>
  <si>
    <t>10004092</t>
  </si>
  <si>
    <t>+USD/-EUR 1.0845 03-04-24 (10) +55</t>
  </si>
  <si>
    <t>10001174</t>
  </si>
  <si>
    <t>+USD/-EUR 1.09035 10-01-24 (10) +11.5</t>
  </si>
  <si>
    <t>10004360</t>
  </si>
  <si>
    <t>+USD/-EUR 1.0919 27-02-24 (10) +106</t>
  </si>
  <si>
    <t>10004011</t>
  </si>
  <si>
    <t>+USD/-EUR 1.09635 10-01-24 (20) +9.5</t>
  </si>
  <si>
    <t>10004369</t>
  </si>
  <si>
    <t>+USD/-EUR 1.09725 10-01-24 (20) +9.5</t>
  </si>
  <si>
    <t>10004368</t>
  </si>
  <si>
    <t>+USD/-EUR 1.1105 02-01-24 (10) +0</t>
  </si>
  <si>
    <t>10004377</t>
  </si>
  <si>
    <t>+USD/-EUR 1.11079 10-01-24 (10) +112.9</t>
  </si>
  <si>
    <t>10000979</t>
  </si>
  <si>
    <t>10003867</t>
  </si>
  <si>
    <t>+USD/-EUR 1.1115 02-01-24 (10) +0</t>
  </si>
  <si>
    <t>10004376</t>
  </si>
  <si>
    <t>+USD/-EUR 1.11352 27-02-24 (10) +111</t>
  </si>
  <si>
    <t>10001019</t>
  </si>
  <si>
    <t>+USD/-EUR 1.11501 27-02-24 (20) +110.1</t>
  </si>
  <si>
    <t>10001021</t>
  </si>
  <si>
    <t>10003983</t>
  </si>
  <si>
    <t>+USD/-EUR 1.1171 12-02-24 (12) +111</t>
  </si>
  <si>
    <t>10003969</t>
  </si>
  <si>
    <t>+USD/-EUR 1.1176 12-02-24 (10) +111</t>
  </si>
  <si>
    <t>10003971</t>
  </si>
  <si>
    <t>+USD/-EUR 1.1176 12-02-24 (20) +111</t>
  </si>
  <si>
    <t>10001009</t>
  </si>
  <si>
    <t>+USD/-EUR 1.11762 12-02-24 (11) +111.2</t>
  </si>
  <si>
    <t>10001007</t>
  </si>
  <si>
    <t>+USD/-EUR 1.1308 18-01-24 (10) +102</t>
  </si>
  <si>
    <t>10001001</t>
  </si>
  <si>
    <t>10003935</t>
  </si>
  <si>
    <t>+USD/-EUR 1.1308 18-01-24 (20) +102</t>
  </si>
  <si>
    <t>10003939</t>
  </si>
  <si>
    <t>+USD/-EUR 1.1312 18-01-24 (12) +102</t>
  </si>
  <si>
    <t>10003937</t>
  </si>
  <si>
    <t>+USD/-GBP 1.22007 11-03-24 (11) +13.7</t>
  </si>
  <si>
    <t>10004114</t>
  </si>
  <si>
    <t>+USD/-GBP 1.268098 11-03-24 (11) +5.98</t>
  </si>
  <si>
    <t>10004370</t>
  </si>
  <si>
    <t>+USD/-GBP 1.268895 20-02-24 (11) -3.05</t>
  </si>
  <si>
    <t>10003989</t>
  </si>
  <si>
    <t>+USD/-GBP 1.269 20-02-24 (12) -3.2</t>
  </si>
  <si>
    <t>10003991</t>
  </si>
  <si>
    <t>+USD/-GBP 1.2692 11-03-24 (10) +1</t>
  </si>
  <si>
    <t>10001023</t>
  </si>
  <si>
    <t>+USD/-GBP 1.2692 20-02-24 (10) -3</t>
  </si>
  <si>
    <t>10003987</t>
  </si>
  <si>
    <t>+USD/-GBP 1.26925 11-03-24 (20) +5.5</t>
  </si>
  <si>
    <t>10004371</t>
  </si>
  <si>
    <t>+USD/-GBP 1.27056 11-01-24 (10) -12.4</t>
  </si>
  <si>
    <t>10000993</t>
  </si>
  <si>
    <t>10003888</t>
  </si>
  <si>
    <t>+USD/-GBP 1.27077 11-01-24 (12) -13.3</t>
  </si>
  <si>
    <t>10003886</t>
  </si>
  <si>
    <t>+USD/-GBP 1.2711 11-01-24 (11) -13</t>
  </si>
  <si>
    <t>10003884</t>
  </si>
  <si>
    <t>+USD/-JPY 139.172 16-01-24 (10) -377</t>
  </si>
  <si>
    <t>10003976</t>
  </si>
  <si>
    <t>+USD/-JPY 146.26 16-01-24 (12) -127</t>
  </si>
  <si>
    <t>10004296</t>
  </si>
  <si>
    <t>+USD/-JPY 146.44 16-01-24 (12) -127</t>
  </si>
  <si>
    <t>10004289</t>
  </si>
  <si>
    <t>+USD/-JPY 146.52 16-01-24 (10) -127</t>
  </si>
  <si>
    <t>10004288</t>
  </si>
  <si>
    <t>+USD/-JPY 147.12 16-01-24 (10) -132</t>
  </si>
  <si>
    <t>10004287</t>
  </si>
  <si>
    <t>+USD/-JPY 147.15 16-01-24 (11) -132</t>
  </si>
  <si>
    <t>10004286</t>
  </si>
  <si>
    <t>+USD/-JPY 148.01 16-01-24 (20) -122</t>
  </si>
  <si>
    <t>10004313</t>
  </si>
  <si>
    <t>+USD/-JPY 148.215 16-01-24 (20) -121.5</t>
  </si>
  <si>
    <t>10004311</t>
  </si>
  <si>
    <t>+AUD/-USD 0.64975 16-01-24 (10) +34.5</t>
  </si>
  <si>
    <t>10000019</t>
  </si>
  <si>
    <t>10000320</t>
  </si>
  <si>
    <t>10000322</t>
  </si>
  <si>
    <t>+EUR/-USD 1.1063 10-01-24 (10) +107</t>
  </si>
  <si>
    <t>10000258</t>
  </si>
  <si>
    <t>+USD/-AUD 0.68695 16-01-24 (10) +34.5</t>
  </si>
  <si>
    <t>10000015</t>
  </si>
  <si>
    <t>10001324</t>
  </si>
  <si>
    <t>+USD/-EUR 1.06305 13-02-24 (10) +70.5</t>
  </si>
  <si>
    <t>10001337</t>
  </si>
  <si>
    <t>+USD/-EUR 1.07355 13-02-24 (10) +72.5</t>
  </si>
  <si>
    <t>10001335</t>
  </si>
  <si>
    <t>10000284</t>
  </si>
  <si>
    <t>+USD/-EUR 1.1075 13-02-24 (10) +22</t>
  </si>
  <si>
    <t>10001358</t>
  </si>
  <si>
    <t>+USD/-EUR 1.1099 13-02-24 (10) +109</t>
  </si>
  <si>
    <t>10001331</t>
  </si>
  <si>
    <t>10000253</t>
  </si>
  <si>
    <t>10001321</t>
  </si>
  <si>
    <t>+USD/-JPY 135.623 16-01-24 (10) -393.5</t>
  </si>
  <si>
    <t>10001326</t>
  </si>
  <si>
    <t>SW1228__3.2/TELBOR3M_2</t>
  </si>
  <si>
    <t>10000046</t>
  </si>
  <si>
    <t>SW1228__3.205/TELBOR3M</t>
  </si>
  <si>
    <t>10000045</t>
  </si>
  <si>
    <t>SW1228__3.28/TELBOR3M</t>
  </si>
  <si>
    <t>10000044</t>
  </si>
  <si>
    <t>סה"כ חוזים עתידיים בחו"ל:</t>
  </si>
  <si>
    <t>BXTRNIFT</t>
  </si>
  <si>
    <t>10003757</t>
  </si>
  <si>
    <t>SPTR TRS</t>
  </si>
  <si>
    <t>10003491</t>
  </si>
  <si>
    <t>10003756</t>
  </si>
  <si>
    <t>10003992</t>
  </si>
  <si>
    <t>SZCOMP</t>
  </si>
  <si>
    <t>10003957</t>
  </si>
  <si>
    <t>TOPIX TOTAL RETURN INDEX JPY</t>
  </si>
  <si>
    <t>10003789</t>
  </si>
  <si>
    <t>10003492</t>
  </si>
  <si>
    <t>ISHARES IBOXX INV GR CORP BD</t>
  </si>
  <si>
    <t>10001151</t>
  </si>
  <si>
    <t>סה"כ מט"ח / ₪</t>
  </si>
  <si>
    <t>גורם 171</t>
  </si>
  <si>
    <t>גורם 155</t>
  </si>
  <si>
    <t>גורם 43</t>
  </si>
  <si>
    <t>גורם 183</t>
  </si>
  <si>
    <t>גורם 37</t>
  </si>
  <si>
    <t>גורם 07</t>
  </si>
  <si>
    <t>גורם 105</t>
  </si>
  <si>
    <t>גורם 172</t>
  </si>
  <si>
    <t>גורם 192</t>
  </si>
  <si>
    <t>גורם 195</t>
  </si>
  <si>
    <t>גורם 196</t>
  </si>
  <si>
    <t>גורם 194</t>
  </si>
  <si>
    <t>גורם 193</t>
  </si>
  <si>
    <t>גורם 104</t>
  </si>
  <si>
    <t>גורם 189</t>
  </si>
  <si>
    <t>גורם 197</t>
  </si>
  <si>
    <t>גורם 167</t>
  </si>
  <si>
    <t>גורם 190</t>
  </si>
  <si>
    <t>גורם 168</t>
  </si>
  <si>
    <t>גורם 184</t>
  </si>
  <si>
    <t>גורם 176</t>
  </si>
  <si>
    <t>גורם 148</t>
  </si>
  <si>
    <t>גורם 181</t>
  </si>
  <si>
    <t>גורם 112</t>
  </si>
  <si>
    <t>גורם 153</t>
  </si>
  <si>
    <t>גורם 01</t>
  </si>
  <si>
    <t>גורם 02</t>
  </si>
  <si>
    <t>גורם 80</t>
  </si>
  <si>
    <t>גורם 17</t>
  </si>
  <si>
    <t>גורם 29</t>
  </si>
  <si>
    <t>גורם 62</t>
  </si>
  <si>
    <t>גורם 63</t>
  </si>
  <si>
    <t>גורם 111</t>
  </si>
  <si>
    <t>גורם 144</t>
  </si>
  <si>
    <t>גורם 147</t>
  </si>
  <si>
    <t>גורם 156</t>
  </si>
  <si>
    <t>גורם 162</t>
  </si>
  <si>
    <t>גורם 185</t>
  </si>
  <si>
    <t>גורם 26</t>
  </si>
  <si>
    <t>גורם 33</t>
  </si>
  <si>
    <t>גורם 35</t>
  </si>
  <si>
    <t>גורם 64</t>
  </si>
  <si>
    <t>גורם 69</t>
  </si>
  <si>
    <t>*גורם 159</t>
  </si>
  <si>
    <t>גורם 103</t>
  </si>
  <si>
    <t>גורם 129</t>
  </si>
  <si>
    <t>10/03/19</t>
  </si>
  <si>
    <t>גורם 130</t>
  </si>
  <si>
    <t>גורם 152</t>
  </si>
  <si>
    <t>גורם 158</t>
  </si>
  <si>
    <t>גורם 180</t>
  </si>
  <si>
    <t>גורם 187</t>
  </si>
  <si>
    <t>גורם 30</t>
  </si>
  <si>
    <t>גורם 40</t>
  </si>
  <si>
    <t>גורם 41</t>
  </si>
  <si>
    <t>גורם 47</t>
  </si>
  <si>
    <t>גורם 76</t>
  </si>
  <si>
    <t>גורם 77</t>
  </si>
  <si>
    <t>גורם 81</t>
  </si>
  <si>
    <t>גורם 90</t>
  </si>
  <si>
    <t>גורם 96</t>
  </si>
  <si>
    <t>גורם 154</t>
  </si>
  <si>
    <t>גורם 188</t>
  </si>
  <si>
    <t>גורם 89</t>
  </si>
  <si>
    <t>*גורם 70</t>
  </si>
  <si>
    <t>גורם 173</t>
  </si>
  <si>
    <t>גורם 178</t>
  </si>
  <si>
    <t>גורם 191</t>
  </si>
  <si>
    <t>גורם 131</t>
  </si>
  <si>
    <t>גורם 102</t>
  </si>
  <si>
    <t>גורם 117</t>
  </si>
  <si>
    <t>גורם 100</t>
  </si>
  <si>
    <t>גורם 110</t>
  </si>
  <si>
    <t>גורם 120</t>
  </si>
  <si>
    <t>גורם 125</t>
  </si>
  <si>
    <t>גורם 127</t>
  </si>
  <si>
    <t>גורם 133</t>
  </si>
  <si>
    <t>גורם 134</t>
  </si>
  <si>
    <t>גורם 135</t>
  </si>
  <si>
    <t>גורם 138</t>
  </si>
  <si>
    <t>גורם 141</t>
  </si>
  <si>
    <t>גורם 142</t>
  </si>
  <si>
    <t>גורם 143</t>
  </si>
  <si>
    <t>גורם 146</t>
  </si>
  <si>
    <t>גורם 160</t>
  </si>
  <si>
    <t>גורם 177</t>
  </si>
  <si>
    <t>גורם 186</t>
  </si>
  <si>
    <t>גורם 97</t>
  </si>
  <si>
    <t>*גורם 115</t>
  </si>
  <si>
    <t>הלוואות לעמיתים</t>
  </si>
  <si>
    <t>12/31/2023</t>
  </si>
  <si>
    <t>ריק במקור</t>
  </si>
  <si>
    <t>ריק במקור2</t>
  </si>
  <si>
    <t>ריק במקור3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</si>
</sst>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 * #,##0.00_ ;_ * \-#,##0.00_ ;_ * &quot;-&quot;??_ ;_ @_ "/>
    <numFmt numFmtId="165" formatCode="_-&quot;₪&quot;* #,##0_-;\-&quot;₪&quot;* #,##0_-;_-&quot;₪&quot;* &quot;-&quot;_-;_-@_-"/>
    <numFmt numFmtId="166" formatCode="#,##0.0;\-#,##0.0"/>
    <numFmt numFmtId="167" formatCode="#,##0.00%"/>
    <numFmt numFmtId="168" formatCode="_ * #,##0.000000_ ;_ * \-#,##0.000000_ ;_ * &quot;-&quot;??_ ;_ @_ "/>
    <numFmt numFmtId="169" formatCode=";;;"/>
  </numFmts>
  <fonts count="21">
    <font>
      <sz val="10"/>
      <name val="Arial"/>
      <charset val="177"/>
    </font>
    <font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b/>
      <u/>
      <sz val="14"/>
      <name val="David"/>
      <family val="2"/>
      <charset val="177"/>
    </font>
    <font>
      <b/>
      <sz val="14"/>
      <name val="Arial"/>
      <family val="2"/>
    </font>
    <font>
      <b/>
      <sz val="13"/>
      <name val="David"/>
      <family val="2"/>
      <charset val="177"/>
    </font>
    <font>
      <b/>
      <sz val="12"/>
      <name val="David"/>
      <family val="2"/>
      <charset val="177"/>
    </font>
    <font>
      <sz val="10"/>
      <name val="David"/>
      <family val="2"/>
      <charset val="177"/>
    </font>
    <font>
      <b/>
      <sz val="16"/>
      <name val="Arial"/>
      <family val="2"/>
    </font>
    <font>
      <u/>
      <sz val="10"/>
      <color indexed="12"/>
      <name val="Arial"/>
      <family val="2"/>
    </font>
    <font>
      <sz val="10"/>
      <color indexed="12"/>
      <name val="Arial"/>
      <family val="2"/>
    </font>
    <font>
      <sz val="12"/>
      <name val="David"/>
      <family val="2"/>
      <charset val="177"/>
    </font>
    <font>
      <b/>
      <u/>
      <sz val="12"/>
      <name val="David"/>
      <family val="2"/>
      <charset val="177"/>
    </font>
    <font>
      <b/>
      <sz val="14"/>
      <name val="David"/>
      <family val="2"/>
      <charset val="177"/>
    </font>
    <font>
      <sz val="11"/>
      <color theme="1"/>
      <name val="Calibri"/>
      <family val="2"/>
      <charset val="177"/>
      <scheme val="minor"/>
    </font>
    <font>
      <u/>
      <sz val="11"/>
      <color theme="10"/>
      <name val="Arial"/>
      <family val="2"/>
      <charset val="177"/>
    </font>
    <font>
      <sz val="6"/>
      <name val="Switzerland"/>
      <family val="2"/>
      <charset val="177"/>
    </font>
    <font>
      <b/>
      <sz val="10"/>
      <name val="Arial"/>
      <family val="2"/>
    </font>
    <font>
      <sz val="10"/>
      <name val="Arial"/>
      <family val="2"/>
    </font>
    <font>
      <b/>
      <sz val="10"/>
      <name val="Arial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C0C0"/>
        <bgColor rgb="FFC0C0C0"/>
      </patternFill>
    </fill>
  </fills>
  <borders count="25">
    <border>
      <left/>
      <right/>
      <top/>
      <bottom/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thin">
        <color theme="1"/>
      </right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</borders>
  <cellStyleXfs count="12">
    <xf numFmtId="0" fontId="0" fillId="0" borderId="0"/>
    <xf numFmtId="0" fontId="1" fillId="0" borderId="0"/>
    <xf numFmtId="0" fontId="10" fillId="0" borderId="0" applyNumberFormat="0" applyFill="0" applyBorder="0" applyAlignment="0" applyProtection="0">
      <alignment vertical="top"/>
      <protection locked="0"/>
    </xf>
    <xf numFmtId="164" fontId="15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16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" fillId="0" borderId="0"/>
    <xf numFmtId="0" fontId="15" fillId="0" borderId="0"/>
    <xf numFmtId="9" fontId="15" fillId="0" borderId="0" applyFont="0" applyFill="0" applyBorder="0" applyAlignment="0" applyProtection="0"/>
    <xf numFmtId="166" fontId="17" fillId="0" borderId="0" applyFill="0" applyBorder="0" applyProtection="0">
      <alignment horizontal="right"/>
    </xf>
    <xf numFmtId="164" fontId="19" fillId="0" borderId="0" applyFont="0" applyFill="0" applyBorder="0" applyAlignment="0" applyProtection="0"/>
  </cellStyleXfs>
  <cellXfs count="127">
    <xf numFmtId="0" fontId="0" fillId="0" borderId="0" xfId="0"/>
    <xf numFmtId="0" fontId="2" fillId="0" borderId="0" xfId="1" applyFont="1" applyAlignment="1">
      <alignment horizontal="center"/>
    </xf>
    <xf numFmtId="0" fontId="3" fillId="0" borderId="0" xfId="1" applyFont="1" applyAlignment="1">
      <alignment horizontal="right"/>
    </xf>
    <xf numFmtId="0" fontId="5" fillId="0" borderId="0" xfId="1" applyFont="1" applyAlignment="1">
      <alignment horizontal="center" vertical="center" wrapText="1"/>
    </xf>
    <xf numFmtId="0" fontId="9" fillId="0" borderId="0" xfId="1" applyFont="1" applyAlignment="1">
      <alignment horizontal="center" wrapText="1"/>
    </xf>
    <xf numFmtId="49" fontId="7" fillId="2" borderId="3" xfId="0" applyNumberFormat="1" applyFont="1" applyFill="1" applyBorder="1" applyAlignment="1">
      <alignment horizontal="center" wrapText="1"/>
    </xf>
    <xf numFmtId="0" fontId="11" fillId="0" borderId="0" xfId="2" applyFont="1" applyFill="1" applyBorder="1" applyAlignment="1" applyProtection="1">
      <alignment horizontal="center" readingOrder="2"/>
    </xf>
    <xf numFmtId="0" fontId="10" fillId="0" borderId="0" xfId="2" applyFill="1" applyBorder="1" applyAlignment="1" applyProtection="1">
      <alignment horizontal="center" readingOrder="2"/>
    </xf>
    <xf numFmtId="0" fontId="12" fillId="0" borderId="0" xfId="0" applyFont="1" applyAlignment="1">
      <alignment horizontal="right" readingOrder="2"/>
    </xf>
    <xf numFmtId="0" fontId="2" fillId="0" borderId="0" xfId="1" applyFont="1" applyAlignment="1">
      <alignment horizontal="right"/>
    </xf>
    <xf numFmtId="0" fontId="7" fillId="2" borderId="7" xfId="1" applyFont="1" applyFill="1" applyBorder="1" applyAlignment="1">
      <alignment horizontal="center" vertical="center" wrapText="1"/>
    </xf>
    <xf numFmtId="0" fontId="7" fillId="2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7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wrapText="1"/>
    </xf>
    <xf numFmtId="0" fontId="7" fillId="2" borderId="8" xfId="0" applyFont="1" applyFill="1" applyBorder="1" applyAlignment="1">
      <alignment horizontal="right" wrapText="1"/>
    </xf>
    <xf numFmtId="49" fontId="7" fillId="2" borderId="5" xfId="0" applyNumberFormat="1" applyFont="1" applyFill="1" applyBorder="1" applyAlignment="1">
      <alignment horizontal="center" wrapText="1"/>
    </xf>
    <xf numFmtId="0" fontId="1" fillId="0" borderId="0" xfId="0" applyFont="1" applyAlignment="1">
      <alignment horizontal="right"/>
    </xf>
    <xf numFmtId="3" fontId="8" fillId="2" borderId="3" xfId="0" applyNumberFormat="1" applyFont="1" applyFill="1" applyBorder="1" applyAlignment="1">
      <alignment horizontal="center" vertical="center" wrapText="1"/>
    </xf>
    <xf numFmtId="3" fontId="8" fillId="2" borderId="4" xfId="0" applyNumberFormat="1" applyFont="1" applyFill="1" applyBorder="1" applyAlignment="1">
      <alignment horizontal="center" vertical="center" wrapText="1"/>
    </xf>
    <xf numFmtId="3" fontId="7" fillId="2" borderId="3" xfId="0" applyNumberFormat="1" applyFont="1" applyFill="1" applyBorder="1" applyAlignment="1">
      <alignment horizontal="center" wrapText="1"/>
    </xf>
    <xf numFmtId="49" fontId="7" fillId="2" borderId="4" xfId="0" applyNumberFormat="1" applyFont="1" applyFill="1" applyBorder="1" applyAlignment="1">
      <alignment horizontal="center" wrapText="1"/>
    </xf>
    <xf numFmtId="0" fontId="7" fillId="0" borderId="0" xfId="0" applyFont="1" applyAlignment="1">
      <alignment horizontal="center" wrapText="1"/>
    </xf>
    <xf numFmtId="0" fontId="8" fillId="2" borderId="14" xfId="0" applyFont="1" applyFill="1" applyBorder="1" applyAlignment="1">
      <alignment horizontal="center" vertical="center" wrapText="1"/>
    </xf>
    <xf numFmtId="49" fontId="7" fillId="2" borderId="15" xfId="0" applyNumberFormat="1" applyFont="1" applyFill="1" applyBorder="1" applyAlignment="1">
      <alignment horizontal="center" wrapText="1"/>
    </xf>
    <xf numFmtId="0" fontId="7" fillId="2" borderId="16" xfId="0" applyFont="1" applyFill="1" applyBorder="1" applyAlignment="1">
      <alignment horizontal="right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49" fontId="7" fillId="2" borderId="17" xfId="0" applyNumberFormat="1" applyFont="1" applyFill="1" applyBorder="1" applyAlignment="1">
      <alignment horizontal="center" wrapText="1"/>
    </xf>
    <xf numFmtId="49" fontId="6" fillId="2" borderId="19" xfId="1" applyNumberFormat="1" applyFont="1" applyFill="1" applyBorder="1" applyAlignment="1">
      <alignment horizontal="center" vertical="center" wrapText="1" readingOrder="2"/>
    </xf>
    <xf numFmtId="3" fontId="7" fillId="2" borderId="20" xfId="0" applyNumberFormat="1" applyFont="1" applyFill="1" applyBorder="1" applyAlignment="1">
      <alignment horizontal="center" vertical="center" wrapText="1"/>
    </xf>
    <xf numFmtId="3" fontId="7" fillId="2" borderId="21" xfId="0" applyNumberFormat="1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/>
    </xf>
    <xf numFmtId="0" fontId="7" fillId="2" borderId="22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 wrapText="1"/>
    </xf>
    <xf numFmtId="0" fontId="7" fillId="2" borderId="3" xfId="1" applyFont="1" applyFill="1" applyBorder="1" applyAlignment="1">
      <alignment horizontal="center" vertical="center" wrapText="1"/>
    </xf>
    <xf numFmtId="0" fontId="7" fillId="2" borderId="4" xfId="1" applyFont="1" applyFill="1" applyBorder="1" applyAlignment="1">
      <alignment horizontal="center" vertical="center" wrapText="1"/>
    </xf>
    <xf numFmtId="0" fontId="8" fillId="2" borderId="3" xfId="1" applyFont="1" applyFill="1" applyBorder="1" applyAlignment="1">
      <alignment horizontal="center" vertical="center" wrapText="1"/>
    </xf>
    <xf numFmtId="0" fontId="8" fillId="2" borderId="4" xfId="1" applyFont="1" applyFill="1" applyBorder="1" applyAlignment="1">
      <alignment horizontal="center" vertical="center" wrapText="1"/>
    </xf>
    <xf numFmtId="49" fontId="7" fillId="2" borderId="4" xfId="1" applyNumberFormat="1" applyFont="1" applyFill="1" applyBorder="1" applyAlignment="1">
      <alignment horizontal="center" wrapText="1"/>
    </xf>
    <xf numFmtId="49" fontId="7" fillId="2" borderId="18" xfId="0" applyNumberFormat="1" applyFont="1" applyFill="1" applyBorder="1" applyAlignment="1">
      <alignment horizontal="center" wrapText="1"/>
    </xf>
    <xf numFmtId="49" fontId="6" fillId="2" borderId="3" xfId="1" applyNumberFormat="1" applyFont="1" applyFill="1" applyBorder="1" applyAlignment="1">
      <alignment horizontal="right" vertical="center" wrapText="1" readingOrder="2"/>
    </xf>
    <xf numFmtId="0" fontId="6" fillId="2" borderId="3" xfId="1" applyFont="1" applyFill="1" applyBorder="1" applyAlignment="1">
      <alignment horizontal="right" vertical="center" wrapText="1" indent="1"/>
    </xf>
    <xf numFmtId="49" fontId="6" fillId="2" borderId="3" xfId="1" applyNumberFormat="1" applyFont="1" applyFill="1" applyBorder="1" applyAlignment="1">
      <alignment horizontal="right" vertical="center" wrapText="1" indent="3" readingOrder="2"/>
    </xf>
    <xf numFmtId="0" fontId="6" fillId="2" borderId="3" xfId="1" applyFont="1" applyFill="1" applyBorder="1" applyAlignment="1">
      <alignment horizontal="right" vertical="center" wrapText="1" readingOrder="2"/>
    </xf>
    <xf numFmtId="0" fontId="6" fillId="2" borderId="3" xfId="1" applyFont="1" applyFill="1" applyBorder="1" applyAlignment="1">
      <alignment horizontal="right" vertical="center" wrapText="1" indent="1" readingOrder="2"/>
    </xf>
    <xf numFmtId="0" fontId="7" fillId="3" borderId="3" xfId="1" applyFont="1" applyFill="1" applyBorder="1" applyAlignment="1">
      <alignment horizontal="right" wrapText="1"/>
    </xf>
    <xf numFmtId="0" fontId="7" fillId="3" borderId="21" xfId="0" applyFont="1" applyFill="1" applyBorder="1" applyAlignment="1">
      <alignment horizontal="center" vertical="center" wrapText="1"/>
    </xf>
    <xf numFmtId="4" fontId="18" fillId="4" borderId="0" xfId="0" applyNumberFormat="1" applyFont="1" applyFill="1"/>
    <xf numFmtId="167" fontId="18" fillId="4" borderId="0" xfId="0" applyNumberFormat="1" applyFont="1" applyFill="1"/>
    <xf numFmtId="4" fontId="0" fillId="0" borderId="0" xfId="0" applyNumberFormat="1"/>
    <xf numFmtId="167" fontId="0" fillId="0" borderId="0" xfId="0" applyNumberFormat="1"/>
    <xf numFmtId="0" fontId="18" fillId="0" borderId="0" xfId="0" applyFont="1"/>
    <xf numFmtId="167" fontId="18" fillId="0" borderId="0" xfId="0" applyNumberFormat="1" applyFont="1"/>
    <xf numFmtId="4" fontId="18" fillId="0" borderId="0" xfId="0" applyNumberFormat="1" applyFont="1"/>
    <xf numFmtId="164" fontId="0" fillId="0" borderId="0" xfId="11" applyFont="1"/>
    <xf numFmtId="168" fontId="0" fillId="0" borderId="0" xfId="11" applyNumberFormat="1" applyFont="1"/>
    <xf numFmtId="14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0" fontId="1" fillId="0" borderId="0" xfId="0" applyFont="1"/>
    <xf numFmtId="164" fontId="0" fillId="0" borderId="0" xfId="11" applyFont="1" applyFill="1" applyBorder="1"/>
    <xf numFmtId="14" fontId="0" fillId="0" borderId="0" xfId="0" applyNumberFormat="1"/>
    <xf numFmtId="4" fontId="9" fillId="0" borderId="0" xfId="0" applyNumberFormat="1" applyFont="1" applyAlignment="1">
      <alignment horizontal="center" wrapText="1"/>
    </xf>
    <xf numFmtId="14" fontId="2" fillId="0" borderId="0" xfId="1" applyNumberFormat="1" applyFont="1" applyAlignment="1">
      <alignment horizontal="center"/>
    </xf>
    <xf numFmtId="14" fontId="8" fillId="2" borderId="3" xfId="0" applyNumberFormat="1" applyFont="1" applyFill="1" applyBorder="1" applyAlignment="1">
      <alignment horizontal="center" vertical="center" wrapText="1"/>
    </xf>
    <xf numFmtId="14" fontId="7" fillId="2" borderId="3" xfId="0" applyNumberFormat="1" applyFont="1" applyFill="1" applyBorder="1" applyAlignment="1">
      <alignment horizontal="center" wrapText="1"/>
    </xf>
    <xf numFmtId="14" fontId="2" fillId="0" borderId="0" xfId="0" applyNumberFormat="1" applyFont="1" applyAlignment="1">
      <alignment horizontal="center"/>
    </xf>
    <xf numFmtId="0" fontId="5" fillId="0" borderId="0" xfId="0" applyFont="1" applyAlignment="1">
      <alignment horizontal="center"/>
    </xf>
    <xf numFmtId="4" fontId="20" fillId="4" borderId="0" xfId="0" applyNumberFormat="1" applyFont="1" applyFill="1"/>
    <xf numFmtId="167" fontId="20" fillId="4" borderId="0" xfId="0" applyNumberFormat="1" applyFont="1" applyFill="1"/>
    <xf numFmtId="0" fontId="20" fillId="0" borderId="0" xfId="0" applyFont="1"/>
    <xf numFmtId="4" fontId="20" fillId="0" borderId="0" xfId="0" applyNumberFormat="1" applyFont="1"/>
    <xf numFmtId="167" fontId="20" fillId="0" borderId="0" xfId="0" applyNumberFormat="1" applyFont="1"/>
    <xf numFmtId="0" fontId="14" fillId="2" borderId="10" xfId="0" applyFont="1" applyFill="1" applyBorder="1" applyAlignment="1">
      <alignment horizontal="center" vertical="center" wrapText="1" readingOrder="2"/>
    </xf>
    <xf numFmtId="0" fontId="1" fillId="0" borderId="11" xfId="0" applyFont="1" applyBorder="1" applyAlignment="1">
      <alignment horizontal="center" readingOrder="2"/>
    </xf>
    <xf numFmtId="0" fontId="1" fillId="0" borderId="12" xfId="0" applyFont="1" applyBorder="1" applyAlignment="1">
      <alignment horizontal="center" readingOrder="2"/>
    </xf>
    <xf numFmtId="0" fontId="14" fillId="2" borderId="11" xfId="0" applyFont="1" applyFill="1" applyBorder="1" applyAlignment="1">
      <alignment horizontal="center" vertical="center" wrapText="1" readingOrder="2"/>
    </xf>
    <xf numFmtId="0" fontId="14" fillId="2" borderId="12" xfId="0" applyFont="1" applyFill="1" applyBorder="1" applyAlignment="1">
      <alignment horizontal="center" vertical="center" wrapText="1" readingOrder="2"/>
    </xf>
    <xf numFmtId="0" fontId="4" fillId="2" borderId="10" xfId="0" applyFont="1" applyFill="1" applyBorder="1" applyAlignment="1">
      <alignment horizontal="center" vertical="center" wrapText="1" readingOrder="2"/>
    </xf>
    <xf numFmtId="0" fontId="4" fillId="2" borderId="11" xfId="0" applyFont="1" applyFill="1" applyBorder="1" applyAlignment="1">
      <alignment horizontal="center" vertical="center" wrapText="1" readingOrder="2"/>
    </xf>
    <xf numFmtId="0" fontId="4" fillId="2" borderId="12" xfId="0" applyFont="1" applyFill="1" applyBorder="1" applyAlignment="1">
      <alignment horizontal="center" vertical="center" wrapText="1" readingOrder="2"/>
    </xf>
    <xf numFmtId="0" fontId="4" fillId="2" borderId="19" xfId="1" applyFont="1" applyFill="1" applyBorder="1" applyAlignment="1">
      <alignment horizontal="center" vertical="center" wrapText="1"/>
    </xf>
    <xf numFmtId="169" fontId="2" fillId="0" borderId="0" xfId="1" applyNumberFormat="1" applyFont="1" applyAlignment="1">
      <alignment horizontal="center"/>
    </xf>
    <xf numFmtId="169" fontId="4" fillId="2" borderId="20" xfId="1" applyNumberFormat="1" applyFont="1" applyFill="1" applyBorder="1" applyAlignment="1">
      <alignment horizontal="center" vertical="center" wrapText="1"/>
    </xf>
    <xf numFmtId="169" fontId="4" fillId="2" borderId="1" xfId="1" applyNumberFormat="1" applyFont="1" applyFill="1" applyBorder="1" applyAlignment="1">
      <alignment horizontal="center" vertical="center" wrapText="1"/>
    </xf>
    <xf numFmtId="169" fontId="5" fillId="0" borderId="0" xfId="1" applyNumberFormat="1" applyFont="1" applyAlignment="1">
      <alignment horizontal="center" vertical="center" wrapText="1"/>
    </xf>
    <xf numFmtId="169" fontId="6" fillId="2" borderId="2" xfId="1" applyNumberFormat="1" applyFont="1" applyFill="1" applyBorder="1" applyAlignment="1">
      <alignment horizontal="center" vertical="center" wrapText="1" readingOrder="2"/>
    </xf>
    <xf numFmtId="169" fontId="9" fillId="0" borderId="0" xfId="1" applyNumberFormat="1" applyFont="1" applyAlignment="1">
      <alignment horizontal="center" wrapText="1"/>
    </xf>
    <xf numFmtId="169" fontId="6" fillId="2" borderId="3" xfId="1" applyNumberFormat="1" applyFont="1" applyFill="1" applyBorder="1" applyAlignment="1">
      <alignment horizontal="center" vertical="center" wrapText="1" readingOrder="2"/>
    </xf>
    <xf numFmtId="169" fontId="7" fillId="2" borderId="0" xfId="0" applyNumberFormat="1" applyFont="1" applyFill="1" applyAlignment="1">
      <alignment horizontal="center" wrapText="1"/>
    </xf>
    <xf numFmtId="169" fontId="7" fillId="2" borderId="0" xfId="1" applyNumberFormat="1" applyFont="1" applyFill="1" applyAlignment="1">
      <alignment horizontal="center" wrapText="1"/>
    </xf>
    <xf numFmtId="169" fontId="1" fillId="0" borderId="0" xfId="1" applyNumberFormat="1" applyAlignment="1">
      <alignment horizontal="center"/>
    </xf>
    <xf numFmtId="169" fontId="10" fillId="0" borderId="0" xfId="2" applyNumberFormat="1" applyFill="1" applyBorder="1" applyAlignment="1" applyProtection="1">
      <alignment horizontal="center" readingOrder="2"/>
    </xf>
    <xf numFmtId="169" fontId="2" fillId="0" borderId="0" xfId="1" applyNumberFormat="1" applyFont="1" applyAlignment="1">
      <alignment horizontal="right"/>
    </xf>
    <xf numFmtId="0" fontId="13" fillId="2" borderId="19" xfId="0" applyFont="1" applyFill="1" applyBorder="1" applyAlignment="1">
      <alignment horizontal="center" vertical="center" wrapText="1"/>
    </xf>
    <xf numFmtId="169" fontId="8" fillId="2" borderId="2" xfId="0" applyNumberFormat="1" applyFont="1" applyFill="1" applyBorder="1" applyAlignment="1">
      <alignment horizontal="center" vertical="center" wrapText="1"/>
    </xf>
    <xf numFmtId="169" fontId="8" fillId="2" borderId="3" xfId="0" applyNumberFormat="1" applyFont="1" applyFill="1" applyBorder="1" applyAlignment="1">
      <alignment horizontal="center" vertical="center" wrapText="1"/>
    </xf>
    <xf numFmtId="169" fontId="7" fillId="2" borderId="2" xfId="0" applyNumberFormat="1" applyFont="1" applyFill="1" applyBorder="1" applyAlignment="1">
      <alignment horizontal="center" wrapText="1"/>
    </xf>
    <xf numFmtId="169" fontId="7" fillId="2" borderId="3" xfId="0" applyNumberFormat="1" applyFont="1" applyFill="1" applyBorder="1" applyAlignment="1">
      <alignment horizontal="center" wrapText="1"/>
    </xf>
    <xf numFmtId="169" fontId="1" fillId="0" borderId="0" xfId="0" applyNumberFormat="1" applyFont="1" applyAlignment="1">
      <alignment horizontal="right"/>
    </xf>
    <xf numFmtId="169" fontId="1" fillId="0" borderId="0" xfId="0" applyNumberFormat="1" applyFont="1" applyAlignment="1">
      <alignment horizontal="center"/>
    </xf>
    <xf numFmtId="169" fontId="0" fillId="0" borderId="0" xfId="0" applyNumberFormat="1"/>
    <xf numFmtId="169" fontId="2" fillId="0" borderId="0" xfId="0" applyNumberFormat="1" applyFont="1" applyAlignment="1">
      <alignment horizontal="right"/>
    </xf>
    <xf numFmtId="169" fontId="2" fillId="0" borderId="0" xfId="0" applyNumberFormat="1" applyFont="1" applyAlignment="1">
      <alignment horizontal="center"/>
    </xf>
    <xf numFmtId="0" fontId="7" fillId="3" borderId="20" xfId="0" applyFont="1" applyFill="1" applyBorder="1" applyAlignment="1">
      <alignment horizontal="center" vertical="center" wrapText="1"/>
    </xf>
    <xf numFmtId="3" fontId="7" fillId="3" borderId="21" xfId="0" applyNumberFormat="1" applyFont="1" applyFill="1" applyBorder="1" applyAlignment="1">
      <alignment horizontal="center" vertical="center" wrapText="1"/>
    </xf>
    <xf numFmtId="49" fontId="6" fillId="2" borderId="23" xfId="1" applyNumberFormat="1" applyFont="1" applyFill="1" applyBorder="1" applyAlignment="1">
      <alignment horizontal="center" vertical="center" wrapText="1" readingOrder="2"/>
    </xf>
    <xf numFmtId="0" fontId="7" fillId="2" borderId="24" xfId="0" applyFont="1" applyFill="1" applyBorder="1" applyAlignment="1">
      <alignment horizontal="center" vertical="center" wrapText="1"/>
    </xf>
    <xf numFmtId="169" fontId="8" fillId="2" borderId="13" xfId="0" applyNumberFormat="1" applyFont="1" applyFill="1" applyBorder="1" applyAlignment="1">
      <alignment horizontal="center" vertical="center" wrapText="1"/>
    </xf>
    <xf numFmtId="169" fontId="7" fillId="2" borderId="13" xfId="0" applyNumberFormat="1" applyFont="1" applyFill="1" applyBorder="1" applyAlignment="1">
      <alignment horizontal="center" wrapText="1"/>
    </xf>
    <xf numFmtId="3" fontId="7" fillId="3" borderId="20" xfId="0" applyNumberFormat="1" applyFont="1" applyFill="1" applyBorder="1" applyAlignment="1">
      <alignment horizontal="center" vertical="center" wrapText="1"/>
    </xf>
    <xf numFmtId="49" fontId="7" fillId="2" borderId="21" xfId="0" applyNumberFormat="1" applyFont="1" applyFill="1" applyBorder="1" applyAlignment="1">
      <alignment horizontal="center" wrapText="1"/>
    </xf>
    <xf numFmtId="169" fontId="7" fillId="2" borderId="5" xfId="0" applyNumberFormat="1" applyFont="1" applyFill="1" applyBorder="1" applyAlignment="1">
      <alignment horizontal="center" wrapText="1"/>
    </xf>
    <xf numFmtId="169" fontId="7" fillId="2" borderId="3" xfId="0" applyNumberFormat="1" applyFont="1" applyFill="1" applyBorder="1" applyAlignment="1">
      <alignment horizontal="center" vertical="center" wrapText="1"/>
    </xf>
    <xf numFmtId="169" fontId="5" fillId="0" borderId="0" xfId="0" applyNumberFormat="1" applyFont="1" applyAlignment="1">
      <alignment horizontal="center" vertical="center" wrapText="1"/>
    </xf>
    <xf numFmtId="14" fontId="7" fillId="2" borderId="20" xfId="0" applyNumberFormat="1" applyFont="1" applyFill="1" applyBorder="1" applyAlignment="1">
      <alignment horizontal="center" vertical="center" wrapText="1"/>
    </xf>
    <xf numFmtId="169" fontId="18" fillId="4" borderId="0" xfId="0" applyNumberFormat="1" applyFont="1" applyFill="1"/>
    <xf numFmtId="169" fontId="18" fillId="0" borderId="0" xfId="0" applyNumberFormat="1" applyFont="1"/>
    <xf numFmtId="169" fontId="5" fillId="0" borderId="0" xfId="0" applyNumberFormat="1" applyFont="1" applyAlignment="1">
      <alignment horizontal="center"/>
    </xf>
    <xf numFmtId="169" fontId="8" fillId="2" borderId="18" xfId="0" applyNumberFormat="1" applyFont="1" applyFill="1" applyBorder="1" applyAlignment="1">
      <alignment horizontal="center" vertical="center" wrapText="1"/>
    </xf>
    <xf numFmtId="169" fontId="8" fillId="2" borderId="4" xfId="0" applyNumberFormat="1" applyFont="1" applyFill="1" applyBorder="1" applyAlignment="1">
      <alignment horizontal="center" vertical="center" wrapText="1"/>
    </xf>
    <xf numFmtId="169" fontId="7" fillId="2" borderId="4" xfId="0" applyNumberFormat="1" applyFont="1" applyFill="1" applyBorder="1" applyAlignment="1">
      <alignment horizontal="center" wrapText="1"/>
    </xf>
  </cellXfs>
  <cellStyles count="12">
    <cellStyle name="Comma" xfId="11" builtinId="3"/>
    <cellStyle name="Comma 2" xfId="3" xr:uid="{00000000-0005-0000-0000-000000000000}"/>
    <cellStyle name="Currency [0] _1" xfId="4" xr:uid="{00000000-0005-0000-0000-000001000000}"/>
    <cellStyle name="Hyperlink 2" xfId="5" xr:uid="{00000000-0005-0000-0000-000003000000}"/>
    <cellStyle name="Normal" xfId="0" builtinId="0"/>
    <cellStyle name="Normal 11" xfId="6" xr:uid="{00000000-0005-0000-0000-000005000000}"/>
    <cellStyle name="Normal 2" xfId="7" xr:uid="{00000000-0005-0000-0000-000006000000}"/>
    <cellStyle name="Normal 3" xfId="8" xr:uid="{00000000-0005-0000-0000-000007000000}"/>
    <cellStyle name="Normal_2007-16618" xfId="1" xr:uid="{00000000-0005-0000-0000-000008000000}"/>
    <cellStyle name="Percent 2" xfId="9" xr:uid="{00000000-0005-0000-0000-000009000000}"/>
    <cellStyle name="Text" xfId="10" xr:uid="{00000000-0005-0000-0000-00000A000000}"/>
    <cellStyle name="היפר-קישור" xfId="2" builtinId="8"/>
  </cellStyles>
  <dxfs count="513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charset val="177"/>
        <scheme val="none"/>
      </font>
      <fill>
        <patternFill patternType="none">
          <fgColor indexed="64"/>
          <bgColor indexed="65"/>
        </patternFill>
      </fill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numFmt numFmtId="167" formatCode="#,##0.00%"/>
    </dxf>
    <dxf>
      <numFmt numFmtId="167" formatCode="#,##0.00%"/>
    </dxf>
    <dxf>
      <numFmt numFmtId="4" formatCode="#,##0.00"/>
    </dxf>
    <dxf>
      <numFmt numFmtId="167" formatCode="#,##0.00%"/>
    </dxf>
    <dxf>
      <numFmt numFmtId="167" formatCode="#,##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3"/>
        <color auto="1"/>
        <name val="David"/>
        <family val="2"/>
        <charset val="177"/>
        <scheme val="none"/>
      </font>
      <numFmt numFmtId="30" formatCode="@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7" formatCode="#,##0.00%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7" formatCode="#,##0.00%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4" formatCode="#,##0.0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167" formatCode="#,##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numFmt numFmtId="19" formatCode="m/d/yy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numFmt numFmtId="3" formatCode="#,##0"/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David"/>
        <family val="2"/>
        <charset val="177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hair">
          <color indexed="64"/>
        </left>
        <right style="hair">
          <color indexed="64"/>
        </right>
        <top/>
        <bottom/>
      </border>
    </dxf>
    <dxf>
      <numFmt numFmtId="167" formatCode="#,##0.00%"/>
    </dxf>
    <dxf>
      <numFmt numFmtId="167" formatCode="#,##0.00%"/>
    </dxf>
    <dxf>
      <numFmt numFmtId="4" formatCode="#,##0.00"/>
    </dxf>
    <dxf>
      <numFmt numFmtId="167" formatCode="#,##0.00%"/>
    </dxf>
    <dxf>
      <numFmt numFmtId="167" formatCode="#,##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border outline="0">
        <bottom style="hair">
          <color indexed="64"/>
        </bottom>
      </border>
    </dxf>
    <dxf>
      <border outline="0">
        <top style="hair">
          <color indexed="64"/>
        </top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charset val="177"/>
        <scheme val="none"/>
      </font>
      <numFmt numFmtId="168" formatCode="_ * #,##0.000000_ ;_ * \-#,##0.000000_ ;_ * &quot;-&quot;??_ ;_ @_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4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Arial"/>
        <family val="2"/>
        <scheme val="none"/>
      </font>
      <alignment horizontal="right" vertical="bottom" textRotation="0" wrapText="0" indent="0" justifyLastLine="0" shrinkToFit="0" readingOrder="0"/>
    </dxf>
    <dxf>
      <border outline="0">
        <bottom style="thin">
          <color indexed="64"/>
        </bottom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34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externalLink" Target="externalLinks/externalLink3.xml"/><Relationship Id="rId38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37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theme" Target="theme/theme1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EZER_G06_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norag06_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surance\current\T106_Monthly%20Report\files\12_02\12_02\HADARL0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current\T106_Monthly%20Report\files\8_06\MIGDLG06_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הערות"/>
      <sheetName val="טופס 106 חודשי"/>
      <sheetName val="נספח א"/>
      <sheetName val="נספחים ב וג"/>
      <sheetName val="נספח ד"/>
      <sheetName val="נספח ה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E3C1382-23D5-4075-AEE9-8F09F8DECCAF}" name="RowTitleRegion1.b1.c4.1" displayName="RowTitleRegion1.b1.c4.1" ref="B1:C4" totalsRowShown="0" tableBorderDxfId="512">
  <autoFilter ref="B1:C4" xr:uid="{4E3C1382-23D5-4075-AEE9-8F09F8DECCAF}">
    <filterColumn colId="0" hiddenButton="1"/>
    <filterColumn colId="1" hiddenButton="1"/>
  </autoFilter>
  <tableColumns count="2">
    <tableColumn id="1" xr3:uid="{12D14AD7-4828-48D1-8ADD-A45F37B85C08}" name="תאריך הדיווח" dataDxfId="511" dataCellStyle="Normal_2007-16618"/>
    <tableColumn id="2" xr3:uid="{CD737566-40DF-4C90-A16E-FA37FBAE8239}" name="12/31/2023"/>
  </tableColumns>
  <tableStyleInfo showFirstColumn="1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7FE76382-2D84-46B8-A129-10537B7A46A1}" name="TitleRegion1.a6.t314.1" displayName="TitleRegion1.a6.t314.1" ref="A6:T314" totalsRowShown="0" headerRowDxfId="425" dataDxfId="426" headerRowBorderDxfId="446" tableBorderDxfId="447">
  <autoFilter ref="A6:T314" xr:uid="{7FE76382-2D84-46B8-A129-10537B7A46A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B0372D25-FAA7-4DD8-8E9F-93449110F0E2}" name="שם המנפיק/שם נייר ערך "/>
    <tableColumn id="2" xr3:uid="{5BF5A430-09B8-4909-9177-A1CAFF137BFF}" name="מספר ני&quot;ע" dataDxfId="445"/>
    <tableColumn id="3" xr3:uid="{5594869A-0FF8-4F0F-8924-A37A714BD627}" name="זירת מסחר" dataDxfId="444"/>
    <tableColumn id="4" xr3:uid="{BAA0DA5A-C2D8-4262-8D65-C6C223D50439}" name="ספק מידע" dataDxfId="443"/>
    <tableColumn id="5" xr3:uid="{FD7D0B0E-D4EF-4098-9A88-D9B831675449}" name="מספר מנפיק" dataDxfId="442"/>
    <tableColumn id="6" xr3:uid="{9E76642D-4CB6-47FC-977C-09E84D8F1C2D}" name="ענף מסחר" dataDxfId="441"/>
    <tableColumn id="7" xr3:uid="{2C2BA64B-BD91-46F9-A026-5F5D50C9920B}" name="דירוג" dataDxfId="440"/>
    <tableColumn id="8" xr3:uid="{8D1DE4C1-0EE0-4463-93CF-86DD7D0F6536}" name="שם מדרג" dataDxfId="439"/>
    <tableColumn id="9" xr3:uid="{F1C5C685-4343-4FB8-BE0E-FC64879D94C9}" name="תאריך רכישה" dataDxfId="438"/>
    <tableColumn id="10" xr3:uid="{FD97E17D-2283-4EEC-BA16-03AA5E263E4E}" name="מח&quot;מ" dataDxfId="437"/>
    <tableColumn id="11" xr3:uid="{319B2775-4628-4DEF-8DE9-62BEC5408F02}" name="סוג מטבע" dataDxfId="436"/>
    <tableColumn id="12" xr3:uid="{32C31A5E-FF86-4B7A-A6B7-6A9F83E591ED}" name="שיעור ריבית" dataDxfId="435"/>
    <tableColumn id="13" xr3:uid="{4EC13AC9-80FC-4239-82C7-14A33609923F}" name="תשואה לפידיון" dataDxfId="434"/>
    <tableColumn id="14" xr3:uid="{54BBC7F2-7C41-4850-ABBB-F10317C2CB73}" name="ערך נקוב****" dataDxfId="433"/>
    <tableColumn id="15" xr3:uid="{17F3521F-B538-4829-984A-717AD7266F0E}" name="שער***" dataDxfId="432"/>
    <tableColumn id="16" xr3:uid="{FB28D584-5AE1-4B0F-915E-78D319B5B6BC}" name="פדיון/ריבית/דיבידנד לקבל*****  " dataDxfId="431"/>
    <tableColumn id="17" xr3:uid="{64CFC377-5307-46E0-9E4C-D3DD18D9D0A9}" name="שווי שוק" dataDxfId="430"/>
    <tableColumn id="18" xr3:uid="{A389B23E-5879-4416-BF8D-11B62EA6E755}" name="שעור מערך נקוב מונפק" dataDxfId="429"/>
    <tableColumn id="19" xr3:uid="{EFD73458-4365-4BFF-A0A1-1A1644CCBB9F}" name="שעור מנכסי אפיק ההשקעה" dataDxfId="428"/>
    <tableColumn id="20" xr3:uid="{6D9FDA84-C28C-4035-9E08-3E39F545B869}" name="שעור מסך נכסי השקעה**" dataDxfId="427"/>
  </tableColumns>
  <tableStyleInfo showFirstColumn="1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3096C3B3-488A-4ED1-BD67-A62D76AA6582}" name="RowTitleRegion1.a1.b4.1" displayName="_RowTitleRegion1.a1.b4.1_2" ref="A1:B4" totalsRowShown="0" tableBorderDxfId="424">
  <autoFilter ref="A1:B4" xr:uid="{3096C3B3-488A-4ED1-BD67-A62D76AA6582}">
    <filterColumn colId="0" hiddenButton="1"/>
    <filterColumn colId="1" hiddenButton="1"/>
  </autoFilter>
  <tableColumns count="2">
    <tableColumn id="1" xr3:uid="{657FD69C-7E9D-441E-982C-75BA323B075F}" name="תאריך הדיווח" dataDxfId="423" dataCellStyle="Normal_2007-16618"/>
    <tableColumn id="2" xr3:uid="{46DCBAA5-141E-4E98-A3B5-8C72F25905CC}" name="12/31/2023"/>
  </tableColumns>
  <tableStyleInfo showFirstColumn="1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1B43C29E-507D-4276-9F8F-AE987943A2A6}" name="TitleRegion1.a6.n261.1" displayName="TitleRegion1.a6.n261.1" ref="A6:N261" totalsRowShown="0" headerRowDxfId="406" dataDxfId="407" headerRowBorderDxfId="421" tableBorderDxfId="422">
  <autoFilter ref="A6:N261" xr:uid="{1B43C29E-507D-4276-9F8F-AE987943A2A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6BC6A5FD-DC32-41A7-99D0-CB354652C8AF}" name="שם המנפיק/שם נייר ערך "/>
    <tableColumn id="2" xr3:uid="{52E238D6-35F3-4C8D-A0C6-C119B3466CA4}" name="מספר ני&quot;ע" dataDxfId="420"/>
    <tableColumn id="3" xr3:uid="{FA177EA1-87E5-4B53-94FF-212675C28945}" name="זירת מסחר" dataDxfId="419"/>
    <tableColumn id="4" xr3:uid="{0FF0EA4E-79BC-443A-B592-8B6FF7848040}" name="ספק מידע" dataDxfId="418"/>
    <tableColumn id="5" xr3:uid="{06325CDD-FFF0-4CB8-AE5B-BEE438F4E004}" name="מספר מנפיק" dataDxfId="417"/>
    <tableColumn id="6" xr3:uid="{44293075-5EDD-43AD-822E-55DC5C04ECE8}" name="ענף מסחר" dataDxfId="416"/>
    <tableColumn id="7" xr3:uid="{F73D91CE-DA34-4595-A4A4-C2D9156926EF}" name="סוג מטבע" dataDxfId="415"/>
    <tableColumn id="8" xr3:uid="{8A32ED3F-233B-4A45-94E3-76C0031F2E1F}" name="ערך נקוב****" dataDxfId="414"/>
    <tableColumn id="9" xr3:uid="{27BFF529-3A4D-4955-A3FC-A9779CD7559D}" name="שער***" dataDxfId="413"/>
    <tableColumn id="10" xr3:uid="{4EDEF23D-1A47-41FD-87FD-D825B79E3BD8}" name="פדיון/ריבית/דיבידנד לקבל*****  " dataDxfId="412"/>
    <tableColumn id="11" xr3:uid="{1E01B821-6E6F-4EAF-AB40-164AD691DA56}" name="שווי שוק" dataDxfId="411"/>
    <tableColumn id="12" xr3:uid="{7CEC3556-E557-40CD-A41A-885837F5A2BF}" name="שעור מערך נקוב מונפק" dataDxfId="410"/>
    <tableColumn id="13" xr3:uid="{31D54ABC-B9F2-402F-BFE1-E8EEFAEF60AC}" name="שעור מנכסי אפיק ההשקעה" dataDxfId="409"/>
    <tableColumn id="14" xr3:uid="{48C80A99-B140-4C2C-ADA2-AC5010DE1584}" name="שעור מסך נכסי השקעה**" dataDxfId="408"/>
  </tableColumns>
  <tableStyleInfo showFirstColumn="1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1B5C99C-1FF0-474D-B1E7-956A94DBA674}" name="RowTitleRegion1.a1.b4.1" displayName="_RowTitleRegion1.a1.b4.1_3" ref="A1:B4" totalsRowShown="0" tableBorderDxfId="405">
  <autoFilter ref="A1:B4" xr:uid="{61B5C99C-1FF0-474D-B1E7-956A94DBA674}">
    <filterColumn colId="0" hiddenButton="1"/>
    <filterColumn colId="1" hiddenButton="1"/>
  </autoFilter>
  <tableColumns count="2">
    <tableColumn id="1" xr3:uid="{A7DEF519-4965-4677-A497-DECF94D249B7}" name="תאריך הדיווח" dataDxfId="404" dataCellStyle="Normal_2007-16618"/>
    <tableColumn id="2" xr3:uid="{5129EC52-C7C1-4BE1-AAF3-D5945452AEB0}" name="12/31/2023"/>
  </tableColumns>
  <tableStyleInfo showFirstColumn="1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52D32F8A-436C-48D3-B1F1-E8D00276C25E}" name="TitleRegion1.a6.m90.1" displayName="TitleRegion1.a6.m90.1" ref="A6:M90" totalsRowShown="0" headerRowDxfId="388" dataDxfId="389" headerRowBorderDxfId="402" tableBorderDxfId="403">
  <autoFilter ref="A6:M90" xr:uid="{52D32F8A-436C-48D3-B1F1-E8D00276C25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</autoFilter>
  <tableColumns count="13">
    <tableColumn id="1" xr3:uid="{C586DCB9-9BE7-453B-AC71-065C007BA08A}" name="שם המנפיק/שם נייר ערך "/>
    <tableColumn id="2" xr3:uid="{6E2BCB1C-51B8-40A8-BF1C-020DD9D3EFF0}" name="מספר ני&quot;ע" dataDxfId="401"/>
    <tableColumn id="3" xr3:uid="{B1D314DA-AD50-4F78-A386-F54D98EE8FB7}" name="זירת מסחר" dataDxfId="400"/>
    <tableColumn id="4" xr3:uid="{FFB9A9E1-4DC4-4915-8768-B8CA395B89E2}" name="מספר מנפיק" dataDxfId="399"/>
    <tableColumn id="5" xr3:uid="{99FE9B3C-D343-4CEC-B0A3-E6BBC2BDB23B}" name="ענף מסחר" dataDxfId="398"/>
    <tableColumn id="6" xr3:uid="{459F275C-7127-4C93-9709-1665946FA8B7}" name="סוג מטבע" dataDxfId="397"/>
    <tableColumn id="7" xr3:uid="{019C8058-80E3-4FC3-AA58-4A3037185C0B}" name="ערך נקוב****" dataDxfId="396"/>
    <tableColumn id="8" xr3:uid="{7EF85B48-054D-41E7-9FB8-BF6F9C5FF432}" name="שער***" dataDxfId="395"/>
    <tableColumn id="9" xr3:uid="{F2F27A8C-4C76-4A51-B74A-8742E66F312F}" name="פדיון/ריבית/דיבידנד לקבל*****  " dataDxfId="394"/>
    <tableColumn id="10" xr3:uid="{3416E7C2-C080-447E-B8A5-2682E6BBA386}" name="שווי שוק" dataDxfId="393"/>
    <tableColumn id="11" xr3:uid="{70C35570-0345-4D85-83B3-F201F8C1B38A}" name="שעור מערך נקוב מונפק" dataDxfId="392"/>
    <tableColumn id="12" xr3:uid="{F91DB9B4-B14F-415F-8F65-47765D61F42F}" name="שעור מנכסי אפיק ההשקעה" dataDxfId="391"/>
    <tableColumn id="13" xr3:uid="{9C936A94-BE36-4A7E-9DF6-D6E3EA3B6C59}" name="שעור מסך נכסי השקעה**" dataDxfId="390"/>
  </tableColumns>
  <tableStyleInfo showFirstColumn="1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D89A2F66-3583-4208-B451-988CC71F9238}" name="RowTitleRegion1.a1.b4.1" displayName="_RowTitleRegion1.a1.b4.1_4" ref="A1:B4" totalsRowShown="0" tableBorderDxfId="387">
  <autoFilter ref="A1:B4" xr:uid="{D89A2F66-3583-4208-B451-988CC71F9238}">
    <filterColumn colId="0" hiddenButton="1"/>
    <filterColumn colId="1" hiddenButton="1"/>
  </autoFilter>
  <tableColumns count="2">
    <tableColumn id="1" xr3:uid="{73BD3AE1-2D41-44E0-A55C-997C7D1ABF26}" name="תאריך הדיווח" dataDxfId="386" dataCellStyle="Normal_2007-16618"/>
    <tableColumn id="2" xr3:uid="{49E7465F-4982-45A4-974F-6E07F431EC25}" name="12/31/2023"/>
  </tableColumns>
  <tableStyleInfo showFirstColumn="1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CDB0B12E-7DF0-459C-AAD1-4457081412C3}" name="TitleRegion1.a6.n39.1" displayName="TitleRegion1.a6.n39.1" ref="A6:N39" totalsRowShown="0" headerRowDxfId="369" dataDxfId="370" headerRowBorderDxfId="384" tableBorderDxfId="385">
  <autoFilter ref="A6:N39" xr:uid="{CDB0B12E-7DF0-459C-AAD1-4457081412C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BB0DB237-2DFF-4D1B-9B38-D5FAB7A1BB0E}" name="שם המנפיק/שם נייר ערך "/>
    <tableColumn id="2" xr3:uid="{C6B8EC85-0715-4C56-97E5-6BB97A1A51E9}" name="מספר ני&quot;ע" dataDxfId="383"/>
    <tableColumn id="3" xr3:uid="{219AFC40-C230-4797-B47E-817A25383FA6}" name="זירת מסחר" dataDxfId="382"/>
    <tableColumn id="4" xr3:uid="{641AC42A-E182-49F0-97F1-0D4E79C10DE4}" name="מספר מנפיק" dataDxfId="381"/>
    <tableColumn id="5" xr3:uid="{7923614C-DA9A-46DD-9C27-700F70281EEB}" name="ענף מסחר" dataDxfId="380"/>
    <tableColumn id="6" xr3:uid="{7C2B2E47-AE9F-4FF2-A607-6531EABBBFCF}" name="דירוג" dataDxfId="379"/>
    <tableColumn id="7" xr3:uid="{98FA9A62-4B46-4DB5-87A2-46A84CCB1D04}" name="שם מדרג" dataDxfId="378"/>
    <tableColumn id="8" xr3:uid="{81857F5F-E9C0-4A49-8529-52411AB7A7F5}" name="סוג מטבע" dataDxfId="377"/>
    <tableColumn id="9" xr3:uid="{ECD65961-1328-4665-AD0D-261FBBF7B10B}" name="ערך נקוב****" dataDxfId="376"/>
    <tableColumn id="10" xr3:uid="{AE9B8875-CBAF-413E-A299-8201CF186429}" name="שער***" dataDxfId="375"/>
    <tableColumn id="11" xr3:uid="{468D2E6F-6991-48C2-8FF4-71AD3A91BF40}" name="שווי שוק" dataDxfId="374"/>
    <tableColumn id="12" xr3:uid="{0956362F-BD24-4EF2-93D1-BD2700446947}" name="שעור מערך נקוב מונפק" dataDxfId="373"/>
    <tableColumn id="13" xr3:uid="{D6E81133-C150-4296-A53D-B434AFF7E11E}" name="שעור מנכסי אפיק ההשקעה" dataDxfId="372"/>
    <tableColumn id="14" xr3:uid="{6AECAC99-C8D7-44DB-A744-A6788882C1AC}" name="שעור מסך נכסי השקעה**" dataDxfId="371"/>
  </tableColumns>
  <tableStyleInfo showFirstColumn="1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9B4336BF-B4D0-4FF5-9D03-E8BEFF83235C}" name="RowTitleRegion1.a1.b4.1" displayName="_RowTitleRegion1.a1.b4.1_5" ref="A1:B4" totalsRowShown="0" tableBorderDxfId="368">
  <autoFilter ref="A1:B4" xr:uid="{9B4336BF-B4D0-4FF5-9D03-E8BEFF83235C}">
    <filterColumn colId="0" hiddenButton="1"/>
    <filterColumn colId="1" hiddenButton="1"/>
  </autoFilter>
  <tableColumns count="2">
    <tableColumn id="1" xr3:uid="{5E30E828-17D3-4FA0-B424-DA78AB4399FA}" name="תאריך הדיווח" dataDxfId="367" dataCellStyle="Normal_2007-16618"/>
    <tableColumn id="2" xr3:uid="{050D103C-E2B8-4D13-A00C-041C310B0D8B}" name="12/31/2023"/>
  </tableColumns>
  <tableStyleInfo showFirstColumn="1" showLastColumn="0" showRowStripes="1" showColumnStripes="0"/>
</table>
</file>

<file path=xl/tables/table1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F6C97660-DE20-4771-9787-3175407F7B22}" name="TitleRegion1.a6.k23.1" displayName="TitleRegion1.a6.k23.1" ref="A6:K23" totalsRowShown="0" headerRowDxfId="353" dataDxfId="354" headerRowBorderDxfId="365" tableBorderDxfId="366">
  <autoFilter ref="A6:K23" xr:uid="{F6C97660-DE20-4771-9787-3175407F7B2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BC6CCAC1-AF78-4D69-849F-117F1766BDAA}" name="שם המנפיק/שם נייר ערך"/>
    <tableColumn id="2" xr3:uid="{CAF8C242-F8A9-4B16-861A-654083E4A0B7}" name="מספר ני&quot;ע" dataDxfId="364"/>
    <tableColumn id="3" xr3:uid="{F86B49DB-6275-4165-B8E8-4B7CD63A5C46}" name="זירת מסחר" dataDxfId="363"/>
    <tableColumn id="4" xr3:uid="{79498195-E2A4-4608-AE6A-34378F18EFF6}" name="ענף מסחר" dataDxfId="362"/>
    <tableColumn id="5" xr3:uid="{4F74D32E-AD3B-47B4-AE6C-3E0DA3BEDF8A}" name="סוג מטבע" dataDxfId="361"/>
    <tableColumn id="6" xr3:uid="{94155F0F-9E21-4264-A3FB-712FCA4E2A25}" name="ערך נקוב****" dataDxfId="360"/>
    <tableColumn id="7" xr3:uid="{AE773559-58A5-4C3E-BD14-1C6898B78127}" name="שער***" dataDxfId="359"/>
    <tableColumn id="8" xr3:uid="{D1A68523-441B-4636-9FDA-CF536BA8559D}" name="שווי שוק" dataDxfId="358"/>
    <tableColumn id="9" xr3:uid="{A82B211C-DB26-4BBF-A6D1-05C3BECC1431}" name="שעור מערך נקוב מונפק" dataDxfId="357"/>
    <tableColumn id="10" xr3:uid="{DF7B8F36-C724-414E-A4C1-755870C38B27}" name="שעור מנכסי אפיק ההשקעה" dataDxfId="356"/>
    <tableColumn id="11" xr3:uid="{80CC338A-5711-4597-A6AA-BF54567EC0FF}" name="שעור מסך נכסי השקעה**" dataDxfId="355"/>
  </tableColumns>
  <tableStyleInfo showFirstColumn="1" showLastColumn="0" showRowStripes="1" showColumnStripes="0"/>
</table>
</file>

<file path=xl/tables/table1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91724D50-FAC9-4E89-A433-69A6F7D900A1}" name="RowTitleRegion1.a1.b4.1" displayName="_RowTitleRegion1.a1.b4.1_6" ref="A1:B4" totalsRowShown="0" tableBorderDxfId="352">
  <autoFilter ref="A1:B4" xr:uid="{91724D50-FAC9-4E89-A433-69A6F7D900A1}">
    <filterColumn colId="0" hiddenButton="1"/>
    <filterColumn colId="1" hiddenButton="1"/>
  </autoFilter>
  <tableColumns count="2">
    <tableColumn id="1" xr3:uid="{0A19D2BF-7E95-4F80-9919-08B1AE59ABF6}" name="תאריך הדיווח" dataDxfId="351" dataCellStyle="Normal_2007-16618"/>
    <tableColumn id="2" xr3:uid="{80DD37F0-D37B-4EF4-BDA9-2C9CC1BED359}" name="12/31/2023"/>
  </tableColumns>
  <tableStyleInfo showFirstColumn="1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53C7A97B-FA60-4FDC-B550-62F0D398BA69}" name="TitleRegion1.a5.d55.2" displayName="TitleRegion1.a5.d55.2" ref="A5:D55" totalsRowShown="0">
  <autoFilter ref="A5:D55" xr:uid="{53C7A97B-FA60-4FDC-B550-62F0D398BA69}">
    <filterColumn colId="0" hiddenButton="1"/>
    <filterColumn colId="1" hiddenButton="1"/>
    <filterColumn colId="2" hiddenButton="1"/>
    <filterColumn colId="3" hiddenButton="1"/>
  </autoFilter>
  <tableColumns count="4">
    <tableColumn id="1" xr3:uid="{6F586C21-4109-4006-9524-9397089C76C0}" name="ריק במקור" dataDxfId="510" dataCellStyle="Normal_2007-16618"/>
    <tableColumn id="2" xr3:uid="{8DD9CD9E-CD58-4F53-B4E3-20889E394F06}" name="סכום נכסי ההשקעה:" dataDxfId="509" dataCellStyle="Normal_2007-16618"/>
    <tableColumn id="3" xr3:uid="{ECC433F4-45B2-4789-936A-EB2539279BB4}" name="ריק במקור2"/>
    <tableColumn id="4" xr3:uid="{DA3464BF-129F-4FCE-8677-D3486449393E}" name="ריק במקור3" dataDxfId="508" dataCellStyle="Comma"/>
  </tableColumns>
  <tableStyleInfo showFirstColumn="1" showLastColumn="0" showRowStripes="1" showColumnStripes="0"/>
</table>
</file>

<file path=xl/tables/table2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C5179FC0-63B5-441C-9B0E-180073A7C7E3}" name="TitleRegion1.a6.k35.1" displayName="TitleRegion1.a6.k35.1" ref="A6:K35" totalsRowShown="0" headerRowDxfId="337" dataDxfId="338" headerRowBorderDxfId="349" tableBorderDxfId="350">
  <autoFilter ref="A6:K35" xr:uid="{C5179FC0-63B5-441C-9B0E-180073A7C7E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AD546954-E42B-4EDD-916D-F881981907B6}" name="שם המנפיק/שם נייר ערך"/>
    <tableColumn id="2" xr3:uid="{E06C4748-9A5A-4601-8C8D-7E112200F136}" name="מספר ני&quot;ע" dataDxfId="348"/>
    <tableColumn id="3" xr3:uid="{E85256E7-63AA-4B27-89C8-253626BFDF9F}" name="זירת מסחר" dataDxfId="347"/>
    <tableColumn id="4" xr3:uid="{B95FDBB3-F784-4C28-8923-6C878C126266}" name="ענף מסחר" dataDxfId="346"/>
    <tableColumn id="5" xr3:uid="{24A85AAF-C879-438C-A90E-9071ECA56B23}" name="סוג מטבע" dataDxfId="345"/>
    <tableColumn id="6" xr3:uid="{BA6B044D-936E-4D67-B554-200DDFE853A9}" name="ערך נקוב****" dataDxfId="344"/>
    <tableColumn id="7" xr3:uid="{3BAA9AF8-C843-4B84-A5B3-6323A0070D9A}" name="שער***" dataDxfId="343"/>
    <tableColumn id="8" xr3:uid="{1D33972C-60A9-42C4-9840-E0CD7EAD9C17}" name="שווי שוק" dataDxfId="342"/>
    <tableColumn id="9" xr3:uid="{1BE9F7AE-7E06-4778-B8F1-4D81468C547E}" name="שעור מערך נקוב מונפק" dataDxfId="341"/>
    <tableColumn id="10" xr3:uid="{2BDC3834-C431-46E5-BAA5-BD693C9E4301}" name="שעור מנכסי אפיק ההשקעה" dataDxfId="340"/>
    <tableColumn id="11" xr3:uid="{53B157BE-CFF2-41A3-B768-DCEA88B53FAA}" name="שעור מסך נכסי השקעה**" dataDxfId="339"/>
  </tableColumns>
  <tableStyleInfo showFirstColumn="1" showLastColumn="0" showRowStripes="1" showColumnStripes="0"/>
</table>
</file>

<file path=xl/tables/table2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1" xr:uid="{F3D17E24-8881-4DF5-8075-EB808CDC9DFF}" name="RowTitleRegion1.a1.b4.1" displayName="_RowTitleRegion1.a1.b4.1_7" ref="A1:B4" totalsRowShown="0" tableBorderDxfId="336">
  <autoFilter ref="A1:B4" xr:uid="{F3D17E24-8881-4DF5-8075-EB808CDC9DFF}">
    <filterColumn colId="0" hiddenButton="1"/>
    <filterColumn colId="1" hiddenButton="1"/>
  </autoFilter>
  <tableColumns count="2">
    <tableColumn id="1" xr3:uid="{04235B68-9D06-4A25-ADCD-49AC1FB4112B}" name="תאריך הדיווח" dataDxfId="335" dataCellStyle="Normal_2007-16618"/>
    <tableColumn id="2" xr3:uid="{0C258378-E58A-459C-A781-9F8B51E4214E}" name="12/31/2023"/>
  </tableColumns>
  <tableStyleInfo showFirstColumn="1" showLastColumn="0" showRowStripes="1" showColumnStripes="0"/>
</table>
</file>

<file path=xl/tables/table2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2" xr:uid="{CFA414D7-6B97-49A9-91FB-BC0A1FF1588E}" name="TitleRegion1.a6.j22.1" displayName="TitleRegion1.a6.j22.1" ref="A6:J22" totalsRowShown="0" headerRowDxfId="322" dataDxfId="323" headerRowBorderDxfId="333" tableBorderDxfId="334">
  <autoFilter ref="A6:J22" xr:uid="{CFA414D7-6B97-49A9-91FB-BC0A1FF1588E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343551B7-0FEE-418E-B8BB-1300BD9AA2F0}" name="שם המנפיק/שם נייר ערך"/>
    <tableColumn id="2" xr3:uid="{1FF37589-EFFD-484B-8BB5-7681C252942A}" name="מספר ני&quot;ע" dataDxfId="332"/>
    <tableColumn id="3" xr3:uid="{B275E8FD-5FFF-420E-A1C9-11F3E9194DE1}" name="זירת מסחר" dataDxfId="331"/>
    <tableColumn id="4" xr3:uid="{C6C0FD40-FCE8-4C01-9CD9-DCB673555D92}" name="ענף מסחר" dataDxfId="330"/>
    <tableColumn id="5" xr3:uid="{FE305BC2-8FC6-4DD5-BCF4-59B011F70D66}" name="סוג מטבע" dataDxfId="329"/>
    <tableColumn id="6" xr3:uid="{F2D92AA6-B26F-44C1-9ACA-B62C28396E4B}" name="ערך נקוב****" dataDxfId="328"/>
    <tableColumn id="7" xr3:uid="{83CE3B58-0AD8-48A2-8A2D-501D6448603A}" name="שער***" dataDxfId="327"/>
    <tableColumn id="8" xr3:uid="{0006E08E-A69C-478E-838F-D4937A9A1C28}" name="שווי שוק" dataDxfId="326"/>
    <tableColumn id="9" xr3:uid="{956190F8-DC6D-4A5B-8FE8-7C2EBCDC8443}" name="שעור מנכסי אפיק ההשקעה" dataDxfId="325"/>
    <tableColumn id="10" xr3:uid="{99174A6B-7A2A-45B0-A777-1BF433A877D4}" name="שעור מסך נכסי השקעה**" dataDxfId="324"/>
  </tableColumns>
  <tableStyleInfo showFirstColumn="1" showLastColumn="0" showRowStripes="1" showColumnStripes="0"/>
</table>
</file>

<file path=xl/tables/table2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3" xr:uid="{0598ACB8-1F9A-4EBA-B3F6-7FC5B3FEF4F5}" name="RowTitleRegion1.a1.b4.1" displayName="_RowTitleRegion1.a1.b4.1_8" ref="A1:B4" totalsRowShown="0" tableBorderDxfId="321">
  <autoFilter ref="A1:B4" xr:uid="{0598ACB8-1F9A-4EBA-B3F6-7FC5B3FEF4F5}">
    <filterColumn colId="0" hiddenButton="1"/>
    <filterColumn colId="1" hiddenButton="1"/>
  </autoFilter>
  <tableColumns count="2">
    <tableColumn id="1" xr3:uid="{CF628B0A-8E57-4446-A170-FC27FAF7CC63}" name="תאריך הדיווח" dataDxfId="320" dataCellStyle="Normal_2007-16618"/>
    <tableColumn id="2" xr3:uid="{3E96FD0D-2BE8-4F16-AF26-C5447A20CC56}" name="12/31/2023"/>
  </tableColumns>
  <tableStyleInfo showFirstColumn="1" showLastColumn="0" showRowStripes="1" showColumnStripes="0"/>
</table>
</file>

<file path=xl/tables/table2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6338767A-1D89-411E-838B-2A05C29A69B0}" name="TitleRegion1.a6.p41.1" displayName="TitleRegion1.a6.p41.1" ref="A6:P41" totalsRowShown="0" headerRowDxfId="301" dataDxfId="302" headerRowBorderDxfId="318" tableBorderDxfId="319">
  <autoFilter ref="A6:P41" xr:uid="{6338767A-1D89-411E-838B-2A05C29A69B0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9B1EA17B-8B35-4FED-8DDD-5A17449FFAD3}" name="שם המנפיק/שם נייר ערך"/>
    <tableColumn id="2" xr3:uid="{01058E18-BFFB-4233-86C8-B8DCBF31DB4B}" name="מספר ני&quot;ע" dataDxfId="317"/>
    <tableColumn id="3" xr3:uid="{15CB8CC2-9419-48B2-8A85-31E1A437EA31}" name="נכס הבסיס" dataDxfId="316"/>
    <tableColumn id="4" xr3:uid="{48678D4D-A810-4262-BB3C-F447C434C503}" name="דירוג" dataDxfId="315"/>
    <tableColumn id="5" xr3:uid="{8D2AB63A-28C4-42B9-BBF8-AC994301F9A5}" name="שם מדרג" dataDxfId="314"/>
    <tableColumn id="6" xr3:uid="{E169B8B1-5699-4FC1-BF2B-D0CD6357B9B7}" name="תאריך רכישה" dataDxfId="313"/>
    <tableColumn id="7" xr3:uid="{3C38DAA6-1276-47D7-AA61-6BD30DAB42A9}" name="מח&quot;מ" dataDxfId="312"/>
    <tableColumn id="8" xr3:uid="{B0EBAF5F-8E98-451C-A33D-59A149B76399}" name="סוג מטבע" dataDxfId="311"/>
    <tableColumn id="9" xr3:uid="{D0F34639-1F5C-4709-B9C9-70B68716F494}" name="שיעור ריבית" dataDxfId="310"/>
    <tableColumn id="10" xr3:uid="{15505D2F-7AF2-4602-BD58-9C0174BE942A}" name="תשואה לפידיון" dataDxfId="309"/>
    <tableColumn id="11" xr3:uid="{4EFC1C09-E5AA-4819-AA46-53DF6EF871E5}" name="ערך נקוב****" dataDxfId="308"/>
    <tableColumn id="12" xr3:uid="{9EE31A97-86AE-478C-869F-B5A6F823817E}" name="שער***" dataDxfId="307"/>
    <tableColumn id="13" xr3:uid="{DC4A1E40-A4E1-4BA4-9F4C-D38FE2D4D6BD}" name="שווי שוק" dataDxfId="306"/>
    <tableColumn id="14" xr3:uid="{BAB0A3E2-E524-4399-87F1-9AED6A01519D}" name="שעור מערך נקוב מונפק" dataDxfId="305"/>
    <tableColumn id="15" xr3:uid="{95FF8F0E-3D5D-418A-B37A-0174314EE17D}" name="שעור מנכסי אפיק ההשקעה" dataDxfId="304"/>
    <tableColumn id="16" xr3:uid="{2FF87B05-BFA6-4405-8064-9034AD3E12A7}" name="שעור מסך נכסי השקעה**" dataDxfId="303"/>
  </tableColumns>
  <tableStyleInfo showFirstColumn="1" showLastColumn="0" showRowStripes="1" showColumnStripes="0"/>
</table>
</file>

<file path=xl/tables/table2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5" xr:uid="{F52F1CA1-84F0-42D9-BEBD-3834575135C5}" name="RowTitleRegion1.a1.b4.1" displayName="_RowTitleRegion1.a1.b4.1_9" ref="A1:B4" totalsRowShown="0" tableBorderDxfId="300">
  <autoFilter ref="A1:B4" xr:uid="{F52F1CA1-84F0-42D9-BEBD-3834575135C5}">
    <filterColumn colId="0" hiddenButton="1"/>
    <filterColumn colId="1" hiddenButton="1"/>
  </autoFilter>
  <tableColumns count="2">
    <tableColumn id="1" xr3:uid="{1088308C-DA8D-465E-A374-479F99BB4E51}" name="תאריך הדיווח" dataDxfId="299" dataCellStyle="Normal_2007-16618"/>
    <tableColumn id="2" xr3:uid="{E7C995E4-81C5-475F-B891-CFDAB8C7A1BF}" name="12/31/2023"/>
  </tableColumns>
  <tableStyleInfo showFirstColumn="1" showLastColumn="0" showRowStripes="1" showColumnStripes="0"/>
</table>
</file>

<file path=xl/tables/table2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6" xr:uid="{4DB79616-36B6-4132-91C8-C6B895A7CA39}" name="TitleRegion1.a6.o35.1" displayName="TitleRegion1.a6.o35.1" ref="A6:O35" totalsRowShown="0" headerRowDxfId="281" dataDxfId="282" headerRowBorderDxfId="297" tableBorderDxfId="298">
  <autoFilter ref="A6:O35" xr:uid="{4DB79616-36B6-4132-91C8-C6B895A7CA3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4F5B44FA-13D9-47CB-A880-EB2D35327963}" name="שם המנפיק/שם נייר ערך"/>
    <tableColumn id="2" xr3:uid="{83957B18-82E4-486B-B7C1-4AE0A76A9B9A}" name="מספר ני&quot;ע" dataDxfId="296"/>
    <tableColumn id="3" xr3:uid="{A0F8E041-F710-4C3F-A325-B31C994503E1}" name="דירוג" dataDxfId="295"/>
    <tableColumn id="4" xr3:uid="{2FCE65BB-33EA-4EC4-99E6-227EB516F550}" name="שם מדרג" dataDxfId="294"/>
    <tableColumn id="5" xr3:uid="{2B414F58-8F52-45B8-AFB8-BDB73F60115E}" name="תאריך רכישה" dataDxfId="293"/>
    <tableColumn id="6" xr3:uid="{039E563D-FA1B-4D38-A376-41B5B4507213}" name="מח&quot;מ" dataDxfId="292"/>
    <tableColumn id="7" xr3:uid="{D97DBA5B-064E-4BA9-B7B2-5C2CF2C6306B}" name="סוג מטבע" dataDxfId="291"/>
    <tableColumn id="8" xr3:uid="{35E55449-109A-4970-923B-89F5353C0507}" name="שיעור ריבית" dataDxfId="290"/>
    <tableColumn id="9" xr3:uid="{CBCFBB31-CE0F-41E7-A912-3A9F0B24E078}" name="תשואה לפידיון" dataDxfId="289"/>
    <tableColumn id="10" xr3:uid="{0C3F58A0-2B4A-4184-8503-86A14DD8ACC8}" name="ערך נקוב****" dataDxfId="288"/>
    <tableColumn id="11" xr3:uid="{8207EE26-C404-4F8F-B72E-63334959E966}" name="שער***" dataDxfId="287"/>
    <tableColumn id="12" xr3:uid="{E117388D-065B-4362-BBFA-0C9BE91EF68A}" name="שווי הוגן" dataDxfId="286"/>
    <tableColumn id="13" xr3:uid="{2590930D-D208-4A85-857B-9227B0438EAB}" name="שעור מערך נקוב מונפק" dataDxfId="285"/>
    <tableColumn id="14" xr3:uid="{5E6508B3-8CC5-47D9-A12D-B0F6994172AC}" name="שעור מנכסי אפיק ההשקעה" dataDxfId="284"/>
    <tableColumn id="15" xr3:uid="{FB4C1954-49B9-44F2-93E4-2976B13662A7}" name="שעור מסך נכסי השקעה**" dataDxfId="283"/>
  </tableColumns>
  <tableStyleInfo showFirstColumn="1" showLastColumn="0" showRowStripes="1" showColumnStripes="0"/>
</table>
</file>

<file path=xl/tables/table2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7" xr:uid="{9B51D1E9-FF61-4B57-97AC-B6684A4A4AF2}" name="RowTitleRegion1.a1.b4.1" displayName="_RowTitleRegion1.a1.b4.1_10" ref="A1:B4" totalsRowShown="0" tableBorderDxfId="280">
  <autoFilter ref="A1:B4" xr:uid="{9B51D1E9-FF61-4B57-97AC-B6684A4A4AF2}">
    <filterColumn colId="0" hiddenButton="1"/>
    <filterColumn colId="1" hiddenButton="1"/>
  </autoFilter>
  <tableColumns count="2">
    <tableColumn id="1" xr3:uid="{51E4FD3E-50E3-42D7-A524-DFEFDE7B26B4}" name="תאריך הדיווח" dataDxfId="279" dataCellStyle="Normal_2007-16618"/>
    <tableColumn id="2" xr3:uid="{5994F28F-552A-427F-A4C4-4DF221118325}" name="12/31/2023"/>
  </tableColumns>
  <tableStyleInfo showFirstColumn="1" showLastColumn="0" showRowStripes="1" showColumnStripes="0"/>
</table>
</file>

<file path=xl/tables/table2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8" xr:uid="{84FF4AD0-2A80-4879-8A23-1F10047EA405}" name="TitleRegion1.a6.r27.1" displayName="TitleRegion1.a6.r27.1" ref="A6:R27" totalsRowShown="0" headerRowDxfId="258" dataDxfId="259" headerRowBorderDxfId="277" tableBorderDxfId="278">
  <autoFilter ref="A6:R27" xr:uid="{84FF4AD0-2A80-4879-8A23-1F10047EA405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6A3D9A2A-7FDB-4677-B296-2EFD17E91E5C}" name="שם המנפיק/שם נייר ערך"/>
    <tableColumn id="2" xr3:uid="{0BF02223-F27D-4C82-88CD-4A72282990B3}" name="מספר ני&quot;ע" dataDxfId="276"/>
    <tableColumn id="3" xr3:uid="{F949F492-C61F-49D5-9967-C664314D18C2}" name="ספק המידע" dataDxfId="275"/>
    <tableColumn id="4" xr3:uid="{568BC451-A959-404F-9FA5-1391D7FEC666}" name="מספר מנפיק" dataDxfId="274"/>
    <tableColumn id="5" xr3:uid="{7DA18982-F767-40B0-8FB6-09DB5A96BEBD}" name="ענף מסחר" dataDxfId="273"/>
    <tableColumn id="6" xr3:uid="{E667A2D2-2462-4EFE-810A-5501FB76E346}" name="דירוג" dataDxfId="272"/>
    <tableColumn id="7" xr3:uid="{A0F4E9FA-9689-45CC-9920-3F847F1C32D4}" name="שם מדרג" dataDxfId="271"/>
    <tableColumn id="8" xr3:uid="{F0A421DA-7475-482F-8BB8-ECDC4E2A5B2D}" name="תאריך רכישה" dataDxfId="270"/>
    <tableColumn id="9" xr3:uid="{E47780B5-333D-47DC-A0DE-F1CA78DB2939}" name="מח&quot;מ" dataDxfId="269"/>
    <tableColumn id="10" xr3:uid="{4765C059-51ED-4BBF-9DBD-31368673E8C6}" name="סוג מטבע" dataDxfId="268"/>
    <tableColumn id="11" xr3:uid="{8D02B1ED-4A36-421A-B3D3-4EBFA7585022}" name="שיעור ריבית" dataDxfId="267"/>
    <tableColumn id="12" xr3:uid="{E9C9DCB1-0F9D-412C-AB1F-2EB2BD07D4AE}" name="תשואה לפידיון" dataDxfId="266"/>
    <tableColumn id="13" xr3:uid="{631D94FB-035F-4ADD-B2AB-31F21E8FB571}" name="ערך נקוב****" dataDxfId="265"/>
    <tableColumn id="14" xr3:uid="{DABC6133-25CD-4D58-BC30-DC247CC9421F}" name="שער***" dataDxfId="264"/>
    <tableColumn id="15" xr3:uid="{3AA3D729-6CCC-4B30-847F-D4C22A8BD3FE}" name="שווי הוגן" dataDxfId="263"/>
    <tableColumn id="16" xr3:uid="{EE9075E0-5105-43E1-955B-41A2F8BCF71F}" name="שעור מערך נקוב מונפק" dataDxfId="262"/>
    <tableColumn id="17" xr3:uid="{F207CA95-C739-418F-953E-C3BDE322BC35}" name="שעור מנכסי אפיק ההשקעה" dataDxfId="261"/>
    <tableColumn id="18" xr3:uid="{F60AF4E6-28FF-401A-84D2-EF4D196058B4}" name="שעור מסך נכסי השקעה**" dataDxfId="260"/>
  </tableColumns>
  <tableStyleInfo showFirstColumn="1" showLastColumn="0" showRowStripes="1" showColumnStripes="0"/>
</table>
</file>

<file path=xl/tables/table2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9" xr:uid="{BAEF11F9-9031-4B0E-9D10-37B5C6D73EA9}" name="RowTitleRegion1.a1.b4.1" displayName="_RowTitleRegion1.a1.b4.1_11" ref="A1:B4" totalsRowShown="0" tableBorderDxfId="257">
  <autoFilter ref="A1:B4" xr:uid="{BAEF11F9-9031-4B0E-9D10-37B5C6D73EA9}">
    <filterColumn colId="0" hiddenButton="1"/>
    <filterColumn colId="1" hiddenButton="1"/>
  </autoFilter>
  <tableColumns count="2">
    <tableColumn id="1" xr3:uid="{F37045C7-6208-4F5B-A907-62853A3A56A4}" name="תאריך הדיווח" dataDxfId="256" dataCellStyle="Normal_2007-16618"/>
    <tableColumn id="2" xr3:uid="{4B7E7D0B-DEB5-4DD6-AAEC-5ED534D9F8A6}" name="12/31/2023"/>
  </tableColumns>
  <tableStyleInfo showFirstColumn="1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2DD1567-8375-4333-9D89-9105614A1CB7}" name="RowTitleRegion1.a1.b4.1" displayName="RowTitleRegion1.a1.b4.1" ref="A1:B4" totalsRowShown="0">
  <autoFilter ref="A1:B4" xr:uid="{B2DD1567-8375-4333-9D89-9105614A1CB7}">
    <filterColumn colId="0" hiddenButton="1"/>
    <filterColumn colId="1" hiddenButton="1"/>
  </autoFilter>
  <tableColumns count="2">
    <tableColumn id="1" xr3:uid="{0DBE9E3E-5EE4-402C-AEF2-4FE721BD48D4}" name="תאריך הדיווח" dataDxfId="507" dataCellStyle="Normal_2007-16618"/>
    <tableColumn id="2" xr3:uid="{2249F99F-9F7F-4C4A-8D9D-F1AABB21B9DB}" name="12/31/2023"/>
  </tableColumns>
  <tableStyleInfo showFirstColumn="1" showLastColumn="0" showRowStripes="1" showColumnStripes="0"/>
</table>
</file>

<file path=xl/tables/table3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0" xr:uid="{32729533-0588-46AB-B918-30661CE3F8FC}" name="TitleRegion1.a6.r44.1" displayName="TitleRegion1.a6.r44.1" ref="A6:R44" totalsRowShown="0" headerRowDxfId="235" dataDxfId="236" headerRowBorderDxfId="254" tableBorderDxfId="255">
  <autoFilter ref="A6:R44" xr:uid="{32729533-0588-46AB-B918-30661CE3F8F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</autoFilter>
  <tableColumns count="18">
    <tableColumn id="1" xr3:uid="{429D0F07-5DF6-41B9-B7AB-8FE63081E39C}" name="שם המנפיק/שם נייר ערך"/>
    <tableColumn id="2" xr3:uid="{9543A039-53FF-43FC-9443-6B1A5B277994}" name="מספר ני&quot;ע" dataDxfId="253"/>
    <tableColumn id="3" xr3:uid="{ADE555AC-A8E2-4D9F-8CCA-BEA2D3699D1D}" name="ספק המידע" dataDxfId="252"/>
    <tableColumn id="4" xr3:uid="{40EBA435-CA57-45DC-898A-07FEF84846EB}" name="מספר מנפיק" dataDxfId="251"/>
    <tableColumn id="5" xr3:uid="{563E1B28-B080-4D43-9BB1-A965F64A8B5F}" name="ענף מסחר" dataDxfId="250"/>
    <tableColumn id="6" xr3:uid="{4D1E624E-C335-4525-BD26-9061EA374CAC}" name="דירוג" dataDxfId="249"/>
    <tableColumn id="7" xr3:uid="{86F1D9F2-929A-4AF6-B8DF-13898DB3A716}" name="שם מדרג" dataDxfId="248"/>
    <tableColumn id="8" xr3:uid="{BFD1D62F-BB48-4376-84C2-DBAB845B4AA2}" name="תאריך רכישה" dataDxfId="247"/>
    <tableColumn id="9" xr3:uid="{FEB56510-4761-4F2C-993B-0EB710C8C2C0}" name="מח&quot;מ" dataDxfId="246"/>
    <tableColumn id="10" xr3:uid="{6F9A5268-E644-4774-A14A-F63CE6C25E83}" name="סוג מטבע" dataDxfId="245"/>
    <tableColumn id="11" xr3:uid="{359D3D08-85E1-4150-9320-F221BC7445F5}" name="שיעור ריבית" dataDxfId="244"/>
    <tableColumn id="12" xr3:uid="{BBADD83C-0AD0-418F-B118-F8DBD283A448}" name="תשואה לפידיון" dataDxfId="243"/>
    <tableColumn id="13" xr3:uid="{1A4F5CDD-0252-4DDC-9173-80D1667FD397}" name="ערך נקוב****" dataDxfId="242"/>
    <tableColumn id="14" xr3:uid="{F0D2CC5F-AEC7-4767-8A37-F95ED0E630C5}" name="שער***" dataDxfId="241"/>
    <tableColumn id="15" xr3:uid="{4E55EFE7-32BE-4565-B8C2-D36FBB58C021}" name="שווי הוגן" dataDxfId="240"/>
    <tableColumn id="16" xr3:uid="{4247798B-E150-44F0-B2C9-3B54D34133E1}" name="שעור מערך נקוב מונפק" dataDxfId="239"/>
    <tableColumn id="17" xr3:uid="{3DF87394-D2DC-4AFC-9DB3-DC6A5EE62D92}" name="שעור מנכסי אפיק ההשקעה" dataDxfId="238"/>
    <tableColumn id="18" xr3:uid="{2FB21DEA-0204-4F5E-9540-3312CAE365FF}" name="שעור מסך נכסי השקעה**" dataDxfId="237"/>
  </tableColumns>
  <tableStyleInfo showFirstColumn="1" showLastColumn="0" showRowStripes="1" showColumnStripes="0"/>
</table>
</file>

<file path=xl/tables/table3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1" xr:uid="{733072BA-2289-473B-9F15-F6324092E4AA}" name="RowTitleRegion1.a1.b4.1" displayName="_RowTitleRegion1.a1.b4.1_12" ref="A1:B4" totalsRowShown="0" tableBorderDxfId="234">
  <autoFilter ref="A1:B4" xr:uid="{733072BA-2289-473B-9F15-F6324092E4AA}">
    <filterColumn colId="0" hiddenButton="1"/>
    <filterColumn colId="1" hiddenButton="1"/>
  </autoFilter>
  <tableColumns count="2">
    <tableColumn id="1" xr3:uid="{7EA13521-6372-44E7-9DE6-9F10679B4670}" name="תאריך הדיווח" dataDxfId="233" dataCellStyle="Normal_2007-16618"/>
    <tableColumn id="2" xr3:uid="{C9003AE4-1404-44FF-9439-39F53D2BF1BB}" name="12/31/2023"/>
  </tableColumns>
  <tableStyleInfo showFirstColumn="1" showLastColumn="0" showRowStripes="1" showColumnStripes="0"/>
</table>
</file>

<file path=xl/tables/table3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2" xr:uid="{00C904FA-8DF1-42FF-9D7D-E20011F6D2D7}" name="TitleRegion1.a6.l64.1" displayName="TitleRegion1.a6.l64.1" ref="A6:L64" totalsRowShown="0" headerRowDxfId="218" dataDxfId="219" headerRowBorderDxfId="231" tableBorderDxfId="232">
  <autoFilter ref="A6:L64" xr:uid="{00C904FA-8DF1-42FF-9D7D-E20011F6D2D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</autoFilter>
  <tableColumns count="12">
    <tableColumn id="1" xr3:uid="{8E57757A-A052-4A63-9F37-5C6B26E70D8C}" name="שם המנפיק/שם נייר ערך"/>
    <tableColumn id="2" xr3:uid="{70608AF7-99BA-43DB-947E-D6ABB44CC334}" name="מספר ני&quot;ע" dataDxfId="230"/>
    <tableColumn id="3" xr3:uid="{82164FA1-72C5-4D77-9E95-C8212FB210A9}" name="ספק המידע" dataDxfId="229"/>
    <tableColumn id="4" xr3:uid="{F0208EDF-6CB4-48A6-85DE-77460AC79B38}" name="מספר מנפיק" dataDxfId="228"/>
    <tableColumn id="5" xr3:uid="{D5F50EA4-617A-4B07-9A9A-84458083E8E3}" name="ענף מסחר" dataDxfId="227"/>
    <tableColumn id="6" xr3:uid="{8EFFFE0D-3ECC-4871-9643-6728FEB5A2E7}" name="סוג מטבע" dataDxfId="226"/>
    <tableColumn id="7" xr3:uid="{C4AEF17C-E56A-4655-88C0-1DE212CC3CE3}" name="ערך נקוב****" dataDxfId="225"/>
    <tableColumn id="8" xr3:uid="{9E4B643F-783D-495F-A734-F326E3935599}" name="שער***" dataDxfId="224"/>
    <tableColumn id="9" xr3:uid="{B0C29EE3-143D-4B12-9CC2-E61BF303B6BE}" name="שווי הוגן" dataDxfId="223"/>
    <tableColumn id="10" xr3:uid="{D3344FAD-2644-4F6F-B556-C5D469079CE3}" name="שעור מערך נקוב מונפק" dataDxfId="222"/>
    <tableColumn id="11" xr3:uid="{BE7955C9-B671-42E5-AD74-3FBEFE05CCE4}" name="שעור מנכסי אפיק ההשקעה" dataDxfId="221"/>
    <tableColumn id="12" xr3:uid="{38A2517E-430C-4914-804F-30A16F78B290}" name="שעור מסך נכסי השקעה**" dataDxfId="220"/>
  </tableColumns>
  <tableStyleInfo showFirstColumn="1" showLastColumn="0" showRowStripes="1" showColumnStripes="0"/>
</table>
</file>

<file path=xl/tables/table3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3" xr:uid="{3E45D68A-D34C-4B06-B99A-95641CEDADE0}" name="RowTitleRegion1.a1.b4.1" displayName="_RowTitleRegion1.a1.b4.1_13" ref="A1:B4" totalsRowShown="0" tableBorderDxfId="217">
  <autoFilter ref="A1:B4" xr:uid="{3E45D68A-D34C-4B06-B99A-95641CEDADE0}">
    <filterColumn colId="0" hiddenButton="1"/>
    <filterColumn colId="1" hiddenButton="1"/>
  </autoFilter>
  <tableColumns count="2">
    <tableColumn id="1" xr3:uid="{C83299EC-F4B7-4327-B6DA-9940AC2E4F5E}" name="תאריך הדיווח" dataDxfId="216" dataCellStyle="Normal_2007-16618"/>
    <tableColumn id="2" xr3:uid="{C7D51D0F-BC06-4747-B0AE-B29CA8EC596E}" name="12/31/2023"/>
  </tableColumns>
  <tableStyleInfo showFirstColumn="1" showLastColumn="0" showRowStripes="1" showColumnStripes="0"/>
</table>
</file>

<file path=xl/tables/table3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4" xr:uid="{5E8828D3-0894-406C-9D86-6D04110F3EE4}" name="TitleRegion1.a6.j192.1" displayName="TitleRegion1.a6.j192.1" ref="A6:J192" totalsRowShown="0" headerRowDxfId="203" dataDxfId="204" headerRowBorderDxfId="214" tableBorderDxfId="215">
  <autoFilter ref="A6:J192" xr:uid="{5E8828D3-0894-406C-9D86-6D04110F3EE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66DED8BE-C0F1-430C-B80A-B8C603DB0286}" name="שם המנפיק/שם נייר ערך"/>
    <tableColumn id="2" xr3:uid="{669C5E1A-F51D-462D-8238-9AD22A08A9BF}" name="מספר ני&quot;ע" dataDxfId="213"/>
    <tableColumn id="3" xr3:uid="{ACC13F50-3B4C-4147-A636-C827DED4FE58}" name="סוג מטבע" dataDxfId="212"/>
    <tableColumn id="4" xr3:uid="{E5410315-EE72-4711-A4DA-D8349BFEEAFA}" name="תאריך רכישה" dataDxfId="211"/>
    <tableColumn id="5" xr3:uid="{AE6C99C6-F600-4117-906F-1E9D929BC6E5}" name="ערך נקוב****" dataDxfId="210"/>
    <tableColumn id="6" xr3:uid="{A20B762E-D490-4D29-B317-AD6F81F27251}" name="שער***" dataDxfId="209"/>
    <tableColumn id="7" xr3:uid="{85C23479-9E5E-488F-B566-E2C5FB7671F3}" name="שווי הוגן" dataDxfId="208"/>
    <tableColumn id="8" xr3:uid="{74117AF6-6D6E-4A9C-800F-843560F975E9}" name="שעור מערך נקוב מונפק" dataDxfId="207"/>
    <tableColumn id="9" xr3:uid="{9C2E8256-9583-4F10-9A92-B5AC926B00EC}" name="שעור מנכסי אפיק ההשקעה" dataDxfId="206"/>
    <tableColumn id="10" xr3:uid="{26CA3A97-E8BC-4DC9-900A-D40F16C611E8}" name="שעור מסך נכסי השקעה**" dataDxfId="205"/>
  </tableColumns>
  <tableStyleInfo showFirstColumn="1" showLastColumn="0" showRowStripes="1" showColumnStripes="0"/>
</table>
</file>

<file path=xl/tables/table3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5" xr:uid="{33A7E697-4796-4EE3-AE48-4BB925A22946}" name="RowTitleRegion1.a1.b4.1" displayName="_RowTitleRegion1.a1.b4.1_14" ref="A1:B4" totalsRowShown="0" tableBorderDxfId="202">
  <autoFilter ref="A1:B4" xr:uid="{33A7E697-4796-4EE3-AE48-4BB925A22946}">
    <filterColumn colId="0" hiddenButton="1"/>
    <filterColumn colId="1" hiddenButton="1"/>
  </autoFilter>
  <tableColumns count="2">
    <tableColumn id="1" xr3:uid="{F48F2C84-840D-44C7-AD8C-51AD29072624}" name="תאריך הדיווח" dataDxfId="201" dataCellStyle="Normal_2007-16618"/>
    <tableColumn id="2" xr3:uid="{9ED1928D-016F-47B7-88BD-DB86F05D7100}" name="12/31/2023"/>
  </tableColumns>
  <tableStyleInfo showFirstColumn="1" showLastColumn="0" showRowStripes="1" showColumnStripes="0"/>
</table>
</file>

<file path=xl/tables/table3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6" xr:uid="{1B2D51D5-BED1-4A4B-A5C9-ABDBC66E1D42}" name="TitleRegion1.a6.k19.1" displayName="TitleRegion1.a6.k19.1" ref="A6:K19" totalsRowShown="0" headerRowDxfId="187" dataDxfId="188" headerRowBorderDxfId="199" tableBorderDxfId="200">
  <autoFilter ref="A6:K19" xr:uid="{1B2D51D5-BED1-4A4B-A5C9-ABDBC66E1D4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E805167D-7AE8-49C1-8070-0E2CCF080560}" name="שם המנפיק/שם נייר ערך"/>
    <tableColumn id="2" xr3:uid="{EE0E9E9D-A060-48D6-82DD-5B6F6C3DE4C8}" name="מספר ני&quot;ע" dataDxfId="198"/>
    <tableColumn id="3" xr3:uid="{99E75E82-8912-4D48-907A-D512918A263E}" name="ענף מסחר" dataDxfId="197"/>
    <tableColumn id="4" xr3:uid="{707B84F3-E5FA-4D13-930F-E8A6586EA4D5}" name="סוג מטבע" dataDxfId="196"/>
    <tableColumn id="5" xr3:uid="{7F862ADC-B25F-4658-B371-3D11397A7444}" name="תאריך רכישה" dataDxfId="195"/>
    <tableColumn id="6" xr3:uid="{7B14036C-9CE1-4978-9300-50CF0CC3C36C}" name="ערך נקוב****" dataDxfId="194"/>
    <tableColumn id="7" xr3:uid="{CEFA2613-13EC-40BA-B386-9595DC00C37A}" name="שער***" dataDxfId="193"/>
    <tableColumn id="8" xr3:uid="{A2E8E76F-824C-46B9-ABE5-335969231C59}" name="שווי הוגן" dataDxfId="192"/>
    <tableColumn id="9" xr3:uid="{3D91469F-91E6-4008-AC67-97D02915E959}" name="שעור מערך נקוב מונפק" dataDxfId="191"/>
    <tableColumn id="10" xr3:uid="{7B394268-8BD6-4068-ABC0-B47E2C9B2A02}" name="שעור מנכסי אפיק ההשקעה" dataDxfId="190"/>
    <tableColumn id="11" xr3:uid="{02E401E6-57B2-4709-9CE2-0A35A2758052}" name="שעור מסך נכסי השקעה**" dataDxfId="189"/>
  </tableColumns>
  <tableStyleInfo showFirstColumn="1" showLastColumn="0" showRowStripes="1" showColumnStripes="0"/>
</table>
</file>

<file path=xl/tables/table3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7" xr:uid="{8688D853-DA3A-43CA-A18F-B9D82331F424}" name="RowTitleRegion1.a1.b4.1" displayName="_RowTitleRegion1.a1.b4.1_15" ref="A1:B4" totalsRowShown="0" tableBorderDxfId="186">
  <autoFilter ref="A1:B4" xr:uid="{8688D853-DA3A-43CA-A18F-B9D82331F424}">
    <filterColumn colId="0" hiddenButton="1"/>
    <filterColumn colId="1" hiddenButton="1"/>
  </autoFilter>
  <tableColumns count="2">
    <tableColumn id="1" xr3:uid="{9F9A7BA6-1519-422D-A86F-DE5D8226FD87}" name="תאריך הדיווח" dataDxfId="185" dataCellStyle="Normal_2007-16618"/>
    <tableColumn id="2" xr3:uid="{E8314DB2-4CE4-40EB-98EC-159467DA06AD}" name="12/31/2023"/>
  </tableColumns>
  <tableStyleInfo showFirstColumn="1" showLastColumn="0" showRowStripes="1" showColumnStripes="0"/>
</table>
</file>

<file path=xl/tables/table3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8" xr:uid="{7A82A3D4-9684-4A4D-B957-BB6D8C49ADB6}" name="TitleRegion1.a6.k36.1" displayName="TitleRegion1.a6.k36.1" ref="A6:K36" totalsRowShown="0" headerRowDxfId="171" dataDxfId="172" headerRowBorderDxfId="183" tableBorderDxfId="184">
  <autoFilter ref="A6:K36" xr:uid="{7A82A3D4-9684-4A4D-B957-BB6D8C49ADB6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9C6D6F3E-4676-4E85-8663-7BDB7CB387FB}" name="שם המנפיק/שם נייר ערך"/>
    <tableColumn id="2" xr3:uid="{817E9BB2-4AEA-4C35-9387-CC776205D227}" name="מספר ני&quot;ע" dataDxfId="182"/>
    <tableColumn id="3" xr3:uid="{430572B4-A3B5-4FEB-973D-A33EAA81BD44}" name="ענף מסחר" dataDxfId="181"/>
    <tableColumn id="4" xr3:uid="{CDC78057-E6B9-4185-B77F-1B74F921A480}" name="סוג מטבע" dataDxfId="180"/>
    <tableColumn id="5" xr3:uid="{4B3254F9-C744-4F7F-A00C-9C61CB7F7A3D}" name="תאריך רכישה" dataDxfId="179"/>
    <tableColumn id="6" xr3:uid="{30F6CC24-CFD3-4B82-9832-8CB20D461F60}" name="ערך נקוב****" dataDxfId="178"/>
    <tableColumn id="7" xr3:uid="{0F9FFD9B-F0A7-440B-A6A1-A89B464716AD}" name="שער***" dataDxfId="177"/>
    <tableColumn id="8" xr3:uid="{85D7B66F-1FEE-4442-9D90-77ED1950F56C}" name="שווי הוגן" dataDxfId="176"/>
    <tableColumn id="9" xr3:uid="{D4EC66DE-3EBF-4165-BA97-76AB57775F60}" name="שעור מערך נקוב מונפק" dataDxfId="175"/>
    <tableColumn id="10" xr3:uid="{FA7F180D-0FB1-403D-992A-2DEEE07035BB}" name="שעור מנכסי אפיק ההשקעה" dataDxfId="174"/>
    <tableColumn id="11" xr3:uid="{09FF72B4-CF16-474D-A267-2EB826978A22}" name="שעור מסך נכסי השקעה**" dataDxfId="173"/>
  </tableColumns>
  <tableStyleInfo showFirstColumn="1" showLastColumn="0" showRowStripes="1" showColumnStripes="0"/>
</table>
</file>

<file path=xl/tables/table3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9" xr:uid="{5A2FF080-E98B-49C6-8F92-6B84329D1566}" name="RowTitleRegion1.a1.b4.1" displayName="_RowTitleRegion1.a1.b4.1_16" ref="A1:B4" totalsRowShown="0" tableBorderDxfId="170">
  <autoFilter ref="A1:B4" xr:uid="{5A2FF080-E98B-49C6-8F92-6B84329D1566}">
    <filterColumn colId="0" hiddenButton="1"/>
    <filterColumn colId="1" hiddenButton="1"/>
  </autoFilter>
  <tableColumns count="2">
    <tableColumn id="1" xr3:uid="{9EACBD1D-590D-4AC5-9C20-6D6989CD46AE}" name="תאריך הדיווח" dataDxfId="169" dataCellStyle="Normal_2007-16618"/>
    <tableColumn id="2" xr3:uid="{F9CC9031-6255-43D0-96DA-536A6C61944D}" name="12/31/2023"/>
  </tableColumns>
  <tableStyleInfo showFirstColumn="1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78432C2-25AB-4421-94BA-7B0C3D5094C8}" name="TitleRegion1.a5.k58.1" displayName="TitleRegion1.a5.k58.1" ref="A5:K58" totalsRowShown="0" headerRowDxfId="497" headerRowBorderDxfId="505" tableBorderDxfId="506">
  <autoFilter ref="A5:K58" xr:uid="{B78432C2-25AB-4421-94BA-7B0C3D5094C8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A1E981CD-FBF3-48E1-BDF1-BC08D253D5F9}" name="שם המנפיק/שם נייר ערך "/>
    <tableColumn id="2" xr3:uid="{44DF9A51-D88D-49E8-A4ED-5007EF7CBB37}" name="מספר ני&quot;ע"/>
    <tableColumn id="3" xr3:uid="{A797E74B-8436-414D-8840-ADD53E3051AA}" name="מספר מנפיק" dataDxfId="504"/>
    <tableColumn id="4" xr3:uid="{D30E5224-6A41-4126-B629-90C437F1A0B9}" name="דירוג"/>
    <tableColumn id="5" xr3:uid="{9421F618-5B67-4DCE-9B83-6F63CEFEF370}" name="שם מדרג" dataDxfId="503"/>
    <tableColumn id="6" xr3:uid="{D26F6DF6-51F6-44B8-81BA-8A98CE694B6C}" name="סוג מטבע"/>
    <tableColumn id="7" xr3:uid="{809AFB7A-3B17-401E-AE38-C65D31F3CEFE}" name="שיעור ריבית" dataDxfId="502"/>
    <tableColumn id="8" xr3:uid="{CF0D75F5-464B-4834-993F-E79ABD4EA26D}" name="תשואה לפידיון" dataDxfId="501"/>
    <tableColumn id="9" xr3:uid="{F4450D17-4BD1-4D7A-A058-E27486AE6EC7}" name="שווי שוק" dataDxfId="500"/>
    <tableColumn id="10" xr3:uid="{D2788EB3-9D13-4363-8031-10962B84C967}" name="שעור מנכסי אפיק ההשקעה" dataDxfId="499"/>
    <tableColumn id="11" xr3:uid="{813D7D67-B829-41BE-A1C8-D15023CBB27F}" name="שעור מסך נכסי השקעה" dataDxfId="498"/>
  </tableColumns>
  <tableStyleInfo showFirstColumn="1" showLastColumn="0" showRowStripes="1" showColumnStripes="0"/>
</table>
</file>

<file path=xl/tables/table4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0" xr:uid="{E1D617BD-B118-4C86-8E4D-0F73213DEE73}" name="TitleRegion1.a6.j360.1" displayName="TitleRegion1.a6.j360.1" ref="A6:J360" totalsRowShown="0" headerRowDxfId="156" dataDxfId="157" headerRowBorderDxfId="167" tableBorderDxfId="168">
  <autoFilter ref="A6:J360" xr:uid="{E1D617BD-B118-4C86-8E4D-0F73213DEE73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6CD6D89B-DB64-4EEA-BB22-8172D189BF1A}" name="שם המנפיק/שם נייר ערך"/>
    <tableColumn id="2" xr3:uid="{AA91D8C6-C116-4701-BCC8-6D80383BB244}" name="מספר ני&quot;ע" dataDxfId="166"/>
    <tableColumn id="3" xr3:uid="{EE5E7E17-8156-427C-8151-4E3066934186}" name="ענף מסחר" dataDxfId="165"/>
    <tableColumn id="4" xr3:uid="{06370DA7-7C26-47A0-8B82-219590F5D06B}" name="סוג מטבע" dataDxfId="164"/>
    <tableColumn id="5" xr3:uid="{6131FB21-CDCC-4D8C-A206-0C475487532E}" name="תאריך רכישה" dataDxfId="163"/>
    <tableColumn id="6" xr3:uid="{54D0DC9F-FC7D-4BA4-B00D-C43D91E46CA4}" name="ערך נקוב****" dataDxfId="162"/>
    <tableColumn id="7" xr3:uid="{C39E9ECE-EFCF-4590-8F8C-1D6B3B1A985B}" name="שער***" dataDxfId="161"/>
    <tableColumn id="8" xr3:uid="{042654C3-75DB-4CE7-B6FA-E2021DD2EFED}" name="שווי הוגן" dataDxfId="160"/>
    <tableColumn id="9" xr3:uid="{AEB7741E-B25A-42D4-8056-B511766BC5B8}" name="שעור מנכסי אפיק ההשקעה" dataDxfId="159"/>
    <tableColumn id="10" xr3:uid="{8A38430C-26F6-4063-8C99-7E60EBEAD3D5}" name="שעור מסך נכסי השקעה**" dataDxfId="158"/>
  </tableColumns>
  <tableStyleInfo showFirstColumn="1" showLastColumn="0" showRowStripes="1" showColumnStripes="0"/>
</table>
</file>

<file path=xl/tables/table4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1" xr:uid="{CF8BB0B3-302D-46C6-89D4-5854DA5298E8}" name="RowTitleRegion1.a1.b4.1" displayName="_RowTitleRegion1.a1.b4.1_17" ref="A1:B4" totalsRowShown="0" tableBorderDxfId="155">
  <autoFilter ref="A1:B4" xr:uid="{CF8BB0B3-302D-46C6-89D4-5854DA5298E8}">
    <filterColumn colId="0" hiddenButton="1"/>
    <filterColumn colId="1" hiddenButton="1"/>
  </autoFilter>
  <tableColumns count="2">
    <tableColumn id="1" xr3:uid="{7E2B062A-7BBA-4E78-AF72-781689C9D304}" name="תאריך הדיווח" dataDxfId="154" dataCellStyle="Normal_2007-16618"/>
    <tableColumn id="2" xr3:uid="{EFF9C20A-B6FB-40E8-A803-01F7669A37E8}" name="12/31/2023"/>
  </tableColumns>
  <tableStyleInfo showFirstColumn="1" showLastColumn="0" showRowStripes="1" showColumnStripes="0"/>
</table>
</file>

<file path=xl/tables/table4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2" xr:uid="{B0DC0C96-A2DF-42DA-B22A-1C636EB9856A}" name="TitleRegion1.a6.p41.1" displayName="TitleRegion1.a6.p41.1_" ref="A6:P41" totalsRowShown="0" headerRowDxfId="135" dataDxfId="136" headerRowBorderDxfId="152" tableBorderDxfId="153">
  <autoFilter ref="A6:P41" xr:uid="{B0DC0C96-A2DF-42DA-B22A-1C636EB9856A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xr3:uid="{22A46239-9C57-4C3C-968A-9CA0D122C011}" name="שם המנפיק/שם נייר ערך"/>
    <tableColumn id="2" xr3:uid="{2AE95A5D-B776-46B8-B58A-30229A79CDD4}" name="מספר ני&quot;ע" dataDxfId="151"/>
    <tableColumn id="3" xr3:uid="{7F8E5382-E78F-4E82-9F2E-6147C6BDBFD5}" name="נכס הבסיס" dataDxfId="150"/>
    <tableColumn id="4" xr3:uid="{6C9F7FEB-EA8D-4574-AB4E-FE2B663C15D8}" name="דירוג" dataDxfId="149"/>
    <tableColumn id="5" xr3:uid="{5E114BF6-4504-492D-87AE-9991368B994B}" name="שם מדרג" dataDxfId="148"/>
    <tableColumn id="6" xr3:uid="{5B97ECB5-EF7B-423A-BFE9-FFE8CB9817C4}" name="תאריך רכישה" dataDxfId="147"/>
    <tableColumn id="7" xr3:uid="{3F08B596-178A-48F3-A3DD-9A1C3A61F24E}" name="מח&quot;מ" dataDxfId="146"/>
    <tableColumn id="8" xr3:uid="{9F0F205A-5166-44AB-AE94-1AE636F1FAB9}" name="סוג מטבע" dataDxfId="145"/>
    <tableColumn id="9" xr3:uid="{B6B29A92-1944-4963-9F07-9727D900C651}" name="שיעור ריבית" dataDxfId="144"/>
    <tableColumn id="10" xr3:uid="{20F2286B-9C5F-4F29-80C0-64D71B4B6FDC}" name="תשואה לפידיון" dataDxfId="143"/>
    <tableColumn id="11" xr3:uid="{FF3B4F8A-5302-43C1-97DF-2E91E3DA6887}" name="ערך נקוב****" dataDxfId="142"/>
    <tableColumn id="12" xr3:uid="{9A44A600-5172-4B25-AF0E-69F136929A7B}" name="שער***" dataDxfId="141"/>
    <tableColumn id="13" xr3:uid="{194308FA-0DF2-4704-8FC8-1C123EDA5560}" name="שווי הוגן" dataDxfId="140"/>
    <tableColumn id="14" xr3:uid="{2CA6D85B-CC82-4A2C-894F-7F95D3F226AF}" name="שעור מערך נקוב מונפק" dataDxfId="139"/>
    <tableColumn id="15" xr3:uid="{617481F3-B1F7-4780-BB25-0327FBC53946}" name="שעור מנכסי אפיק ההשקעה" dataDxfId="138"/>
    <tableColumn id="16" xr3:uid="{BD037FE8-E5C8-45E0-BE87-1339E58B9D27}" name="שעור מסך נכסי השקעה**" dataDxfId="137"/>
  </tableColumns>
  <tableStyleInfo showFirstColumn="1" showLastColumn="0" showRowStripes="1" showColumnStripes="0"/>
</table>
</file>

<file path=xl/tables/table4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3" xr:uid="{52C098F1-28BB-4E2F-985F-A885F014AA7E}" name="RowTitleRegion1.a1.b4.1" displayName="_RowTitleRegion1.a1.b4.1_18" ref="A1:B4" totalsRowShown="0" tableBorderDxfId="134">
  <autoFilter ref="A1:B4" xr:uid="{52C098F1-28BB-4E2F-985F-A885F014AA7E}">
    <filterColumn colId="0" hiddenButton="1"/>
    <filterColumn colId="1" hiddenButton="1"/>
  </autoFilter>
  <tableColumns count="2">
    <tableColumn id="1" xr3:uid="{2F8C584D-70EF-4636-BD4E-6F4F420FCBCE}" name="תאריך הדיווח" dataDxfId="133" dataCellStyle="Normal_2007-16618"/>
    <tableColumn id="2" xr3:uid="{9E04946B-9BD6-4DDC-BEE5-5FE0D80758E2}" name="12/31/2023"/>
  </tableColumns>
  <tableStyleInfo showFirstColumn="1" showLastColumn="0" showRowStripes="1" showColumnStripes="0"/>
</table>
</file>

<file path=xl/tables/table4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4" xr:uid="{3B850693-DE62-48C6-82F9-E05FDC162C31}" name="TitleRegion1.a5.q417.1" displayName="TitleRegion1.a5.q417.1" ref="A5:Q417" totalsRowShown="0" headerRowDxfId="113" dataDxfId="114" headerRowBorderDxfId="131" tableBorderDxfId="132">
  <autoFilter ref="A5:Q417" xr:uid="{3B850693-DE62-48C6-82F9-E05FDC162C3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DD606208-4264-41AF-84AC-6DE56A3F207B}" name="שם המנפיק/שם נייר ערך"/>
    <tableColumn id="2" xr3:uid="{2469447F-9331-4170-9936-95A8DC66F937}" name="קונסורציום כן/לא" dataDxfId="130"/>
    <tableColumn id="3" xr3:uid="{437E9344-37DB-4D55-830A-165624553242}" name="מספר ני&quot;ע" dataDxfId="129"/>
    <tableColumn id="4" xr3:uid="{EF1C9A83-AB01-4808-A0AF-10279B85337F}" name="מספר מנפיק" dataDxfId="128"/>
    <tableColumn id="5" xr3:uid="{D5F646A6-7CC5-418D-8F29-CDA1303D8877}" name="דירוג" dataDxfId="127"/>
    <tableColumn id="6" xr3:uid="{D33DA8E9-6375-4FCF-97E8-505DB1327682}" name="תאריך רכישה" dataDxfId="126"/>
    <tableColumn id="7" xr3:uid="{20B2EA47-66EA-46A3-AD68-B23722BBAF0D}" name="שם מדרג" dataDxfId="125"/>
    <tableColumn id="8" xr3:uid="{6D976474-50F1-4188-AE5B-FD7317998832}" name="מח&quot;מ" dataDxfId="124"/>
    <tableColumn id="9" xr3:uid="{86515EF9-C48D-4E90-9081-2DBCC860A673}" name="ענף משק" dataDxfId="123"/>
    <tableColumn id="10" xr3:uid="{6EB256C6-49F6-45E0-971D-E68B115C5B3B}" name="סוג מטבע" dataDxfId="122"/>
    <tableColumn id="11" xr3:uid="{1A44BCC4-A8C3-420C-AA34-931109502519}" name="שיעור ריבית ממוצע" dataDxfId="121"/>
    <tableColumn id="12" xr3:uid="{C374DFA3-9F6A-447D-912B-5ABD96DDE873}" name="תשואה לפידיון" dataDxfId="120"/>
    <tableColumn id="13" xr3:uid="{11679570-14FE-454F-8885-B9ABF19BBB9C}" name="ערך נקוב****" dataDxfId="119"/>
    <tableColumn id="14" xr3:uid="{ADEEE85A-8CFA-42B8-886B-89AFE2821C7D}" name="שער***" dataDxfId="118"/>
    <tableColumn id="15" xr3:uid="{9DF70F6A-13BE-46B2-8DF3-89D2A0A2DAD1}" name="שווי הוגן" dataDxfId="117"/>
    <tableColumn id="16" xr3:uid="{27C23FC1-3249-4BAF-8C86-50E9B5AB86B1}" name="שעור מנכסי אפיק ההשקעה" dataDxfId="116"/>
    <tableColumn id="17" xr3:uid="{622B9751-71DC-4017-A4DA-AF5B6F72091F}" name="שעור מסך נכסי השקעה**" dataDxfId="115"/>
  </tableColumns>
  <tableStyleInfo showFirstColumn="1" showLastColumn="0" showRowStripes="1" showColumnStripes="0"/>
</table>
</file>

<file path=xl/tables/table4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5" xr:uid="{094D4FE1-E982-47F4-B50F-11CBD4EA123E}" name="RowTitleRegion1.a1.b4.1" displayName="_RowTitleRegion1.a1.b4.1_19" ref="A1:B4" totalsRowShown="0" tableBorderDxfId="112">
  <autoFilter ref="A1:B4" xr:uid="{094D4FE1-E982-47F4-B50F-11CBD4EA123E}">
    <filterColumn colId="0" hiddenButton="1"/>
    <filterColumn colId="1" hiddenButton="1"/>
  </autoFilter>
  <tableColumns count="2">
    <tableColumn id="1" xr3:uid="{133EC0A4-A991-41D7-A760-FD5BDB63F70D}" name="תאריך הדיווח" dataDxfId="111" dataCellStyle="Normal_2007-16618"/>
    <tableColumn id="2" xr3:uid="{B16B37EC-9BA9-4901-B3E8-592186C36FD9}" name="12/31/2023"/>
  </tableColumns>
  <tableStyleInfo showFirstColumn="1" showLastColumn="0" showRowStripes="1" showColumnStripes="0"/>
</table>
</file>

<file path=xl/tables/table4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6" xr:uid="{7A93B86C-B559-400D-81BC-07D8A23C77B1}" name="TitleRegion1.a5.n25.1" displayName="TitleRegion1.a5.n25.1" ref="A5:N25" totalsRowShown="0" headerRowDxfId="95" dataDxfId="96" headerRowBorderDxfId="110">
  <autoFilter ref="A5:N25" xr:uid="{7A93B86C-B559-400D-81BC-07D8A23C77B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</autoFilter>
  <tableColumns count="14">
    <tableColumn id="1" xr3:uid="{F0DD7B4D-D5F9-4A7B-A0F1-10A6E0FADB98}" name="שם המנפיק/שם נייר ערך"/>
    <tableColumn id="2" xr3:uid="{9D985F27-FE88-49D7-B50E-9473834D8D25}" name="מספר ני&quot;ע" dataDxfId="109"/>
    <tableColumn id="3" xr3:uid="{FD198BF7-4749-4D05-9CB7-864A43A309A0}" name="מספר מנפיק" dataDxfId="108"/>
    <tableColumn id="4" xr3:uid="{223B964B-D2AF-48FC-BE68-0A1D2581B1F0}" name="דירוג" dataDxfId="107"/>
    <tableColumn id="5" xr3:uid="{4D6FEADC-1029-436C-BC9F-57AF9B7947BF}" name="שם מדרג" dataDxfId="106"/>
    <tableColumn id="6" xr3:uid="{9FDEBFD8-9C9C-436D-88CB-8EBFA9DA81FF}" name="מח&quot;מ" dataDxfId="105"/>
    <tableColumn id="7" xr3:uid="{F412E3E0-5435-4760-AAF0-7A510B8931EA}" name="סוג מטבע" dataDxfId="104"/>
    <tableColumn id="8" xr3:uid="{C35F473C-A985-4F8B-949C-A20DC1A08713}" name="תנאי ושיעור ריבית" dataDxfId="103"/>
    <tableColumn id="9" xr3:uid="{B7E31812-DA88-4D70-8C94-2040E6F7A8C7}" name="תשואה לפידיון" dataDxfId="102"/>
    <tableColumn id="10" xr3:uid="{613E2D71-6412-486D-A942-7F5A76FEA098}" name="ערך נקוב****" dataDxfId="101"/>
    <tableColumn id="11" xr3:uid="{CE418610-66BE-4842-B18A-84F39FB0511A}" name="שער***" dataDxfId="100"/>
    <tableColumn id="12" xr3:uid="{DD195C61-0BBC-49F3-A863-F9FFFDE9454E}" name="שווי הוגן" dataDxfId="99"/>
    <tableColumn id="13" xr3:uid="{E3109905-8DF5-4FAB-96FA-20F4AD002AE8}" name="שעור מנכסי אפיק ההשקעה" dataDxfId="98"/>
    <tableColumn id="14" xr3:uid="{18B99674-B0DD-43DD-896C-F1B1A296CE3F}" name="שעור מסך נכסי השקעה**" dataDxfId="97"/>
  </tableColumns>
  <tableStyleInfo showFirstColumn="1" showLastColumn="0" showRowStripes="1" showColumnStripes="0"/>
</table>
</file>

<file path=xl/tables/table4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7" xr:uid="{6295B3CE-2179-4630-8E7F-4340DAD52AC4}" name="RowTitleRegion1.a1.b4.1" displayName="_RowTitleRegion1.a1.b4.1_20" ref="A1:B4" totalsRowShown="0" tableBorderDxfId="94">
  <autoFilter ref="A1:B4" xr:uid="{6295B3CE-2179-4630-8E7F-4340DAD52AC4}">
    <filterColumn colId="0" hiddenButton="1"/>
    <filterColumn colId="1" hiddenButton="1"/>
  </autoFilter>
  <tableColumns count="2">
    <tableColumn id="1" xr3:uid="{D93F2901-B184-4960-80BB-21017F21342A}" name="תאריך הדיווח" dataDxfId="93" dataCellStyle="Normal_2007-16618"/>
    <tableColumn id="2" xr3:uid="{038AE6BD-058F-4CEB-BC8B-056AB4E7889F}" name="12/31/2023"/>
  </tableColumns>
  <tableStyleInfo showFirstColumn="1" showLastColumn="0" showRowStripes="1" showColumnStripes="0"/>
</table>
</file>

<file path=xl/tables/table4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8" xr:uid="{6397E396-CF12-40E7-B182-46BAB2C7099B}" name="TitleRegion1.a5.i27.1" displayName="TitleRegion1.a5.i27.1" ref="A5:I27" totalsRowShown="0" headerRowDxfId="81" dataDxfId="82" headerRowBorderDxfId="92">
  <autoFilter ref="A5:I27" xr:uid="{6397E396-CF12-40E7-B182-46BAB2C7099B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</autoFilter>
  <tableColumns count="9">
    <tableColumn id="1" xr3:uid="{23262ACB-D730-4544-A6BE-25AC337EDB51}" name="שם המנפיק/שם נייר ערך" dataDxfId="91"/>
    <tableColumn id="2" xr3:uid="{FF450A53-0098-43AC-81A2-0335BEBC922A}" name="תאריך שערוך אחרון" dataDxfId="90"/>
    <tableColumn id="3" xr3:uid="{996305C5-2BA4-43DC-A937-21D26D60A696}" name="אופי הנכס" dataDxfId="89"/>
    <tableColumn id="4" xr3:uid="{8B0E18C6-D9B2-495E-BC40-DEEE307FDE14}" name="שעור תשואה במהלך התקופה" dataDxfId="88"/>
    <tableColumn id="5" xr3:uid="{B04081B2-2244-43BF-AF3E-5E8DD3844A63}" name="סוג מטבע" dataDxfId="87"/>
    <tableColumn id="6" xr3:uid="{5CF97D47-288C-4652-9DA8-DF5948C6C802}" name="שווי משוערך" dataDxfId="86"/>
    <tableColumn id="7" xr3:uid="{12AA0068-BDDD-4D1C-820C-6E4541537C53}" name="שעור מנכסי אפיק ההשקעה" dataDxfId="85">
      <calculatedColumnFormula>F6/$F$8</calculatedColumnFormula>
    </tableColumn>
    <tableColumn id="8" xr3:uid="{35193CC5-082D-41D9-8F76-A21B8646A4CF}" name="שעור מסך נכסי השקעה" dataDxfId="84">
      <calculatedColumnFormula>F6/'סכום נכסי הקרן'!$C$41</calculatedColumnFormula>
    </tableColumn>
    <tableColumn id="9" xr3:uid="{DE86A171-5B6D-4526-B57F-60FE217474B8}" name="כתובת הנכס" dataDxfId="83"/>
  </tableColumns>
  <tableStyleInfo showFirstColumn="1" showLastColumn="0" showRowStripes="1" showColumnStripes="0"/>
</table>
</file>

<file path=xl/tables/table4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9" xr:uid="{F38E4D7E-7AD8-43A3-8421-0F7E570F25F8}" name="RowTitleRegion1.a1.b4.1" displayName="_RowTitleRegion1.a1.b4.1_21" ref="A1:B4" totalsRowShown="0" tableBorderDxfId="80">
  <autoFilter ref="A1:B4" xr:uid="{F38E4D7E-7AD8-43A3-8421-0F7E570F25F8}">
    <filterColumn colId="0" hiddenButton="1"/>
    <filterColumn colId="1" hiddenButton="1"/>
  </autoFilter>
  <tableColumns count="2">
    <tableColumn id="1" xr3:uid="{9E1829E7-BF29-4180-BC37-BE97C1C7755C}" name="תאריך הדיווח" dataDxfId="79" dataCellStyle="Normal_2007-16618"/>
    <tableColumn id="2" xr3:uid="{1AC6E6B8-FB2A-4B75-9DA7-CDC5642907F1}" name="12/31/2023"/>
  </tableColumns>
  <tableStyleInfo showFirstColumn="1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489DD86-FC21-4728-8079-5DF0A537D00D}" name="RowTitleRegion1.a1.b4.1" displayName="RowTitleRegion1.a1.b4.1_" ref="A1:B4" totalsRowShown="0" tableBorderDxfId="496">
  <autoFilter ref="A1:B4" xr:uid="{1489DD86-FC21-4728-8079-5DF0A537D00D}">
    <filterColumn colId="0" hiddenButton="1"/>
    <filterColumn colId="1" hiddenButton="1"/>
  </autoFilter>
  <tableColumns count="2">
    <tableColumn id="1" xr3:uid="{A22BA69E-16C2-44D1-9BFD-DE18B109671A}" name="תאריך הדיווח" dataDxfId="495" dataCellStyle="Normal_2007-16618"/>
    <tableColumn id="2" xr3:uid="{F8D1796F-DE9E-4037-9BE1-7E1567A445AA}" name="12/31/2023"/>
  </tableColumns>
  <tableStyleInfo showFirstColumn="1" showLastColumn="0" showRowStripes="1" showColumnStripes="0"/>
</table>
</file>

<file path=xl/tables/table5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0" xr:uid="{3C239A09-C9F9-42D9-858F-8F40CE5EB412}" name="TitleRegion1.a5.j12.1" displayName="TitleRegion1.a5.j12.1" ref="A5:J12" totalsRowShown="0" headerRowDxfId="75" headerRowBorderDxfId="78" headerRowCellStyle="Normal_2007-16618">
  <autoFilter ref="A5:J12" xr:uid="{3C239A09-C9F9-42D9-858F-8F40CE5EB412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FE5D41C8-8E92-4277-AD85-EDE0D76B1D81}" name="שם המנפיק/שם נייר ערך"/>
    <tableColumn id="2" xr3:uid="{1A0E774B-9432-4290-8EC9-832BA8E65ABD}" name="מספר מנפיק" dataDxfId="77"/>
    <tableColumn id="3" xr3:uid="{59913812-18B9-4DE1-9DA6-011AE3983B3D}" name="דירוג"/>
    <tableColumn id="4" xr3:uid="{9FD7DDCB-AB9A-4780-8D7E-5531A6C5A0CE}" name="שם המדרג" dataDxfId="76"/>
    <tableColumn id="5" xr3:uid="{60EED500-3C54-411C-BF7E-52E9E95BF2E8}" name="שעור הריבית"/>
    <tableColumn id="6" xr3:uid="{8C90BFF3-79A1-4960-AE1E-5E692D658001}" name="סוג מטבע"/>
    <tableColumn id="7" xr3:uid="{FE9F0926-0C5A-4EA0-BD15-6E568E3DA09B}" name="תשואה לפדיון"/>
    <tableColumn id="8" xr3:uid="{7EA2BE1E-3B06-45EA-935A-58D9B5FAD97F}" name="שווי הוגן"/>
    <tableColumn id="9" xr3:uid="{C865960D-F1F1-44BB-996E-B9761142610E}" name="שעור מנכסי אפיק ההשקעה"/>
    <tableColumn id="10" xr3:uid="{204DCBEF-0738-49BE-AC3C-3CA57300A18A}" name="שעור מסך נכסי השקעה"/>
  </tableColumns>
  <tableStyleInfo showFirstColumn="1" showLastColumn="0" showRowStripes="1" showColumnStripes="0"/>
</table>
</file>

<file path=xl/tables/table5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1" xr:uid="{45117649-55BB-4146-B9C0-D4D9517BDD18}" name="RowTitleRegion1.a1.b4.1" displayName="_RowTitleRegion1.a1.b4.1_22" ref="A1:B4" totalsRowShown="0" tableBorderDxfId="74">
  <autoFilter ref="A1:B4" xr:uid="{45117649-55BB-4146-B9C0-D4D9517BDD18}">
    <filterColumn colId="0" hiddenButton="1"/>
    <filterColumn colId="1" hiddenButton="1"/>
  </autoFilter>
  <tableColumns count="2">
    <tableColumn id="1" xr3:uid="{71CF2DF5-06C2-44DE-9A61-3B77E2B3C64A}" name="תאריך הדיווח" dataDxfId="73" dataCellStyle="Normal_2007-16618"/>
    <tableColumn id="2" xr3:uid="{4808DEC4-D27D-45D8-806E-112E8853750C}" name="12/31/2023"/>
  </tableColumns>
  <tableStyleInfo showFirstColumn="1" showLastColumn="0" showRowStripes="1" showColumnStripes="0"/>
</table>
</file>

<file path=xl/tables/table5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2" xr:uid="{FA61D539-BAC9-4DCF-AD97-100C4F6E084C}" name="TitleRegion1.a5.j34.1" displayName="TitleRegion1.a5.j34.1" ref="A5:J34" totalsRowShown="0" headerRowDxfId="65" headerRowBorderDxfId="72">
  <autoFilter ref="A5:J34" xr:uid="{FA61D539-BAC9-4DCF-AD97-100C4F6E084C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</autoFilter>
  <tableColumns count="10">
    <tableColumn id="1" xr3:uid="{6DCE6168-DE9D-421C-92E6-232476583ED5}" name="שם המנפיק/שם נייר ערך"/>
    <tableColumn id="2" xr3:uid="{3D4C6650-67AF-47AA-8270-5300402535C8}" name="מספר ני&quot;ע"/>
    <tableColumn id="3" xr3:uid="{12C0C0E6-853A-43C7-8939-226D3FA2616E}" name="דירוג" dataDxfId="71"/>
    <tableColumn id="4" xr3:uid="{AD8AF357-CB72-43AC-9CC1-1D79AF58B92E}" name="שם המדרג"/>
    <tableColumn id="5" xr3:uid="{CDA8C69F-9C96-4B7F-84F3-54BC257FDBC0}" name="שעור הריבית" dataDxfId="70"/>
    <tableColumn id="6" xr3:uid="{87D81B09-6C4C-4F18-A6A0-2914D6E2BA87}" name="סוג מטבע"/>
    <tableColumn id="7" xr3:uid="{651B0393-D3A7-4271-A126-C45284398612}" name="תשואה לפדיון" dataDxfId="69"/>
    <tableColumn id="8" xr3:uid="{BAFA0EA9-D87C-4FCB-A61E-D03865F41CA0}" name="שווי הוגן" dataDxfId="68"/>
    <tableColumn id="9" xr3:uid="{268863E1-5E50-448A-99CF-61544A716C41}" name="שעור מנכסי אפיק ההשקעה" dataDxfId="67"/>
    <tableColumn id="10" xr3:uid="{D32745D2-299A-455E-AA20-40B576E3AF0F}" name="שעור מסך נכסי השקעה" dataDxfId="66"/>
  </tableColumns>
  <tableStyleInfo showFirstColumn="1" showLastColumn="0" showRowStripes="1" showColumnStripes="0"/>
</table>
</file>

<file path=xl/tables/table5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3" xr:uid="{7BF5A1BC-DD41-459B-9C43-B09B4282BC12}" name="RowTitleRegion1.a1.b4.1" displayName="_RowTitleRegion1.a1.b4.1_23" ref="A1:B4" totalsRowShown="0" tableBorderDxfId="64">
  <autoFilter ref="A1:B4" xr:uid="{7BF5A1BC-DD41-459B-9C43-B09B4282BC12}">
    <filterColumn colId="0" hiddenButton="1"/>
    <filterColumn colId="1" hiddenButton="1"/>
  </autoFilter>
  <tableColumns count="2">
    <tableColumn id="1" xr3:uid="{D1F0BAF6-B53E-4E19-A90B-ADEF1D1F8CEB}" name="תאריך הדיווח" dataDxfId="63" dataCellStyle="Normal_2007-16618"/>
    <tableColumn id="2" xr3:uid="{9BAF9BCD-D40F-4AE2-91BA-5036B2DA5538}" name="12/31/2023"/>
  </tableColumns>
  <tableStyleInfo showFirstColumn="1" showLastColumn="0" showRowStripes="1" showColumnStripes="0"/>
</table>
</file>

<file path=xl/tables/table5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4" xr:uid="{6E7433EB-6C08-4FFF-B80E-136C21F18C2A}" name="TitleRegion1.a5.c192.1" displayName="TitleRegion1.a5.c192.1" ref="A5:C192" totalsRowShown="0" headerRowBorderDxfId="62">
  <autoFilter ref="A5:C192" xr:uid="{6E7433EB-6C08-4FFF-B80E-136C21F18C2A}">
    <filterColumn colId="0" hiddenButton="1"/>
    <filterColumn colId="1" hiddenButton="1"/>
    <filterColumn colId="2" hiddenButton="1"/>
  </autoFilter>
  <tableColumns count="3">
    <tableColumn id="1" xr3:uid="{41338066-FA4E-4738-9D17-900F8BC0B75C}" name="שם המנפיק/שם נייר ערך"/>
    <tableColumn id="2" xr3:uid="{33BE96F1-1EA2-43BB-A3DF-747E7B661EE1}" name="סכום ההתחייבות" dataDxfId="61" dataCellStyle="Comma"/>
    <tableColumn id="3" xr3:uid="{5F9C3994-1C7D-4F12-AF7A-C5FA0C750631}" name="תאריך סיום ההתחייבות" dataDxfId="60"/>
  </tableColumns>
  <tableStyleInfo showFirstColumn="1" showLastColumn="0" showRowStripes="1" showColumnStripes="0"/>
</table>
</file>

<file path=xl/tables/table5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5" xr:uid="{A2FC1600-EA41-46AB-91B5-D95403DE7727}" name="RowTitleRegion1.a1.b4.1" displayName="_RowTitleRegion1.a1.b4.1_24" ref="A1:B4" totalsRowShown="0" tableBorderDxfId="59">
  <autoFilter ref="A1:B4" xr:uid="{A2FC1600-EA41-46AB-91B5-D95403DE7727}">
    <filterColumn colId="0" hiddenButton="1"/>
    <filterColumn colId="1" hiddenButton="1"/>
  </autoFilter>
  <tableColumns count="2">
    <tableColumn id="1" xr3:uid="{C0064B19-E83D-4449-A65E-5EE6DDBB07B1}" name="תאריך הדיווח" dataDxfId="58" dataCellStyle="Normal_2007-16618"/>
    <tableColumn id="2" xr3:uid="{27DA06C6-881A-408B-92D4-F6DF2A232655}" name="12/31/2023"/>
  </tableColumns>
  <tableStyleInfo showFirstColumn="1" showLastColumn="0" showRowStripes="1" showColumnStripes="0"/>
</table>
</file>

<file path=xl/tables/table5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6" xr:uid="{BE7D2F54-866A-491F-9AC5-92B0239045C1}" name="TitleRegion1.a5.o25.1" displayName="TitleRegion1.a5.o25.1" ref="A5:O25" totalsRowShown="0" headerRowDxfId="40" dataDxfId="41" headerRowBorderDxfId="56" tableBorderDxfId="57">
  <autoFilter ref="A5:O25" xr:uid="{BE7D2F54-866A-491F-9AC5-92B0239045C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82082953-2768-4D0B-B032-DD88ECA13921}" name="שם המנפיק/שם נייר ערך"/>
    <tableColumn id="2" xr3:uid="{01156433-7B23-4AEE-83EE-010C740468A2}" name="מספר ני&quot;ע" dataDxfId="55"/>
    <tableColumn id="3" xr3:uid="{F3B8D947-3310-48C6-B339-974947045728}" name="ענף מסחר" dataDxfId="54"/>
    <tableColumn id="4" xr3:uid="{D68120E0-D48D-459A-AB84-565EE23DDB30}" name="דירוג" dataDxfId="53"/>
    <tableColumn id="5" xr3:uid="{BE00CA6F-4C43-4B15-AD74-0BA91545883E}" name="שם מדרג" dataDxfId="52"/>
    <tableColumn id="6" xr3:uid="{9DA1DF7B-59C4-4ACA-9884-20A0AE83F299}" name="תאריך רכישה" dataDxfId="51"/>
    <tableColumn id="7" xr3:uid="{3DF78F42-6BA7-4F67-AD07-A65D31FA7E66}" name="מח&quot;מ" dataDxfId="50"/>
    <tableColumn id="8" xr3:uid="{088727C1-61BC-4FA7-A8A2-DBAB10D84FE0}" name="סוג מטבע" dataDxfId="49"/>
    <tableColumn id="9" xr3:uid="{E7D69191-92D0-493B-99D3-4658E806736B}" name="שיעור ריבית" dataDxfId="48"/>
    <tableColumn id="10" xr3:uid="{0A32F338-201F-4BCC-9B24-57E4A7FDD486}" name="ריבית אפקטיבית" dataDxfId="47"/>
    <tableColumn id="11" xr3:uid="{AB32A854-37BC-445E-BAE3-10DAA596A81F}" name="ערך נקוב ****" dataDxfId="46"/>
    <tableColumn id="12" xr3:uid="{F1882B40-4F6F-41FA-8BB8-0C38CF59C66A}" name="עלות מתואמת" dataDxfId="45"/>
    <tableColumn id="13" xr3:uid="{9D9BF1B2-CF21-40E5-81DB-77FBEFFE2F51}" name="שעור מערך נקוב מונפק" dataDxfId="44"/>
    <tableColumn id="14" xr3:uid="{1C07600F-B590-4656-A8B0-4E494E28E7C4}" name="שעור מנכסי אפיק ההשקעה" dataDxfId="43"/>
    <tableColumn id="15" xr3:uid="{9F32AFB5-CFD3-458D-B5BA-FA861D388A17}" name="שעור מסך נכסי השקעה**" dataDxfId="42"/>
  </tableColumns>
  <tableStyleInfo showFirstColumn="1" showLastColumn="0" showRowStripes="1" showColumnStripes="0"/>
</table>
</file>

<file path=xl/tables/table5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7" xr:uid="{F7C69C4E-E93E-4A75-A98F-15F57AB1D07D}" name="RowTitleRegion1.a1.b4.1" displayName="_RowTitleRegion1.a1.b4.1_25" ref="A1:B4" totalsRowShown="0" tableBorderDxfId="39">
  <autoFilter ref="A1:B4" xr:uid="{F7C69C4E-E93E-4A75-A98F-15F57AB1D07D}">
    <filterColumn colId="0" hiddenButton="1"/>
    <filterColumn colId="1" hiddenButton="1"/>
  </autoFilter>
  <tableColumns count="2">
    <tableColumn id="1" xr3:uid="{51EEDB08-5AAF-43EC-BD61-A5A7CAF1E56F}" name="תאריך הדיווח" dataDxfId="38" dataCellStyle="Normal_2007-16618"/>
    <tableColumn id="2" xr3:uid="{5E5EA081-8830-4FC1-937E-33094E881902}" name="12/31/2023"/>
  </tableColumns>
  <tableStyleInfo showFirstColumn="1" showLastColumn="0" showRowStripes="1" showColumnStripes="0"/>
</table>
</file>

<file path=xl/tables/table5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8" xr:uid="{3737DC67-1516-40C1-BF08-D2521D455EC9}" name="TitleRegion1.a5.o25.1" displayName="TitleRegion1.a5.o25.1_" ref="A5:O25" totalsRowShown="0" headerRowDxfId="20" dataDxfId="21" headerRowBorderDxfId="36" tableBorderDxfId="37">
  <autoFilter ref="A5:O25" xr:uid="{3737DC67-1516-40C1-BF08-D2521D455EC9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41F972E0-A0DB-4AA3-823B-08183286C4FD}" name="שם המנפיק/שם נייר ערך"/>
    <tableColumn id="2" xr3:uid="{BB5E463F-B2E5-44AE-8381-728B675D1164}" name="מספר ני&quot;ע" dataDxfId="35"/>
    <tableColumn id="3" xr3:uid="{BC47B9E8-B8B8-4335-9134-B8DB23451C11}" name="ענף מסחר" dataDxfId="34"/>
    <tableColumn id="4" xr3:uid="{596CE03B-075B-463F-B68D-C0EBFF067F9D}" name="דירוג" dataDxfId="33"/>
    <tableColumn id="5" xr3:uid="{0DB6C082-506A-4888-9C04-2CBB4C0298FC}" name="שם מדרג" dataDxfId="32"/>
    <tableColumn id="6" xr3:uid="{4AEA9B44-74F9-4DD2-AF40-870C45180C23}" name="תאריך רכישה" dataDxfId="31"/>
    <tableColumn id="7" xr3:uid="{E3CDECCA-331E-4A04-9632-6D09B698CFE2}" name="מח&quot;מ" dataDxfId="30"/>
    <tableColumn id="8" xr3:uid="{53A0AA7D-D97F-4257-A6A0-17FB424130EB}" name="סוג מטבע" dataDxfId="29"/>
    <tableColumn id="9" xr3:uid="{C97C3CF2-29EF-4148-9609-18D9252B8CCC}" name="שיעור ריבית" dataDxfId="28"/>
    <tableColumn id="10" xr3:uid="{C02ACA7E-89C2-4B38-9D18-80D65BB608DD}" name="ריבית אפקטיבית" dataDxfId="27"/>
    <tableColumn id="11" xr3:uid="{C879966D-1CA1-4E4C-B592-64B1E58130FA}" name="ערך נקוב****" dataDxfId="26"/>
    <tableColumn id="12" xr3:uid="{D3EC8746-2FA0-4BD4-AD8B-166E72A50624}" name="עלות מתואמת" dataDxfId="25"/>
    <tableColumn id="13" xr3:uid="{67E445D2-19C5-4C93-911E-D2A00DA42ED0}" name="שעור מערך נקוב מונפק" dataDxfId="24"/>
    <tableColumn id="14" xr3:uid="{ACE34087-F1AB-4626-8CA1-8977DE1B5E5D}" name="שעור מנכסי אפיק ההשקעה" dataDxfId="23"/>
    <tableColumn id="15" xr3:uid="{9AB936A8-A16B-4F9D-B300-3C80127DBFB1}" name="שעור מסך נכסי השקעה**" dataDxfId="22"/>
  </tableColumns>
  <tableStyleInfo showFirstColumn="1" showLastColumn="0" showRowStripes="1" showColumnStripes="0"/>
</table>
</file>

<file path=xl/tables/table5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9" xr:uid="{D3879A4F-91E4-48F6-95A4-76CB1E824A5D}" name="RowTitleRegion1.a1.b4.1" displayName="_RowTitleRegion1.a1.b4.1_26" ref="A1:B4" totalsRowShown="0" tableBorderDxfId="19">
  <autoFilter ref="A1:B4" xr:uid="{D3879A4F-91E4-48F6-95A4-76CB1E824A5D}">
    <filterColumn colId="0" hiddenButton="1"/>
    <filterColumn colId="1" hiddenButton="1"/>
  </autoFilter>
  <tableColumns count="2">
    <tableColumn id="1" xr3:uid="{5E11DF37-C6C4-4F91-B243-D6FC7EDCD781}" name="תאריך הדיווח" dataDxfId="18" dataCellStyle="Normal_2007-16618"/>
    <tableColumn id="2" xr3:uid="{BCC005FB-8CF9-4E30-B788-9DA3083686C3}" name="12/31/2023"/>
  </tableColumns>
  <tableStyleInfo showFirstColumn="1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FEBDD42-79F9-43B7-9663-292F1BA27751}" name="TitleRegion1.a6.q66.1" displayName="TitleRegion1.a6.q66.1" ref="A6:Q66" totalsRowShown="0" headerRowDxfId="475" dataDxfId="476" headerRowBorderDxfId="493" tableBorderDxfId="494">
  <autoFilter ref="A6:Q66" xr:uid="{DFEBDD42-79F9-43B7-9663-292F1BA27751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</autoFilter>
  <tableColumns count="17">
    <tableColumn id="1" xr3:uid="{5D7E250B-9DD6-45A5-8BBC-254036530EA2}" name="שם המנפיק/שם נייר ערך "/>
    <tableColumn id="2" xr3:uid="{186422DE-849D-4A5B-9D5D-0DC42C3D4761}" name="מספר ני&quot;ע" dataDxfId="492"/>
    <tableColumn id="3" xr3:uid="{CC6A6AE1-8BD4-4962-857C-E3FC6D15A9A2}" name="זירת מסחר" dataDxfId="491"/>
    <tableColumn id="4" xr3:uid="{8EDD3B09-A836-4008-A00D-7A82E721B138}" name="דירוג" dataDxfId="490"/>
    <tableColumn id="5" xr3:uid="{ABBA0A6A-690C-4C61-B0D3-4EE58A2357CF}" name="שם מדרג" dataDxfId="489"/>
    <tableColumn id="6" xr3:uid="{ACD20C30-5DB9-4096-AB06-0BF4808739BE}" name="תאריך רכישה" dataDxfId="488"/>
    <tableColumn id="7" xr3:uid="{AFDD2E72-4197-48CC-83E5-0A9FFE096733}" name="מח&quot;מ" dataDxfId="487"/>
    <tableColumn id="8" xr3:uid="{EE07701D-D84A-471C-B1CA-2E7322CD29A3}" name="סוג מטבע" dataDxfId="486"/>
    <tableColumn id="9" xr3:uid="{4B3D0913-5A53-4C7A-B6F1-0E67E48E9B2B}" name="שיעור ריבית" dataDxfId="485"/>
    <tableColumn id="10" xr3:uid="{C7D9E195-B6C0-43EC-91B2-FAC2734089BE}" name="תשואה לפידיון" dataDxfId="484"/>
    <tableColumn id="11" xr3:uid="{3B6962FA-1720-43B3-8AEE-FBC5A30F695E}" name="ערך נקוב****" dataDxfId="483"/>
    <tableColumn id="12" xr3:uid="{A4C83D67-DCB7-4986-ABE3-8EAEEC2E7856}" name="שער***" dataDxfId="482"/>
    <tableColumn id="13" xr3:uid="{A1813808-D880-4191-AD34-384E1D0D9404}" name="פדיון/ריבית/דיבידנד לקבל*****  " dataDxfId="481"/>
    <tableColumn id="14" xr3:uid="{1A9EAF25-5457-4BC3-8F4F-9D1195BE6581}" name="שווי שוק" dataDxfId="480"/>
    <tableColumn id="15" xr3:uid="{3227CE64-3630-4A73-A113-100F6837B675}" name="שעור מערך נקוב**** מונפק" dataDxfId="479"/>
    <tableColumn id="16" xr3:uid="{71BDABD3-E7A1-4E4D-9E6B-60223100AF11}" name="שעור מנכסי אפיק ההשקעה" dataDxfId="478"/>
    <tableColumn id="17" xr3:uid="{72338B31-3BD6-4912-AA27-766F70122821}" name="שעור מסך נכסי השקעה**" dataDxfId="477"/>
  </tableColumns>
  <tableStyleInfo showFirstColumn="1" showLastColumn="0" showRowStripes="1" showColumnStripes="0"/>
</table>
</file>

<file path=xl/tables/table6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0" xr:uid="{531C4AA6-44E2-4714-BD9A-A5225B3D1847}" name="TitleRegion1.a5.o26.1" displayName="TitleRegion1.a5.o26.1" ref="A5:O26" totalsRowShown="0" headerRowDxfId="0" dataDxfId="1" headerRowBorderDxfId="16" tableBorderDxfId="17">
  <autoFilter ref="A5:O26" xr:uid="{531C4AA6-44E2-4714-BD9A-A5225B3D184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</autoFilter>
  <tableColumns count="15">
    <tableColumn id="1" xr3:uid="{C62063A7-EEF7-4B89-827F-0ED64D1BE4C3}" name="שם המנפיק/שם נייר ערך"/>
    <tableColumn id="2" xr3:uid="{85CC24BA-8B29-479B-A6D0-EF1C895F5912}" name="מספר ני&quot;ע" dataDxfId="15"/>
    <tableColumn id="3" xr3:uid="{AF37903D-C37E-42A5-A0D8-FDCF1DA642A0}" name="ענף מסחר" dataDxfId="14"/>
    <tableColumn id="4" xr3:uid="{F09AF8C9-6EB5-41AD-A611-2C70FBB8D4BC}" name="דירוג" dataDxfId="13"/>
    <tableColumn id="5" xr3:uid="{924F2429-FB92-4220-B202-0E028B613203}" name="שם מדרג" dataDxfId="12"/>
    <tableColumn id="6" xr3:uid="{6B538DD5-7B9B-44D0-A034-42659C46B02A}" name="תאריך רכישה" dataDxfId="11"/>
    <tableColumn id="7" xr3:uid="{DF220FFC-A2DA-479B-AAA2-00717C68F2CF}" name="מח&quot;מ" dataDxfId="10"/>
    <tableColumn id="8" xr3:uid="{D45B5712-5D47-4117-A4FA-2366A12D0D30}" name="סוג מטבע" dataDxfId="9"/>
    <tableColumn id="9" xr3:uid="{6FE644A6-19AB-4742-B060-31C1784DD01C}" name="שיעור ריבית" dataDxfId="8"/>
    <tableColumn id="10" xr3:uid="{5CB7DFF6-5B7F-47FB-8EC0-DC3831BBCB61}" name="ריבית אפקטיבית" dataDxfId="7"/>
    <tableColumn id="11" xr3:uid="{92E4EB9C-6290-4037-B33C-92FB56CBCCF5}" name="ערך נקוב****" dataDxfId="6"/>
    <tableColumn id="12" xr3:uid="{8E63CE02-F28B-4E30-8C32-9AC54B75FFE4}" name="עלות מתואמת" dataDxfId="5"/>
    <tableColumn id="13" xr3:uid="{89523878-9854-4F6F-B4E8-54EDA574285C}" name="שעור מערך נקוב מונפק" dataDxfId="4"/>
    <tableColumn id="14" xr3:uid="{1B66FF93-D76B-4337-B807-DF027F19CFE5}" name="שעור מנכסי אפיק ההשקעה" dataDxfId="3"/>
    <tableColumn id="15" xr3:uid="{D915A4B2-5938-4CC1-AA8F-CCA5DE3C9BE7}" name="שעור מסך נכסי השקעה**" dataDxfId="2"/>
  </tableColumns>
  <tableStyleInfo showFirstColumn="1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E60826D8-1878-4F29-8C46-26E6B46B06AB}" name="RowTitleRegion1.a1.b4.1" displayName="_RowTitleRegion1.a1.b4.1" ref="A1:B4" totalsRowShown="0" tableBorderDxfId="474">
  <autoFilter ref="A1:B4" xr:uid="{E60826D8-1878-4F29-8C46-26E6B46B06AB}">
    <filterColumn colId="0" hiddenButton="1"/>
    <filterColumn colId="1" hiddenButton="1"/>
  </autoFilter>
  <tableColumns count="2">
    <tableColumn id="1" xr3:uid="{5B8E5F94-FB67-4290-A190-CA776CE2B27A}" name="תאריך הדיווח" dataDxfId="473" dataCellStyle="Normal_2007-16618"/>
    <tableColumn id="2" xr3:uid="{A4C433B9-3056-44C2-82EC-24CA11D7F15A}" name="12/31/2023"/>
  </tableColumns>
  <tableStyleInfo showFirstColumn="1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8C38F80E-043F-4205-BFAE-ED26F519C4B7}" name="TitleRegion1.a6.t26.1" displayName="TitleRegion1.a6.t26.1" ref="A6:T26" totalsRowShown="0" headerRowDxfId="450" dataDxfId="451" headerRowBorderDxfId="471" tableBorderDxfId="472">
  <autoFilter ref="A6:T26" xr:uid="{8C38F80E-043F-4205-BFAE-ED26F519C4B7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</autoFilter>
  <tableColumns count="20">
    <tableColumn id="1" xr3:uid="{BB5B4CD0-0B25-4E22-9DDE-44BB7C092E79}" name="שם המנפיק/שם נייר ערך "/>
    <tableColumn id="2" xr3:uid="{D44668FA-260C-4B02-8310-C6323A7A593C}" name="מספר ני&quot;ע" dataDxfId="470"/>
    <tableColumn id="3" xr3:uid="{FA4A0874-7084-4AD2-8B31-3517383A17D9}" name="זירת מסחר" dataDxfId="469"/>
    <tableColumn id="4" xr3:uid="{062C6E39-6896-4DA4-B4DF-B28E4D36115D}" name="ספק מידע" dataDxfId="468"/>
    <tableColumn id="5" xr3:uid="{BA419A03-2559-4274-9A71-C7964F1A645D}" name="מספר מנפיק" dataDxfId="467"/>
    <tableColumn id="6" xr3:uid="{247B2439-AB76-47DE-9F8B-DFC39B3AA06F}" name="ענף מסחר" dataDxfId="466"/>
    <tableColumn id="7" xr3:uid="{7BAE47FD-1556-4B9D-A4E6-A5DF74D31BC8}" name="דירוג" dataDxfId="465"/>
    <tableColumn id="8" xr3:uid="{6C81A2B7-AE87-404F-8CC2-DC3DBE8DEDA4}" name="שם מדרג" dataDxfId="464"/>
    <tableColumn id="9" xr3:uid="{33F041F7-7369-4657-9697-93C50ABA0C8F}" name="תאריך רכישה" dataDxfId="463"/>
    <tableColumn id="10" xr3:uid="{1C90ADF8-00C6-4B93-836E-3BB14B099A86}" name="מח&quot;מ" dataDxfId="462"/>
    <tableColumn id="11" xr3:uid="{D1475536-5EDC-474A-8681-A37FF06CEBE5}" name="סוג מטבע" dataDxfId="461"/>
    <tableColumn id="12" xr3:uid="{A4C6E829-5404-4A83-A62E-3E323BCC7F41}" name="שיעור ריבית" dataDxfId="460"/>
    <tableColumn id="13" xr3:uid="{7FABC0B1-BCE0-45EE-BCCC-0BA22EE7CC83}" name="תשואה לפידיון" dataDxfId="459"/>
    <tableColumn id="14" xr3:uid="{BCFD7388-12E2-4743-A29E-2218D6C5EE5A}" name="ערך נקוב****" dataDxfId="458"/>
    <tableColumn id="15" xr3:uid="{A06EB07B-F2FD-4B55-8A6F-0DE0E9D29C05}" name="שער***" dataDxfId="457"/>
    <tableColumn id="16" xr3:uid="{7B8348F6-1138-416D-A387-091E63801C4E}" name="פדיון/ריבית/דיבידנד לקבל*****  " dataDxfId="456"/>
    <tableColumn id="17" xr3:uid="{763BB23C-026B-4097-ABBD-7FFA6BA46022}" name="שווי שוק" dataDxfId="455"/>
    <tableColumn id="18" xr3:uid="{B34F8A4D-B016-475F-A00B-4766F0CDBDFE}" name="שעור מערך נקוב מונפק" dataDxfId="454"/>
    <tableColumn id="19" xr3:uid="{EFA90FBD-38BF-4143-8A75-51348FC938EE}" name="שעור מנכסי אפיק ההשקעה" dataDxfId="453"/>
    <tableColumn id="20" xr3:uid="{3FE9D2DC-18C6-4A76-A5DF-3982D7CF00A1}" name="שעור מסך נכסי השקעה**" dataDxfId="452"/>
  </tableColumns>
  <tableStyleInfo showFirstColumn="1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34C2792D-C2A0-4540-AF91-88756CE2AD11}" name="RowTitleRegion1.a1.b4.1" displayName="_RowTitleRegion1.a1.b4.1_1" ref="A1:B4" totalsRowShown="0" tableBorderDxfId="449">
  <autoFilter ref="A1:B4" xr:uid="{34C2792D-C2A0-4540-AF91-88756CE2AD11}">
    <filterColumn colId="0" hiddenButton="1"/>
    <filterColumn colId="1" hiddenButton="1"/>
  </autoFilter>
  <tableColumns count="2">
    <tableColumn id="1" xr3:uid="{C3DF935E-46E0-408D-87D1-8FC7688E1E8B}" name="תאריך הדיווח" dataDxfId="448" dataCellStyle="Normal_2007-16618"/>
    <tableColumn id="2" xr3:uid="{07BD2E3C-1BB9-4649-8A5B-110160AD44C0}" name="12/31/2023"/>
  </tableColumns>
  <tableStyleInfo showFirstColumn="1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0.xml"/><Relationship Id="rId2" Type="http://schemas.openxmlformats.org/officeDocument/2006/relationships/table" Target="../tables/table1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2.xml"/><Relationship Id="rId2" Type="http://schemas.openxmlformats.org/officeDocument/2006/relationships/table" Target="../tables/table2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4.xml"/><Relationship Id="rId2" Type="http://schemas.openxmlformats.org/officeDocument/2006/relationships/table" Target="../tables/table2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6.xml"/><Relationship Id="rId2" Type="http://schemas.openxmlformats.org/officeDocument/2006/relationships/table" Target="../tables/table25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8.xml"/><Relationship Id="rId2" Type="http://schemas.openxmlformats.org/officeDocument/2006/relationships/table" Target="../tables/table2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0.xml"/><Relationship Id="rId2" Type="http://schemas.openxmlformats.org/officeDocument/2006/relationships/table" Target="../tables/table29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2.xml"/><Relationship Id="rId2" Type="http://schemas.openxmlformats.org/officeDocument/2006/relationships/table" Target="../tables/table31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4.xml"/><Relationship Id="rId2" Type="http://schemas.openxmlformats.org/officeDocument/2006/relationships/table" Target="../tables/table33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6.xml"/><Relationship Id="rId2" Type="http://schemas.openxmlformats.org/officeDocument/2006/relationships/table" Target="../tables/table35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8.xml"/><Relationship Id="rId2" Type="http://schemas.openxmlformats.org/officeDocument/2006/relationships/table" Target="../tables/table37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0.xml"/><Relationship Id="rId2" Type="http://schemas.openxmlformats.org/officeDocument/2006/relationships/table" Target="../tables/table39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2.xml"/><Relationship Id="rId2" Type="http://schemas.openxmlformats.org/officeDocument/2006/relationships/table" Target="../tables/table4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4.xml"/><Relationship Id="rId2" Type="http://schemas.openxmlformats.org/officeDocument/2006/relationships/table" Target="../tables/table43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6.xml"/><Relationship Id="rId2" Type="http://schemas.openxmlformats.org/officeDocument/2006/relationships/table" Target="../tables/table4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8.xml"/><Relationship Id="rId2" Type="http://schemas.openxmlformats.org/officeDocument/2006/relationships/table" Target="../tables/table47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0.xml"/><Relationship Id="rId2" Type="http://schemas.openxmlformats.org/officeDocument/2006/relationships/table" Target="../tables/table49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2.xml"/><Relationship Id="rId2" Type="http://schemas.openxmlformats.org/officeDocument/2006/relationships/table" Target="../tables/table51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4.xml"/><Relationship Id="rId2" Type="http://schemas.openxmlformats.org/officeDocument/2006/relationships/table" Target="../tables/table53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6.xml"/><Relationship Id="rId2" Type="http://schemas.openxmlformats.org/officeDocument/2006/relationships/table" Target="../tables/table55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8.xml"/><Relationship Id="rId2" Type="http://schemas.openxmlformats.org/officeDocument/2006/relationships/table" Target="../tables/table57.xml"/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0.xml"/><Relationship Id="rId2" Type="http://schemas.openxmlformats.org/officeDocument/2006/relationships/table" Target="../tables/table59.xml"/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8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0.xml"/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2" Type="http://schemas.openxmlformats.org/officeDocument/2006/relationships/table" Target="../tables/table13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8.xml"/><Relationship Id="rId2" Type="http://schemas.openxmlformats.org/officeDocument/2006/relationships/table" Target="../tables/table17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52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11.7109375" style="1" customWidth="1"/>
    <col min="2" max="2" width="47.28515625" style="9" customWidth="1"/>
    <col min="3" max="3" width="18" style="1" customWidth="1"/>
    <col min="4" max="4" width="20.140625" style="1" customWidth="1"/>
    <col min="5" max="30" width="6.7109375" style="1" hidden="1"/>
    <col min="31" max="33" width="7.7109375" style="1" hidden="1"/>
    <col min="34" max="34" width="7.140625" style="1" hidden="1"/>
    <col min="35" max="35" width="6" style="1" hidden="1"/>
    <col min="36" max="16384" width="9.140625" style="1" hidden="1"/>
  </cols>
  <sheetData>
    <row r="1" spans="1:30">
      <c r="B1" s="2" t="s">
        <v>0</v>
      </c>
      <c r="C1" s="62" t="s">
        <v>4061</v>
      </c>
    </row>
    <row r="2" spans="1:30">
      <c r="B2" s="2" t="s">
        <v>1</v>
      </c>
      <c r="C2" s="9" t="s">
        <v>3164</v>
      </c>
    </row>
    <row r="3" spans="1:30">
      <c r="B3" s="2" t="s">
        <v>2</v>
      </c>
      <c r="C3" s="20" t="s">
        <v>3165</v>
      </c>
    </row>
    <row r="4" spans="1:30">
      <c r="B4" s="2" t="s">
        <v>3</v>
      </c>
      <c r="C4" s="63" t="s">
        <v>165</v>
      </c>
    </row>
    <row r="5" spans="1:30" ht="18.75">
      <c r="A5" s="87" t="s">
        <v>4062</v>
      </c>
      <c r="B5" s="86" t="s">
        <v>4</v>
      </c>
      <c r="C5" s="88" t="s">
        <v>4063</v>
      </c>
      <c r="D5" s="89" t="s">
        <v>4064</v>
      </c>
    </row>
    <row r="6" spans="1:30" s="3" customFormat="1">
      <c r="A6" s="90" t="s">
        <v>4062</v>
      </c>
      <c r="B6" s="91" t="s">
        <v>4062</v>
      </c>
      <c r="C6" s="40" t="s">
        <v>5</v>
      </c>
      <c r="D6" s="41" t="s">
        <v>159</v>
      </c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s="3" customFormat="1">
      <c r="A7" s="90" t="s">
        <v>4062</v>
      </c>
      <c r="B7" s="91" t="s">
        <v>4062</v>
      </c>
      <c r="C7" s="42" t="s">
        <v>6</v>
      </c>
      <c r="D7" s="43" t="s">
        <v>7</v>
      </c>
    </row>
    <row r="8" spans="1:30" s="4" customFormat="1" ht="20.25">
      <c r="A8" s="92" t="s">
        <v>4062</v>
      </c>
      <c r="B8" s="93" t="s">
        <v>4062</v>
      </c>
      <c r="C8" s="45" t="s">
        <v>8</v>
      </c>
      <c r="D8" s="44" t="s">
        <v>9</v>
      </c>
    </row>
    <row r="9" spans="1:30" s="4" customFormat="1" ht="20.25">
      <c r="A9" s="92" t="s">
        <v>4062</v>
      </c>
      <c r="B9" s="46" t="s">
        <v>10</v>
      </c>
      <c r="C9" s="94" t="s">
        <v>4062</v>
      </c>
      <c r="D9" s="95" t="s">
        <v>4062</v>
      </c>
    </row>
    <row r="10" spans="1:30">
      <c r="A10" s="6" t="s">
        <v>11</v>
      </c>
      <c r="B10" s="47" t="s">
        <v>12</v>
      </c>
      <c r="C10" s="53">
        <v>60468.183438074986</v>
      </c>
      <c r="D10" s="54">
        <v>0.1208</v>
      </c>
    </row>
    <row r="11" spans="1:30">
      <c r="A11" s="87" t="s">
        <v>4062</v>
      </c>
      <c r="B11" s="47" t="s">
        <v>13</v>
      </c>
      <c r="C11" s="96" t="s">
        <v>4062</v>
      </c>
      <c r="D11" s="96" t="s">
        <v>4062</v>
      </c>
    </row>
    <row r="12" spans="1:30">
      <c r="A12" s="7" t="s">
        <v>11</v>
      </c>
      <c r="B12" s="48" t="s">
        <v>14</v>
      </c>
      <c r="C12" s="55">
        <v>60090.687020988524</v>
      </c>
      <c r="D12" s="56">
        <v>0.1201</v>
      </c>
    </row>
    <row r="13" spans="1:30">
      <c r="A13" s="7" t="s">
        <v>11</v>
      </c>
      <c r="B13" s="48" t="s">
        <v>15</v>
      </c>
      <c r="C13" s="55">
        <v>0</v>
      </c>
      <c r="D13" s="56">
        <v>0</v>
      </c>
    </row>
    <row r="14" spans="1:30">
      <c r="A14" s="7" t="s">
        <v>11</v>
      </c>
      <c r="B14" s="48" t="s">
        <v>16</v>
      </c>
      <c r="C14" s="55">
        <v>79207.12534122575</v>
      </c>
      <c r="D14" s="56">
        <v>0.1583</v>
      </c>
    </row>
    <row r="15" spans="1:30">
      <c r="A15" s="7" t="s">
        <v>11</v>
      </c>
      <c r="B15" s="48" t="s">
        <v>17</v>
      </c>
      <c r="C15" s="55">
        <v>79901.020908155246</v>
      </c>
      <c r="D15" s="56">
        <v>0.15959999999999999</v>
      </c>
    </row>
    <row r="16" spans="1:30">
      <c r="A16" s="7" t="s">
        <v>11</v>
      </c>
      <c r="B16" s="48" t="s">
        <v>163</v>
      </c>
      <c r="C16" s="55">
        <v>68507.441577150967</v>
      </c>
      <c r="D16" s="56">
        <v>0.13689999999999999</v>
      </c>
    </row>
    <row r="17" spans="1:4">
      <c r="A17" s="7" t="s">
        <v>11</v>
      </c>
      <c r="B17" s="48" t="s">
        <v>18</v>
      </c>
      <c r="C17" s="55">
        <v>6081.5340070622442</v>
      </c>
      <c r="D17" s="56">
        <v>1.2200000000000001E-2</v>
      </c>
    </row>
    <row r="18" spans="1:4">
      <c r="A18" s="7" t="s">
        <v>11</v>
      </c>
      <c r="B18" s="48" t="s">
        <v>19</v>
      </c>
      <c r="C18" s="55">
        <v>8.5427385014810007</v>
      </c>
      <c r="D18" s="56">
        <v>0</v>
      </c>
    </row>
    <row r="19" spans="1:4">
      <c r="A19" s="7" t="s">
        <v>11</v>
      </c>
      <c r="B19" s="48" t="s">
        <v>20</v>
      </c>
      <c r="C19" s="55">
        <v>214.75208000000001</v>
      </c>
      <c r="D19" s="56">
        <v>4.0000000000000002E-4</v>
      </c>
    </row>
    <row r="20" spans="1:4">
      <c r="A20" s="7" t="s">
        <v>11</v>
      </c>
      <c r="B20" s="48" t="s">
        <v>21</v>
      </c>
      <c r="C20" s="55">
        <v>1736.6791624446255</v>
      </c>
      <c r="D20" s="56">
        <v>3.5000000000000001E-3</v>
      </c>
    </row>
    <row r="21" spans="1:4">
      <c r="A21" s="7" t="s">
        <v>11</v>
      </c>
      <c r="B21" s="48" t="s">
        <v>22</v>
      </c>
      <c r="C21" s="55">
        <v>0</v>
      </c>
      <c r="D21" s="56">
        <v>0</v>
      </c>
    </row>
    <row r="22" spans="1:4">
      <c r="A22" s="87" t="s">
        <v>4062</v>
      </c>
      <c r="B22" s="47" t="s">
        <v>23</v>
      </c>
      <c r="C22" s="96" t="s">
        <v>4062</v>
      </c>
      <c r="D22" s="96" t="s">
        <v>4062</v>
      </c>
    </row>
    <row r="23" spans="1:4">
      <c r="A23" s="7" t="s">
        <v>11</v>
      </c>
      <c r="B23" s="48" t="s">
        <v>24</v>
      </c>
      <c r="C23" s="55">
        <v>0</v>
      </c>
      <c r="D23" s="56">
        <v>0</v>
      </c>
    </row>
    <row r="24" spans="1:4">
      <c r="A24" s="7" t="s">
        <v>11</v>
      </c>
      <c r="B24" s="48" t="s">
        <v>25</v>
      </c>
      <c r="C24" s="55">
        <v>583.94537147699998</v>
      </c>
      <c r="D24" s="56">
        <v>1.1999999999999999E-3</v>
      </c>
    </row>
    <row r="25" spans="1:4">
      <c r="A25" s="7" t="s">
        <v>11</v>
      </c>
      <c r="B25" s="48" t="s">
        <v>16</v>
      </c>
      <c r="C25" s="55">
        <v>5299.5068618889482</v>
      </c>
      <c r="D25" s="56">
        <v>1.06E-2</v>
      </c>
    </row>
    <row r="26" spans="1:4">
      <c r="A26" s="7" t="s">
        <v>11</v>
      </c>
      <c r="B26" s="48" t="s">
        <v>26</v>
      </c>
      <c r="C26" s="55">
        <v>7076.4042681815372</v>
      </c>
      <c r="D26" s="56">
        <v>1.41E-2</v>
      </c>
    </row>
    <row r="27" spans="1:4">
      <c r="A27" s="7" t="s">
        <v>11</v>
      </c>
      <c r="B27" s="48" t="s">
        <v>27</v>
      </c>
      <c r="C27" s="55">
        <v>57180.865286912478</v>
      </c>
      <c r="D27" s="56">
        <v>0.1142</v>
      </c>
    </row>
    <row r="28" spans="1:4">
      <c r="A28" s="7" t="s">
        <v>11</v>
      </c>
      <c r="B28" s="48" t="s">
        <v>28</v>
      </c>
      <c r="C28" s="55">
        <v>16.706746965997201</v>
      </c>
      <c r="D28" s="56">
        <v>0</v>
      </c>
    </row>
    <row r="29" spans="1:4">
      <c r="A29" s="7" t="s">
        <v>11</v>
      </c>
      <c r="B29" s="48" t="s">
        <v>29</v>
      </c>
      <c r="C29" s="55">
        <v>2.2827261078299999</v>
      </c>
      <c r="D29" s="56">
        <v>0</v>
      </c>
    </row>
    <row r="30" spans="1:4">
      <c r="A30" s="7" t="s">
        <v>11</v>
      </c>
      <c r="B30" s="48" t="s">
        <v>30</v>
      </c>
      <c r="C30" s="55">
        <v>4743.1505297006843</v>
      </c>
      <c r="D30" s="56">
        <v>9.4999999999999998E-3</v>
      </c>
    </row>
    <row r="31" spans="1:4">
      <c r="A31" s="7" t="s">
        <v>11</v>
      </c>
      <c r="B31" s="48" t="s">
        <v>31</v>
      </c>
      <c r="C31" s="55">
        <v>0</v>
      </c>
      <c r="D31" s="56">
        <v>0</v>
      </c>
    </row>
    <row r="32" spans="1:4">
      <c r="A32" s="7" t="s">
        <v>11</v>
      </c>
      <c r="B32" s="47" t="s">
        <v>32</v>
      </c>
      <c r="C32" s="55">
        <v>65388.123919707439</v>
      </c>
      <c r="D32" s="56">
        <v>0.13059999999999999</v>
      </c>
    </row>
    <row r="33" spans="1:4">
      <c r="A33" s="7" t="s">
        <v>11</v>
      </c>
      <c r="B33" s="47" t="s">
        <v>33</v>
      </c>
      <c r="C33" s="55">
        <v>0</v>
      </c>
      <c r="D33" s="56">
        <v>0</v>
      </c>
    </row>
    <row r="34" spans="1:4">
      <c r="A34" s="7" t="s">
        <v>11</v>
      </c>
      <c r="B34" s="47" t="s">
        <v>34</v>
      </c>
      <c r="C34" s="55">
        <f>7749.59463+0.006</f>
        <v>7749.6006299999999</v>
      </c>
      <c r="D34" s="56">
        <v>1.55E-2</v>
      </c>
    </row>
    <row r="35" spans="1:4">
      <c r="A35" s="7" t="s">
        <v>11</v>
      </c>
      <c r="B35" s="47" t="s">
        <v>35</v>
      </c>
      <c r="C35" s="55">
        <v>0</v>
      </c>
      <c r="D35" s="56">
        <v>0</v>
      </c>
    </row>
    <row r="36" spans="1:4">
      <c r="A36" s="7" t="s">
        <v>11</v>
      </c>
      <c r="B36" s="47" t="s">
        <v>36</v>
      </c>
      <c r="C36" s="55">
        <v>-3741.4930613513002</v>
      </c>
      <c r="D36" s="56">
        <v>-7.4999999999999997E-3</v>
      </c>
    </row>
    <row r="37" spans="1:4">
      <c r="A37" s="97" t="s">
        <v>4062</v>
      </c>
      <c r="B37" s="49" t="s">
        <v>37</v>
      </c>
      <c r="C37" s="96" t="s">
        <v>4062</v>
      </c>
      <c r="D37" s="96" t="s">
        <v>4062</v>
      </c>
    </row>
    <row r="38" spans="1:4">
      <c r="A38" s="7" t="s">
        <v>11</v>
      </c>
      <c r="B38" s="50" t="s">
        <v>38</v>
      </c>
      <c r="C38" s="55">
        <v>0</v>
      </c>
      <c r="D38" s="56">
        <v>0</v>
      </c>
    </row>
    <row r="39" spans="1:4">
      <c r="A39" s="7" t="s">
        <v>11</v>
      </c>
      <c r="B39" s="50" t="s">
        <v>39</v>
      </c>
      <c r="C39" s="55">
        <v>0</v>
      </c>
      <c r="D39" s="56">
        <v>0</v>
      </c>
    </row>
    <row r="40" spans="1:4">
      <c r="A40" s="7" t="s">
        <v>11</v>
      </c>
      <c r="B40" s="50" t="s">
        <v>40</v>
      </c>
      <c r="C40" s="55">
        <v>0</v>
      </c>
      <c r="D40" s="56">
        <v>0</v>
      </c>
    </row>
    <row r="41" spans="1:4">
      <c r="A41" s="87" t="s">
        <v>4062</v>
      </c>
      <c r="B41" s="50" t="s">
        <v>41</v>
      </c>
      <c r="C41" s="55">
        <v>500515.05355319445</v>
      </c>
      <c r="D41" s="56">
        <v>1</v>
      </c>
    </row>
    <row r="42" spans="1:4">
      <c r="A42" s="7" t="s">
        <v>11</v>
      </c>
      <c r="B42" s="51" t="s">
        <v>42</v>
      </c>
      <c r="C42" s="55">
        <f>'יתרת התחייבות להשקעה'!B8</f>
        <v>46587.257678819784</v>
      </c>
      <c r="D42" s="56">
        <f>C42/$C$41</f>
        <v>9.3078634394896415E-2</v>
      </c>
    </row>
    <row r="43" spans="1:4">
      <c r="A43" s="87" t="s">
        <v>4062</v>
      </c>
      <c r="B43" s="8" t="s">
        <v>166</v>
      </c>
      <c r="C43" s="87" t="s">
        <v>4062</v>
      </c>
      <c r="D43" s="87" t="s">
        <v>4062</v>
      </c>
    </row>
    <row r="44" spans="1:4">
      <c r="A44" s="87" t="s">
        <v>4062</v>
      </c>
      <c r="B44" s="98" t="s">
        <v>4062</v>
      </c>
      <c r="C44" s="10" t="s">
        <v>43</v>
      </c>
      <c r="D44" s="11" t="s">
        <v>44</v>
      </c>
    </row>
    <row r="45" spans="1:4">
      <c r="A45" s="87" t="s">
        <v>4062</v>
      </c>
      <c r="B45" s="98" t="s">
        <v>4062</v>
      </c>
      <c r="C45" s="10" t="s">
        <v>8</v>
      </c>
      <c r="D45" s="10" t="s">
        <v>9</v>
      </c>
    </row>
    <row r="46" spans="1:4">
      <c r="A46" s="87" t="s">
        <v>4062</v>
      </c>
      <c r="B46" s="98" t="s">
        <v>4062</v>
      </c>
      <c r="C46" t="s">
        <v>102</v>
      </c>
      <c r="D46" s="61">
        <v>4.0115999999999996</v>
      </c>
    </row>
    <row r="47" spans="1:4">
      <c r="A47" s="87" t="s">
        <v>4062</v>
      </c>
      <c r="B47" s="98" t="s">
        <v>4062</v>
      </c>
      <c r="C47" t="s">
        <v>107</v>
      </c>
      <c r="D47" s="61">
        <v>2.4786000000000001</v>
      </c>
    </row>
    <row r="48" spans="1:4">
      <c r="A48" s="87" t="s">
        <v>4062</v>
      </c>
      <c r="B48" s="98" t="s">
        <v>4062</v>
      </c>
      <c r="C48" t="s">
        <v>100</v>
      </c>
      <c r="D48" s="61">
        <v>3.6269999999999998</v>
      </c>
    </row>
    <row r="49" spans="1:4">
      <c r="A49" s="87" t="s">
        <v>4062</v>
      </c>
      <c r="B49" s="98" t="s">
        <v>4062</v>
      </c>
      <c r="C49" t="s">
        <v>170</v>
      </c>
      <c r="D49" s="61">
        <v>0.46289999999999998</v>
      </c>
    </row>
    <row r="50" spans="1:4">
      <c r="A50" s="87" t="s">
        <v>4062</v>
      </c>
      <c r="B50" s="98" t="s">
        <v>4062</v>
      </c>
      <c r="C50" t="s">
        <v>105</v>
      </c>
      <c r="D50" s="61">
        <v>2.7391000000000001</v>
      </c>
    </row>
    <row r="51" spans="1:4">
      <c r="A51" s="87" t="s">
        <v>4062</v>
      </c>
      <c r="B51" s="98" t="s">
        <v>4062</v>
      </c>
      <c r="C51" t="s">
        <v>168</v>
      </c>
      <c r="D51" s="61">
        <v>2.5637E-2</v>
      </c>
    </row>
    <row r="52" spans="1:4">
      <c r="A52" s="87" t="s">
        <v>4062</v>
      </c>
      <c r="B52" s="98" t="s">
        <v>4062</v>
      </c>
      <c r="C52" t="s">
        <v>171</v>
      </c>
      <c r="D52" s="61">
        <v>0.35589999999999999</v>
      </c>
    </row>
    <row r="53" spans="1:4">
      <c r="A53" s="87" t="s">
        <v>4062</v>
      </c>
      <c r="B53" s="98" t="s">
        <v>4062</v>
      </c>
      <c r="C53" t="s">
        <v>169</v>
      </c>
      <c r="D53" s="61">
        <v>0.36270000000000002</v>
      </c>
    </row>
    <row r="54" spans="1:4">
      <c r="A54" s="87" t="s">
        <v>4062</v>
      </c>
      <c r="B54" s="98" t="s">
        <v>4062</v>
      </c>
      <c r="C54" t="s">
        <v>104</v>
      </c>
      <c r="D54" s="61">
        <v>4.6208999999999998</v>
      </c>
    </row>
    <row r="55" spans="1:4">
      <c r="A55" s="87" t="s">
        <v>4062</v>
      </c>
      <c r="B55" s="98" t="s">
        <v>4062</v>
      </c>
      <c r="C55" t="s">
        <v>167</v>
      </c>
      <c r="D55" s="61">
        <v>4.3135000000000003</v>
      </c>
    </row>
    <row r="56" spans="1:4" hidden="1">
      <c r="C56"/>
      <c r="D56"/>
    </row>
    <row r="57" spans="1:4" hidden="1">
      <c r="C57"/>
      <c r="D57"/>
    </row>
    <row r="58" spans="1:4" hidden="1">
      <c r="C58"/>
      <c r="D58"/>
    </row>
    <row r="59" spans="1:4" hidden="1">
      <c r="C59"/>
      <c r="D59"/>
    </row>
    <row r="60" spans="1:4" hidden="1">
      <c r="C60"/>
      <c r="D60"/>
    </row>
    <row r="61" spans="1:4" hidden="1">
      <c r="C61"/>
      <c r="D61"/>
    </row>
    <row r="62" spans="1:4" hidden="1">
      <c r="C62"/>
      <c r="D62"/>
    </row>
    <row r="63" spans="1:4" hidden="1">
      <c r="C63"/>
      <c r="D63"/>
    </row>
    <row r="64" spans="1:4" hidden="1">
      <c r="C64"/>
      <c r="D64"/>
    </row>
    <row r="65" spans="3:4" hidden="1">
      <c r="C65"/>
      <c r="D65"/>
    </row>
    <row r="66" spans="3:4" hidden="1">
      <c r="C66"/>
      <c r="D66"/>
    </row>
    <row r="67" spans="3:4" hidden="1">
      <c r="C67"/>
      <c r="D67"/>
    </row>
    <row r="68" spans="3:4" hidden="1">
      <c r="C68"/>
      <c r="D68"/>
    </row>
    <row r="69" spans="3:4" hidden="1">
      <c r="C69"/>
      <c r="D69"/>
    </row>
    <row r="70" spans="3:4" hidden="1">
      <c r="C70"/>
      <c r="D70"/>
    </row>
    <row r="71" spans="3:4" hidden="1">
      <c r="C71"/>
      <c r="D71"/>
    </row>
    <row r="72" spans="3:4" hidden="1">
      <c r="C72"/>
      <c r="D72"/>
    </row>
    <row r="73" spans="3:4" hidden="1">
      <c r="C73"/>
      <c r="D73"/>
    </row>
    <row r="74" spans="3:4" hidden="1">
      <c r="C74"/>
      <c r="D74"/>
    </row>
    <row r="75" spans="3:4" hidden="1">
      <c r="C75"/>
      <c r="D75"/>
    </row>
    <row r="76" spans="3:4" hidden="1">
      <c r="C76"/>
      <c r="D76"/>
    </row>
    <row r="77" spans="3:4" hidden="1">
      <c r="C77"/>
      <c r="D77"/>
    </row>
    <row r="78" spans="3:4" hidden="1">
      <c r="C78"/>
      <c r="D78"/>
    </row>
    <row r="79" spans="3:4" hidden="1">
      <c r="C79"/>
      <c r="D79"/>
    </row>
    <row r="80" spans="3:4" hidden="1">
      <c r="C80"/>
      <c r="D80"/>
    </row>
    <row r="81" spans="3:4" hidden="1">
      <c r="C81"/>
      <c r="D81"/>
    </row>
    <row r="82" spans="3:4" hidden="1">
      <c r="C82"/>
      <c r="D82"/>
    </row>
    <row r="83" spans="3:4" hidden="1">
      <c r="C83"/>
      <c r="D83"/>
    </row>
    <row r="84" spans="3:4" hidden="1">
      <c r="C84"/>
      <c r="D84"/>
    </row>
    <row r="10000" spans="52:52" hidden="1">
      <c r="AZ10000"/>
    </row>
  </sheetData>
  <sortState xmlns:xlrd2="http://schemas.microsoft.com/office/spreadsheetml/2017/richdata2" ref="A46:AI55">
    <sortCondition ref="C46:C55"/>
  </sortState>
  <dataValidations count="1">
    <dataValidation allowBlank="1" showInputMessage="1" showErrorMessage="1" sqref="C1:C4" xr:uid="{AA7B321F-D21E-4364-B2E1-CB8CF2710ED7}"/>
  </dataValidations>
  <hyperlinks>
    <hyperlink ref="A10" location="מזומנים!A1" display="◄" xr:uid="{00000000-0004-0000-0000-000000000000}"/>
    <hyperlink ref="A12" location="'תעודות התחייבות ממשלתיו'!A1" display="◄" xr:uid="{00000000-0004-0000-0000-000001000000}"/>
    <hyperlink ref="A13:A16" location="מזומנים!A1" display="◄" xr:uid="{00000000-0004-0000-0000-000002000000}"/>
    <hyperlink ref="A17" location="'קרנות נאמנות'!A1" display="◄" xr:uid="{00000000-0004-0000-0000-000003000000}"/>
    <hyperlink ref="A18:A21" location="מזומנים!A1" display="◄" xr:uid="{00000000-0004-0000-0000-000004000000}"/>
    <hyperlink ref="A23" location="'לא סחירים- תעודות התחייבות'!A1" display="◄" xr:uid="{00000000-0004-0000-0000-000005000000}"/>
    <hyperlink ref="A24:A31" location="מזומנים!A1" display="◄" xr:uid="{00000000-0004-0000-0000-000006000000}"/>
    <hyperlink ref="A32" location="הלוואות!A1" display="◄" xr:uid="{00000000-0004-0000-0000-000007000000}"/>
    <hyperlink ref="A33:A36" location="מזומנים!A1" display="◄" xr:uid="{00000000-0004-0000-0000-000008000000}"/>
    <hyperlink ref="A13" location="'תעודות חוב מסחריות '!A1" display="◄" xr:uid="{00000000-0004-0000-0000-000009000000}"/>
    <hyperlink ref="A14" location="'אג&quot;ח קונצרני'!A1" display="◄" xr:uid="{00000000-0004-0000-0000-00000A000000}"/>
    <hyperlink ref="A15" location="מניות!A1" display="◄" xr:uid="{00000000-0004-0000-0000-00000B000000}"/>
    <hyperlink ref="A16" location="'תעודות סל'!A1" display="◄" xr:uid="{00000000-0004-0000-0000-00000C000000}"/>
    <hyperlink ref="A18" location="'כתבי אופציה'!A1" display="◄" xr:uid="{00000000-0004-0000-0000-00000D000000}"/>
    <hyperlink ref="A19" location="אופציות!A1" display="◄" xr:uid="{00000000-0004-0000-0000-00000E000000}"/>
    <hyperlink ref="A20" location="'חוזים עתידיים'!A1" display="◄" xr:uid="{00000000-0004-0000-0000-00000F000000}"/>
    <hyperlink ref="A21" location="'מוצרים מובנים'!A1" display="◄" xr:uid="{00000000-0004-0000-0000-000010000000}"/>
    <hyperlink ref="A24" location="'לא סחיר - תעודות חוב'!A1" display="◄" xr:uid="{00000000-0004-0000-0000-000011000000}"/>
    <hyperlink ref="A25" location="'לא סחיר - אג&quot;ח קונצרני'!A1" display="◄" xr:uid="{00000000-0004-0000-0000-000012000000}"/>
    <hyperlink ref="A26" location="'לא סחיר - מניות'!A1" display="◄" xr:uid="{00000000-0004-0000-0000-000013000000}"/>
    <hyperlink ref="A27" location="'לא סחיר - קרנות השקעה'!A1" display="◄" xr:uid="{00000000-0004-0000-0000-000014000000}"/>
    <hyperlink ref="A28" location="'לא סחיר - כתבי אופציה'!A1" display="◄" xr:uid="{00000000-0004-0000-0000-000015000000}"/>
    <hyperlink ref="A29" location="'לא סחיר - אופציות'!A1" display="◄" xr:uid="{00000000-0004-0000-0000-000016000000}"/>
    <hyperlink ref="A30" location="'לא סחיר - חוזים עתידיים'!A1" display="◄" xr:uid="{00000000-0004-0000-0000-000017000000}"/>
    <hyperlink ref="A31" location="'לא סחיר - מוצרים מובנים'!A1" display="◄" xr:uid="{00000000-0004-0000-0000-000018000000}"/>
    <hyperlink ref="A33" location="'פקדונות מעל 3 חודשים'!A1" display="◄" xr:uid="{00000000-0004-0000-0000-000019000000}"/>
    <hyperlink ref="A34" location="מקרקעין!A1" display="◄" xr:uid="{00000000-0004-0000-0000-00001A000000}"/>
    <hyperlink ref="A36" location="'השקעות אחרות '!A1" display="◄" xr:uid="{00000000-0004-0000-0000-00001B000000}"/>
    <hyperlink ref="A42" location="'יתרות השקעה'!A1" display="◄" xr:uid="{00000000-0004-0000-0000-00001C000000}"/>
    <hyperlink ref="A35" location="'השקעה בחברות מוחזקות'!A1" display="◄" xr:uid="{00000000-0004-0000-0000-00001D000000}"/>
    <hyperlink ref="A38" location="'אג&quot;ח קונצרני סחיר'!A1" display="◄" xr:uid="{00000000-0004-0000-0000-00001E000000}"/>
    <hyperlink ref="A39" location="'אג&quot;ח קונצרני לא סחיר'!A1" display="◄" xr:uid="{00000000-0004-0000-0000-00001F000000}"/>
    <hyperlink ref="A40" location="'מסגרות אשראי מנוצלות ללווים'!A1" display="◄" xr:uid="{00000000-0004-0000-0000-000020000000}"/>
  </hyperlinks>
  <pageMargins left="0" right="0" top="0.5" bottom="0.5" header="0" footer="0.25"/>
  <pageSetup paperSize="9" scale="54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38.42578125" style="12" customWidth="1"/>
    <col min="2" max="2" width="12.42578125" style="12" customWidth="1"/>
    <col min="3" max="3" width="12.7109375" style="12" customWidth="1"/>
    <col min="4" max="4" width="11.85546875" style="12" customWidth="1"/>
    <col min="5" max="5" width="11.5703125" style="13" customWidth="1"/>
    <col min="6" max="6" width="14.7109375" style="13" customWidth="1"/>
    <col min="7" max="7" width="11.7109375" style="13" customWidth="1"/>
    <col min="8" max="8" width="14.7109375" style="13" customWidth="1"/>
    <col min="9" max="9" width="22.7109375" style="13" customWidth="1"/>
    <col min="10" max="10" width="26.85546875" style="13" customWidth="1"/>
    <col min="11" max="11" width="25.42578125" style="13" customWidth="1"/>
    <col min="12" max="12" width="7.5703125" style="13" hidden="1"/>
    <col min="13" max="13" width="6.7109375" style="13" hidden="1"/>
    <col min="14" max="14" width="7.7109375" style="13" hidden="1"/>
    <col min="15" max="15" width="7.140625" style="13" hidden="1"/>
    <col min="16" max="16" width="6" style="13" hidden="1"/>
    <col min="17" max="17" width="7.85546875" style="13" hidden="1"/>
    <col min="18" max="18" width="8.140625" style="13" hidden="1"/>
    <col min="19" max="19" width="6.28515625" style="13" hidden="1"/>
    <col min="20" max="20" width="8" style="13" hidden="1"/>
    <col min="21" max="21" width="8.7109375" style="13" hidden="1"/>
    <col min="22" max="22" width="10" style="13" hidden="1"/>
    <col min="23" max="23" width="9.5703125" style="13" hidden="1"/>
    <col min="24" max="24" width="6.140625" style="13" hidden="1"/>
    <col min="25" max="26" width="5.7109375" style="13" hidden="1"/>
    <col min="27" max="27" width="6.85546875" style="13" hidden="1"/>
    <col min="28" max="28" width="6.42578125" style="13" hidden="1"/>
    <col min="29" max="29" width="6.7109375" style="13" hidden="1"/>
    <col min="30" max="30" width="7.28515625" style="13" hidden="1"/>
    <col min="31" max="34" width="5.7109375" style="13" hidden="1"/>
    <col min="35" max="43" width="9.140625" style="13" hidden="1"/>
    <col min="44" max="52" width="0" style="13" hidden="1"/>
    <col min="53" max="16384" width="9.140625" style="13" hidden="1"/>
  </cols>
  <sheetData>
    <row r="1" spans="1:12" s="1" customFormat="1">
      <c r="A1" s="2" t="s">
        <v>0</v>
      </c>
      <c r="B1" s="62" t="s">
        <v>4061</v>
      </c>
    </row>
    <row r="2" spans="1:12" s="1" customFormat="1">
      <c r="A2" s="2" t="s">
        <v>1</v>
      </c>
      <c r="B2" s="9" t="s">
        <v>3164</v>
      </c>
    </row>
    <row r="3" spans="1:12" s="1" customFormat="1">
      <c r="A3" s="2" t="s">
        <v>2</v>
      </c>
      <c r="B3" s="20" t="s">
        <v>3165</v>
      </c>
    </row>
    <row r="4" spans="1:12" s="1" customFormat="1">
      <c r="A4" s="2" t="s">
        <v>3</v>
      </c>
      <c r="B4" s="63" t="s">
        <v>165</v>
      </c>
    </row>
    <row r="5" spans="1:12" ht="18.75">
      <c r="A5" s="83" t="s">
        <v>94</v>
      </c>
      <c r="B5" s="84"/>
      <c r="C5" s="84"/>
      <c r="D5" s="84"/>
      <c r="E5" s="84"/>
      <c r="F5" s="84"/>
      <c r="G5" s="84"/>
      <c r="H5" s="84"/>
      <c r="I5" s="84"/>
      <c r="J5" s="84"/>
      <c r="K5" s="85"/>
    </row>
    <row r="6" spans="1:12" s="15" customFormat="1">
      <c r="A6" s="32" t="s">
        <v>92</v>
      </c>
      <c r="B6" s="33" t="s">
        <v>46</v>
      </c>
      <c r="C6" s="33" t="s">
        <v>66</v>
      </c>
      <c r="D6" s="33" t="s">
        <v>80</v>
      </c>
      <c r="E6" s="33" t="s">
        <v>50</v>
      </c>
      <c r="F6" s="33" t="s">
        <v>155</v>
      </c>
      <c r="G6" s="33" t="s">
        <v>156</v>
      </c>
      <c r="H6" s="33" t="s">
        <v>53</v>
      </c>
      <c r="I6" s="33" t="s">
        <v>69</v>
      </c>
      <c r="J6" s="33" t="s">
        <v>54</v>
      </c>
      <c r="K6" s="34" t="s">
        <v>151</v>
      </c>
      <c r="L6" s="13"/>
    </row>
    <row r="7" spans="1:12" s="15" customFormat="1">
      <c r="A7" s="100" t="s">
        <v>4062</v>
      </c>
      <c r="B7" s="118" t="s">
        <v>4062</v>
      </c>
      <c r="C7" s="118" t="s">
        <v>4062</v>
      </c>
      <c r="D7" s="118" t="s">
        <v>4062</v>
      </c>
      <c r="E7" s="118" t="s">
        <v>4062</v>
      </c>
      <c r="F7" s="16" t="s">
        <v>152</v>
      </c>
      <c r="G7" s="101" t="s">
        <v>4062</v>
      </c>
      <c r="H7" s="16" t="s">
        <v>6</v>
      </c>
      <c r="I7" s="16" t="s">
        <v>7</v>
      </c>
      <c r="J7" s="21" t="s">
        <v>7</v>
      </c>
      <c r="K7" s="29" t="s">
        <v>7</v>
      </c>
    </row>
    <row r="8" spans="1:12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56</v>
      </c>
      <c r="F8" s="5" t="s">
        <v>57</v>
      </c>
      <c r="G8" s="5" t="s">
        <v>58</v>
      </c>
      <c r="H8" s="5" t="s">
        <v>59</v>
      </c>
      <c r="I8" s="5" t="s">
        <v>60</v>
      </c>
      <c r="J8" s="24" t="s">
        <v>61</v>
      </c>
      <c r="K8" s="24" t="s">
        <v>62</v>
      </c>
    </row>
    <row r="9" spans="1:12" s="17" customFormat="1" ht="20.25">
      <c r="A9" s="18" t="s">
        <v>95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53">
        <v>195.29</v>
      </c>
      <c r="G9" s="103" t="s">
        <v>4062</v>
      </c>
      <c r="H9" s="53">
        <v>214.75208000000001</v>
      </c>
      <c r="I9" s="117" t="s">
        <v>4062</v>
      </c>
      <c r="J9" s="54">
        <v>1</v>
      </c>
      <c r="K9" s="54">
        <v>4.0000000000000002E-4</v>
      </c>
    </row>
    <row r="10" spans="1:12">
      <c r="A10" s="57" t="s">
        <v>172</v>
      </c>
      <c r="B10" s="108" t="s">
        <v>4062</v>
      </c>
      <c r="C10" s="108" t="s">
        <v>4062</v>
      </c>
      <c r="D10" s="108" t="s">
        <v>4062</v>
      </c>
      <c r="E10" s="108" t="s">
        <v>4062</v>
      </c>
      <c r="F10" s="59">
        <v>0</v>
      </c>
      <c r="G10" s="108" t="s">
        <v>4062</v>
      </c>
      <c r="H10" s="59">
        <v>107.10272000000001</v>
      </c>
      <c r="I10" s="108" t="s">
        <v>4062</v>
      </c>
      <c r="J10" s="58">
        <v>0.49869999999999998</v>
      </c>
      <c r="K10" s="58">
        <v>2.0000000000000001E-4</v>
      </c>
    </row>
    <row r="11" spans="1:12">
      <c r="A11" s="57" t="s">
        <v>1863</v>
      </c>
      <c r="B11" s="108" t="s">
        <v>4062</v>
      </c>
      <c r="C11" s="108" t="s">
        <v>4062</v>
      </c>
      <c r="D11" s="108" t="s">
        <v>4062</v>
      </c>
      <c r="E11" s="108" t="s">
        <v>4062</v>
      </c>
      <c r="F11" s="59">
        <v>0</v>
      </c>
      <c r="G11" s="108" t="s">
        <v>4062</v>
      </c>
      <c r="H11" s="59">
        <v>107.10272000000001</v>
      </c>
      <c r="I11" s="108" t="s">
        <v>4062</v>
      </c>
      <c r="J11" s="58">
        <v>0.49869999999999998</v>
      </c>
      <c r="K11" s="58">
        <v>2.0000000000000001E-4</v>
      </c>
    </row>
    <row r="12" spans="1:12">
      <c r="A12" t="s">
        <v>1864</v>
      </c>
      <c r="B12" t="s">
        <v>1865</v>
      </c>
      <c r="C12" t="s">
        <v>96</v>
      </c>
      <c r="D12" t="s">
        <v>1866</v>
      </c>
      <c r="E12" t="s">
        <v>98</v>
      </c>
      <c r="F12" s="55">
        <v>3.91</v>
      </c>
      <c r="G12" s="55">
        <v>2988900</v>
      </c>
      <c r="H12" s="55">
        <v>116.86599</v>
      </c>
      <c r="I12" s="56">
        <v>0</v>
      </c>
      <c r="J12" s="56">
        <v>0.54420000000000002</v>
      </c>
      <c r="K12" s="56">
        <v>2.0000000000000001E-4</v>
      </c>
    </row>
    <row r="13" spans="1:12">
      <c r="A13" t="s">
        <v>1867</v>
      </c>
      <c r="B13" t="s">
        <v>1868</v>
      </c>
      <c r="C13" t="s">
        <v>96</v>
      </c>
      <c r="D13" t="s">
        <v>1866</v>
      </c>
      <c r="E13" t="s">
        <v>98</v>
      </c>
      <c r="F13" s="55">
        <v>-3.91</v>
      </c>
      <c r="G13" s="55">
        <v>249700</v>
      </c>
      <c r="H13" s="55">
        <v>-9.7632700000000003</v>
      </c>
      <c r="I13" s="56">
        <v>0</v>
      </c>
      <c r="J13" s="56">
        <v>-4.5499999999999999E-2</v>
      </c>
      <c r="K13" s="56">
        <v>0</v>
      </c>
    </row>
    <row r="14" spans="1:12">
      <c r="A14" s="57" t="s">
        <v>1869</v>
      </c>
      <c r="B14" s="108" t="s">
        <v>4062</v>
      </c>
      <c r="C14" s="108" t="s">
        <v>4062</v>
      </c>
      <c r="D14" s="108" t="s">
        <v>4062</v>
      </c>
      <c r="E14" s="108" t="s">
        <v>4062</v>
      </c>
      <c r="F14" s="59">
        <v>0</v>
      </c>
      <c r="G14" s="108" t="s">
        <v>4062</v>
      </c>
      <c r="H14" s="59">
        <v>0</v>
      </c>
      <c r="I14" s="108" t="s">
        <v>4062</v>
      </c>
      <c r="J14" s="58">
        <v>0</v>
      </c>
      <c r="K14" s="58">
        <v>0</v>
      </c>
    </row>
    <row r="15" spans="1:12">
      <c r="A15" t="s">
        <v>177</v>
      </c>
      <c r="B15" t="s">
        <v>177</v>
      </c>
      <c r="C15" s="108" t="s">
        <v>4062</v>
      </c>
      <c r="D15" t="s">
        <v>177</v>
      </c>
      <c r="E15" t="s">
        <v>177</v>
      </c>
      <c r="F15" s="55">
        <v>0</v>
      </c>
      <c r="G15" s="55">
        <v>0</v>
      </c>
      <c r="H15" s="55">
        <v>0</v>
      </c>
      <c r="I15" s="56">
        <v>0</v>
      </c>
      <c r="J15" s="56">
        <v>0</v>
      </c>
      <c r="K15" s="56">
        <v>0</v>
      </c>
    </row>
    <row r="16" spans="1:12">
      <c r="A16" s="57" t="s">
        <v>1870</v>
      </c>
      <c r="B16" s="108" t="s">
        <v>4062</v>
      </c>
      <c r="C16" s="108" t="s">
        <v>4062</v>
      </c>
      <c r="D16" s="108" t="s">
        <v>4062</v>
      </c>
      <c r="E16" s="108" t="s">
        <v>4062</v>
      </c>
      <c r="F16" s="59">
        <v>0</v>
      </c>
      <c r="G16" s="108" t="s">
        <v>4062</v>
      </c>
      <c r="H16" s="59">
        <v>0</v>
      </c>
      <c r="I16" s="108" t="s">
        <v>4062</v>
      </c>
      <c r="J16" s="58">
        <v>0</v>
      </c>
      <c r="K16" s="58">
        <v>0</v>
      </c>
    </row>
    <row r="17" spans="1:11">
      <c r="A17" t="s">
        <v>177</v>
      </c>
      <c r="B17" t="s">
        <v>177</v>
      </c>
      <c r="C17" s="108" t="s">
        <v>4062</v>
      </c>
      <c r="D17" t="s">
        <v>177</v>
      </c>
      <c r="E17" t="s">
        <v>177</v>
      </c>
      <c r="F17" s="55">
        <v>0</v>
      </c>
      <c r="G17" s="55">
        <v>0</v>
      </c>
      <c r="H17" s="55">
        <v>0</v>
      </c>
      <c r="I17" s="56">
        <v>0</v>
      </c>
      <c r="J17" s="56">
        <v>0</v>
      </c>
      <c r="K17" s="56">
        <v>0</v>
      </c>
    </row>
    <row r="18" spans="1:11">
      <c r="A18" s="57" t="s">
        <v>825</v>
      </c>
      <c r="B18" s="108" t="s">
        <v>4062</v>
      </c>
      <c r="C18" s="108" t="s">
        <v>4062</v>
      </c>
      <c r="D18" s="108" t="s">
        <v>4062</v>
      </c>
      <c r="E18" s="108" t="s">
        <v>4062</v>
      </c>
      <c r="F18" s="59">
        <v>0</v>
      </c>
      <c r="G18" s="108" t="s">
        <v>4062</v>
      </c>
      <c r="H18" s="59">
        <v>0</v>
      </c>
      <c r="I18" s="108" t="s">
        <v>4062</v>
      </c>
      <c r="J18" s="58">
        <v>0</v>
      </c>
      <c r="K18" s="58">
        <v>0</v>
      </c>
    </row>
    <row r="19" spans="1:11">
      <c r="A19" t="s">
        <v>177</v>
      </c>
      <c r="B19" t="s">
        <v>177</v>
      </c>
      <c r="C19" s="108" t="s">
        <v>4062</v>
      </c>
      <c r="D19" t="s">
        <v>177</v>
      </c>
      <c r="E19" t="s">
        <v>177</v>
      </c>
      <c r="F19" s="55">
        <v>0</v>
      </c>
      <c r="G19" s="55">
        <v>0</v>
      </c>
      <c r="H19" s="55">
        <v>0</v>
      </c>
      <c r="I19" s="56">
        <v>0</v>
      </c>
      <c r="J19" s="56">
        <v>0</v>
      </c>
      <c r="K19" s="56">
        <v>0</v>
      </c>
    </row>
    <row r="20" spans="1:11">
      <c r="A20" s="57" t="s">
        <v>184</v>
      </c>
      <c r="B20" s="108" t="s">
        <v>4062</v>
      </c>
      <c r="C20" s="108" t="s">
        <v>4062</v>
      </c>
      <c r="D20" s="108" t="s">
        <v>4062</v>
      </c>
      <c r="E20" s="108" t="s">
        <v>4062</v>
      </c>
      <c r="F20" s="59">
        <v>195.29</v>
      </c>
      <c r="G20" s="108" t="s">
        <v>4062</v>
      </c>
      <c r="H20" s="59">
        <v>107.64936</v>
      </c>
      <c r="I20" s="108" t="s">
        <v>4062</v>
      </c>
      <c r="J20" s="58">
        <v>0.50129999999999997</v>
      </c>
      <c r="K20" s="58">
        <v>2.0000000000000001E-4</v>
      </c>
    </row>
    <row r="21" spans="1:11">
      <c r="A21" s="57" t="s">
        <v>1863</v>
      </c>
      <c r="B21" s="108" t="s">
        <v>4062</v>
      </c>
      <c r="C21" s="108" t="s">
        <v>4062</v>
      </c>
      <c r="D21" s="108" t="s">
        <v>4062</v>
      </c>
      <c r="E21" s="108" t="s">
        <v>4062</v>
      </c>
      <c r="F21" s="59">
        <v>195.29</v>
      </c>
      <c r="G21" s="108" t="s">
        <v>4062</v>
      </c>
      <c r="H21" s="59">
        <v>107.64936</v>
      </c>
      <c r="I21" s="108" t="s">
        <v>4062</v>
      </c>
      <c r="J21" s="58">
        <v>0.50129999999999997</v>
      </c>
      <c r="K21" s="58">
        <v>2.0000000000000001E-4</v>
      </c>
    </row>
    <row r="22" spans="1:11">
      <c r="A22" t="s">
        <v>1871</v>
      </c>
      <c r="B22" t="s">
        <v>1872</v>
      </c>
      <c r="C22" t="s">
        <v>1536</v>
      </c>
      <c r="D22" t="s">
        <v>1866</v>
      </c>
      <c r="E22" t="s">
        <v>100</v>
      </c>
      <c r="F22" s="55">
        <v>78.319999999999993</v>
      </c>
      <c r="G22" s="55">
        <v>14000</v>
      </c>
      <c r="H22" s="55">
        <v>39.769329599999999</v>
      </c>
      <c r="I22" s="56">
        <v>0</v>
      </c>
      <c r="J22" s="56">
        <v>0.1852</v>
      </c>
      <c r="K22" s="56">
        <v>1E-4</v>
      </c>
    </row>
    <row r="23" spans="1:11">
      <c r="A23" t="s">
        <v>1873</v>
      </c>
      <c r="B23" t="s">
        <v>1874</v>
      </c>
      <c r="C23" t="s">
        <v>1536</v>
      </c>
      <c r="D23" t="s">
        <v>1866</v>
      </c>
      <c r="E23" t="s">
        <v>100</v>
      </c>
      <c r="F23" s="55">
        <v>116.97</v>
      </c>
      <c r="G23" s="55">
        <v>16000</v>
      </c>
      <c r="H23" s="55">
        <v>67.880030399999995</v>
      </c>
      <c r="I23" s="56">
        <v>0</v>
      </c>
      <c r="J23" s="56">
        <v>0.31609999999999999</v>
      </c>
      <c r="K23" s="56">
        <v>1E-4</v>
      </c>
    </row>
    <row r="24" spans="1:11">
      <c r="A24" s="57" t="s">
        <v>1875</v>
      </c>
      <c r="B24" s="108" t="s">
        <v>4062</v>
      </c>
      <c r="C24" s="108" t="s">
        <v>4062</v>
      </c>
      <c r="D24" s="108" t="s">
        <v>4062</v>
      </c>
      <c r="E24" s="108" t="s">
        <v>4062</v>
      </c>
      <c r="F24" s="59">
        <v>0</v>
      </c>
      <c r="G24" s="108" t="s">
        <v>4062</v>
      </c>
      <c r="H24" s="59">
        <v>0</v>
      </c>
      <c r="I24" s="108" t="s">
        <v>4062</v>
      </c>
      <c r="J24" s="58">
        <v>0</v>
      </c>
      <c r="K24" s="58">
        <v>0</v>
      </c>
    </row>
    <row r="25" spans="1:11">
      <c r="A25" t="s">
        <v>177</v>
      </c>
      <c r="B25" t="s">
        <v>177</v>
      </c>
      <c r="C25" s="108" t="s">
        <v>4062</v>
      </c>
      <c r="D25" t="s">
        <v>177</v>
      </c>
      <c r="E25" t="s">
        <v>177</v>
      </c>
      <c r="F25" s="55">
        <v>0</v>
      </c>
      <c r="G25" s="55">
        <v>0</v>
      </c>
      <c r="H25" s="55">
        <v>0</v>
      </c>
      <c r="I25" s="56">
        <v>0</v>
      </c>
      <c r="J25" s="56">
        <v>0</v>
      </c>
      <c r="K25" s="56">
        <v>0</v>
      </c>
    </row>
    <row r="26" spans="1:11">
      <c r="A26" s="57" t="s">
        <v>1870</v>
      </c>
      <c r="B26" s="108" t="s">
        <v>4062</v>
      </c>
      <c r="C26" s="108" t="s">
        <v>4062</v>
      </c>
      <c r="D26" s="108" t="s">
        <v>4062</v>
      </c>
      <c r="E26" s="108" t="s">
        <v>4062</v>
      </c>
      <c r="F26" s="59">
        <v>0</v>
      </c>
      <c r="G26" s="108" t="s">
        <v>4062</v>
      </c>
      <c r="H26" s="59">
        <v>0</v>
      </c>
      <c r="I26" s="108" t="s">
        <v>4062</v>
      </c>
      <c r="J26" s="58">
        <v>0</v>
      </c>
      <c r="K26" s="58">
        <v>0</v>
      </c>
    </row>
    <row r="27" spans="1:11">
      <c r="A27" t="s">
        <v>177</v>
      </c>
      <c r="B27" t="s">
        <v>177</v>
      </c>
      <c r="C27" s="108" t="s">
        <v>4062</v>
      </c>
      <c r="D27" t="s">
        <v>177</v>
      </c>
      <c r="E27" t="s">
        <v>177</v>
      </c>
      <c r="F27" s="55">
        <v>0</v>
      </c>
      <c r="G27" s="55">
        <v>0</v>
      </c>
      <c r="H27" s="55">
        <v>0</v>
      </c>
      <c r="I27" s="56">
        <v>0</v>
      </c>
      <c r="J27" s="56">
        <v>0</v>
      </c>
      <c r="K27" s="56">
        <v>0</v>
      </c>
    </row>
    <row r="28" spans="1:11">
      <c r="A28" s="57" t="s">
        <v>1876</v>
      </c>
      <c r="B28" s="108" t="s">
        <v>4062</v>
      </c>
      <c r="C28" s="108" t="s">
        <v>4062</v>
      </c>
      <c r="D28" s="108" t="s">
        <v>4062</v>
      </c>
      <c r="E28" s="108" t="s">
        <v>4062</v>
      </c>
      <c r="F28" s="59">
        <v>0</v>
      </c>
      <c r="G28" s="108" t="s">
        <v>4062</v>
      </c>
      <c r="H28" s="59">
        <v>0</v>
      </c>
      <c r="I28" s="108" t="s">
        <v>4062</v>
      </c>
      <c r="J28" s="58">
        <v>0</v>
      </c>
      <c r="K28" s="58">
        <v>0</v>
      </c>
    </row>
    <row r="29" spans="1:11">
      <c r="A29" t="s">
        <v>177</v>
      </c>
      <c r="B29" t="s">
        <v>177</v>
      </c>
      <c r="C29" s="108" t="s">
        <v>4062</v>
      </c>
      <c r="D29" t="s">
        <v>177</v>
      </c>
      <c r="E29" t="s">
        <v>177</v>
      </c>
      <c r="F29" s="55">
        <v>0</v>
      </c>
      <c r="G29" s="55">
        <v>0</v>
      </c>
      <c r="H29" s="55">
        <v>0</v>
      </c>
      <c r="I29" s="56">
        <v>0</v>
      </c>
      <c r="J29" s="56">
        <v>0</v>
      </c>
      <c r="K29" s="56">
        <v>0</v>
      </c>
    </row>
    <row r="30" spans="1:11">
      <c r="A30" s="57" t="s">
        <v>825</v>
      </c>
      <c r="B30" s="108" t="s">
        <v>4062</v>
      </c>
      <c r="C30" s="108" t="s">
        <v>4062</v>
      </c>
      <c r="D30" s="108" t="s">
        <v>4062</v>
      </c>
      <c r="E30" s="108" t="s">
        <v>4062</v>
      </c>
      <c r="F30" s="59">
        <v>0</v>
      </c>
      <c r="G30" s="108" t="s">
        <v>4062</v>
      </c>
      <c r="H30" s="59">
        <v>0</v>
      </c>
      <c r="I30" s="108" t="s">
        <v>4062</v>
      </c>
      <c r="J30" s="58">
        <v>0</v>
      </c>
      <c r="K30" s="58">
        <v>0</v>
      </c>
    </row>
    <row r="31" spans="1:11">
      <c r="A31" t="s">
        <v>177</v>
      </c>
      <c r="B31" t="s">
        <v>177</v>
      </c>
      <c r="C31" s="108" t="s">
        <v>4062</v>
      </c>
      <c r="D31" t="s">
        <v>177</v>
      </c>
      <c r="E31" t="s">
        <v>177</v>
      </c>
      <c r="F31" s="55">
        <v>0</v>
      </c>
      <c r="G31" s="55">
        <v>0</v>
      </c>
      <c r="H31" s="55">
        <v>0</v>
      </c>
      <c r="I31" s="56">
        <v>0</v>
      </c>
      <c r="J31" s="56">
        <v>0</v>
      </c>
      <c r="K31" s="56">
        <v>0</v>
      </c>
    </row>
    <row r="32" spans="1:11">
      <c r="A32" t="s">
        <v>186</v>
      </c>
      <c r="B32" s="108" t="s">
        <v>4062</v>
      </c>
      <c r="C32" s="108" t="s">
        <v>4062</v>
      </c>
      <c r="D32" s="108" t="s">
        <v>4062</v>
      </c>
      <c r="E32" s="108" t="s">
        <v>4062</v>
      </c>
      <c r="F32" s="108" t="s">
        <v>4062</v>
      </c>
      <c r="G32" s="108" t="s">
        <v>4062</v>
      </c>
      <c r="H32" s="108" t="s">
        <v>4062</v>
      </c>
      <c r="I32" s="108" t="s">
        <v>4062</v>
      </c>
      <c r="J32" s="108" t="s">
        <v>4062</v>
      </c>
      <c r="K32" s="108" t="s">
        <v>4062</v>
      </c>
    </row>
    <row r="33" spans="1:11">
      <c r="A33" t="s">
        <v>299</v>
      </c>
      <c r="B33" s="108" t="s">
        <v>4062</v>
      </c>
      <c r="C33" s="108" t="s">
        <v>4062</v>
      </c>
      <c r="D33" s="108" t="s">
        <v>4062</v>
      </c>
      <c r="E33" s="108" t="s">
        <v>4062</v>
      </c>
      <c r="F33" s="108" t="s">
        <v>4062</v>
      </c>
      <c r="G33" s="108" t="s">
        <v>4062</v>
      </c>
      <c r="H33" s="108" t="s">
        <v>4062</v>
      </c>
      <c r="I33" s="108" t="s">
        <v>4062</v>
      </c>
      <c r="J33" s="108" t="s">
        <v>4062</v>
      </c>
      <c r="K33" s="108" t="s">
        <v>4062</v>
      </c>
    </row>
    <row r="34" spans="1:11">
      <c r="A34" t="s">
        <v>300</v>
      </c>
      <c r="B34" s="108" t="s">
        <v>4062</v>
      </c>
      <c r="C34" s="108" t="s">
        <v>4062</v>
      </c>
      <c r="D34" s="108" t="s">
        <v>4062</v>
      </c>
      <c r="E34" s="108" t="s">
        <v>4062</v>
      </c>
      <c r="F34" s="108" t="s">
        <v>4062</v>
      </c>
      <c r="G34" s="108" t="s">
        <v>4062</v>
      </c>
      <c r="H34" s="108" t="s">
        <v>4062</v>
      </c>
      <c r="I34" s="108" t="s">
        <v>4062</v>
      </c>
      <c r="J34" s="108" t="s">
        <v>4062</v>
      </c>
      <c r="K34" s="108" t="s">
        <v>4062</v>
      </c>
    </row>
    <row r="35" spans="1:11">
      <c r="A35" t="s">
        <v>301</v>
      </c>
      <c r="B35" s="108" t="s">
        <v>4062</v>
      </c>
      <c r="C35" s="108" t="s">
        <v>4062</v>
      </c>
      <c r="D35" s="108" t="s">
        <v>4062</v>
      </c>
      <c r="E35" s="108" t="s">
        <v>4062</v>
      </c>
      <c r="F35" s="108" t="s">
        <v>4062</v>
      </c>
      <c r="G35" s="108" t="s">
        <v>4062</v>
      </c>
      <c r="H35" s="108" t="s">
        <v>4062</v>
      </c>
      <c r="I35" s="108" t="s">
        <v>4062</v>
      </c>
      <c r="J35" s="108" t="s">
        <v>4062</v>
      </c>
      <c r="K35" s="108" t="s">
        <v>4062</v>
      </c>
    </row>
    <row r="36" spans="1:11" hidden="1">
      <c r="B36" s="13"/>
      <c r="C36" s="13"/>
      <c r="D36" s="13"/>
    </row>
    <row r="37" spans="1:11" hidden="1">
      <c r="B37" s="13"/>
      <c r="C37" s="13"/>
      <c r="D37" s="13"/>
    </row>
    <row r="38" spans="1:11" hidden="1">
      <c r="B38" s="13"/>
      <c r="C38" s="13"/>
      <c r="D38" s="13"/>
    </row>
    <row r="39" spans="1:11" hidden="1">
      <c r="B39" s="13"/>
      <c r="C39" s="13"/>
      <c r="D39" s="13"/>
    </row>
    <row r="40" spans="1:11" hidden="1">
      <c r="B40" s="13"/>
      <c r="C40" s="13"/>
      <c r="D40" s="13"/>
    </row>
    <row r="41" spans="1:11" hidden="1">
      <c r="B41" s="13"/>
      <c r="C41" s="13"/>
      <c r="D41" s="13"/>
    </row>
    <row r="42" spans="1:11" hidden="1">
      <c r="B42" s="13"/>
      <c r="C42" s="13"/>
      <c r="D42" s="13"/>
    </row>
    <row r="43" spans="1:11" hidden="1">
      <c r="B43" s="13"/>
      <c r="C43" s="13"/>
      <c r="D43" s="13"/>
    </row>
    <row r="44" spans="1:11" hidden="1">
      <c r="B44" s="13"/>
      <c r="C44" s="13"/>
      <c r="D44" s="13"/>
    </row>
    <row r="45" spans="1:11" hidden="1">
      <c r="B45" s="13"/>
      <c r="C45" s="13"/>
      <c r="D45" s="13"/>
    </row>
    <row r="46" spans="1:11" hidden="1">
      <c r="B46" s="13"/>
      <c r="C46" s="13"/>
      <c r="D46" s="13"/>
    </row>
    <row r="47" spans="1:11" hidden="1">
      <c r="B47" s="13"/>
      <c r="C47" s="13"/>
      <c r="D47" s="13"/>
    </row>
    <row r="48" spans="1:11" hidden="1">
      <c r="B48" s="13"/>
      <c r="C48" s="13"/>
      <c r="D48" s="13"/>
    </row>
    <row r="49" spans="2:4" hidden="1">
      <c r="B49" s="13"/>
      <c r="C49" s="13"/>
      <c r="D49" s="13"/>
    </row>
    <row r="50" spans="2:4" hidden="1">
      <c r="B50" s="13"/>
      <c r="C50" s="13"/>
      <c r="D50" s="13"/>
    </row>
    <row r="51" spans="2:4" hidden="1">
      <c r="B51" s="13"/>
      <c r="C51" s="13"/>
      <c r="D51" s="13"/>
    </row>
    <row r="52" spans="2:4" hidden="1">
      <c r="B52" s="13"/>
      <c r="C52" s="13"/>
      <c r="D52" s="13"/>
    </row>
    <row r="53" spans="2:4" hidden="1">
      <c r="B53" s="13"/>
      <c r="C53" s="13"/>
      <c r="D53" s="13"/>
    </row>
    <row r="54" spans="2:4" hidden="1">
      <c r="B54" s="13"/>
      <c r="C54" s="13"/>
      <c r="D54" s="13"/>
    </row>
    <row r="55" spans="2:4" hidden="1">
      <c r="B55" s="13"/>
      <c r="C55" s="13"/>
      <c r="D55" s="13"/>
    </row>
    <row r="56" spans="2:4" hidden="1">
      <c r="B56" s="13"/>
      <c r="C56" s="13"/>
      <c r="D56" s="13"/>
    </row>
    <row r="57" spans="2:4" hidden="1">
      <c r="B57" s="13"/>
      <c r="C57" s="13"/>
      <c r="D57" s="13"/>
    </row>
    <row r="58" spans="2:4" hidden="1">
      <c r="B58" s="13"/>
      <c r="C58" s="13"/>
      <c r="D58" s="13"/>
    </row>
    <row r="59" spans="2:4" hidden="1">
      <c r="B59" s="13"/>
      <c r="C59" s="13"/>
      <c r="D59" s="13"/>
    </row>
    <row r="60" spans="2:4" hidden="1">
      <c r="B60" s="13"/>
      <c r="C60" s="13"/>
      <c r="D60" s="13"/>
    </row>
    <row r="61" spans="2:4" hidden="1">
      <c r="B61" s="13"/>
      <c r="C61" s="13"/>
      <c r="D61" s="13"/>
    </row>
    <row r="62" spans="2:4" hidden="1">
      <c r="B62" s="13"/>
      <c r="C62" s="13"/>
      <c r="D62" s="13"/>
    </row>
    <row r="63" spans="2:4" hidden="1">
      <c r="B63" s="13"/>
      <c r="C63" s="13"/>
      <c r="D63" s="13"/>
    </row>
    <row r="64" spans="2:4" hidden="1">
      <c r="B64" s="13"/>
      <c r="C64" s="13"/>
      <c r="D64" s="13"/>
    </row>
    <row r="65" spans="2:4" hidden="1">
      <c r="B65" s="13"/>
      <c r="C65" s="13"/>
      <c r="D65" s="13"/>
    </row>
    <row r="66" spans="2:4" hidden="1">
      <c r="B66" s="13"/>
      <c r="C66" s="13"/>
      <c r="D66" s="13"/>
    </row>
    <row r="67" spans="2:4" hidden="1">
      <c r="B67" s="13"/>
      <c r="C67" s="13"/>
      <c r="D67" s="13"/>
    </row>
    <row r="68" spans="2:4" hidden="1">
      <c r="B68" s="13"/>
      <c r="C68" s="13"/>
      <c r="D68" s="13"/>
    </row>
    <row r="69" spans="2:4" hidden="1">
      <c r="B69" s="13"/>
      <c r="C69" s="13"/>
      <c r="D69" s="13"/>
    </row>
    <row r="70" spans="2:4" hidden="1">
      <c r="B70" s="13"/>
      <c r="C70" s="13"/>
      <c r="D70" s="13"/>
    </row>
    <row r="71" spans="2:4" hidden="1">
      <c r="B71" s="13"/>
      <c r="C71" s="13"/>
      <c r="D71" s="13"/>
    </row>
    <row r="72" spans="2:4" hidden="1">
      <c r="B72" s="13"/>
      <c r="C72" s="13"/>
      <c r="D72" s="13"/>
    </row>
    <row r="73" spans="2:4" hidden="1">
      <c r="B73" s="13"/>
      <c r="C73" s="13"/>
      <c r="D73" s="13"/>
    </row>
    <row r="74" spans="2:4" hidden="1">
      <c r="B74" s="13"/>
      <c r="C74" s="13"/>
      <c r="D74" s="13"/>
    </row>
    <row r="75" spans="2:4" hidden="1">
      <c r="B75" s="13"/>
      <c r="C75" s="13"/>
      <c r="D75" s="13"/>
    </row>
    <row r="76" spans="2:4" hidden="1">
      <c r="B76" s="13"/>
      <c r="C76" s="13"/>
      <c r="D76" s="13"/>
    </row>
    <row r="77" spans="2:4" hidden="1">
      <c r="B77" s="13"/>
      <c r="C77" s="13"/>
      <c r="D77" s="13"/>
    </row>
    <row r="78" spans="2:4" hidden="1">
      <c r="B78" s="13"/>
      <c r="C78" s="13"/>
      <c r="D78" s="13"/>
    </row>
    <row r="79" spans="2:4" hidden="1">
      <c r="B79" s="13"/>
      <c r="C79" s="13"/>
      <c r="D79" s="13"/>
    </row>
    <row r="80" spans="2:4" hidden="1">
      <c r="B80" s="13"/>
      <c r="C80" s="13"/>
      <c r="D80" s="13"/>
    </row>
    <row r="81" spans="2:4" hidden="1">
      <c r="B81" s="13"/>
      <c r="C81" s="13"/>
      <c r="D81" s="13"/>
    </row>
    <row r="82" spans="2:4" hidden="1">
      <c r="B82" s="13"/>
      <c r="C82" s="13"/>
      <c r="D82" s="13"/>
    </row>
    <row r="83" spans="2:4" hidden="1">
      <c r="B83" s="13"/>
      <c r="C83" s="13"/>
      <c r="D83" s="13"/>
    </row>
    <row r="84" spans="2:4" hidden="1">
      <c r="B84" s="13"/>
      <c r="C84" s="13"/>
      <c r="D84" s="13"/>
    </row>
    <row r="85" spans="2:4" hidden="1">
      <c r="B85" s="13"/>
      <c r="C85" s="13"/>
      <c r="D85" s="13"/>
    </row>
    <row r="86" spans="2:4" hidden="1">
      <c r="B86" s="13"/>
      <c r="C86" s="13"/>
      <c r="D86" s="13"/>
    </row>
    <row r="87" spans="2:4" hidden="1">
      <c r="B87" s="13"/>
      <c r="C87" s="13"/>
      <c r="D87" s="13"/>
    </row>
    <row r="88" spans="2:4" hidden="1">
      <c r="B88" s="13"/>
      <c r="C88" s="13"/>
      <c r="D88" s="13"/>
    </row>
    <row r="89" spans="2:4" hidden="1">
      <c r="B89" s="13"/>
      <c r="C89" s="13"/>
      <c r="D89" s="13"/>
    </row>
    <row r="90" spans="2:4" hidden="1">
      <c r="B90" s="13"/>
      <c r="C90" s="13"/>
      <c r="D90" s="13"/>
    </row>
    <row r="91" spans="2:4" hidden="1">
      <c r="B91" s="13"/>
      <c r="C91" s="13"/>
      <c r="D91" s="13"/>
    </row>
    <row r="92" spans="2:4" hidden="1">
      <c r="B92" s="13"/>
      <c r="C92" s="13"/>
      <c r="D92" s="13"/>
    </row>
    <row r="93" spans="2:4" hidden="1">
      <c r="B93" s="13"/>
      <c r="C93" s="13"/>
      <c r="D93" s="13"/>
    </row>
    <row r="94" spans="2:4" hidden="1">
      <c r="B94" s="13"/>
      <c r="C94" s="13"/>
      <c r="D94" s="13"/>
    </row>
    <row r="95" spans="2:4" hidden="1">
      <c r="B95" s="13"/>
      <c r="C95" s="13"/>
      <c r="D95" s="13"/>
    </row>
    <row r="96" spans="2:4" hidden="1">
      <c r="B96" s="13"/>
      <c r="C96" s="13"/>
      <c r="D96" s="13"/>
    </row>
    <row r="97" spans="2:4" hidden="1">
      <c r="B97" s="13"/>
      <c r="C97" s="13"/>
      <c r="D97" s="13"/>
    </row>
    <row r="98" spans="2:4" hidden="1">
      <c r="B98" s="13"/>
      <c r="C98" s="13"/>
      <c r="D98" s="13"/>
    </row>
    <row r="99" spans="2:4" hidden="1">
      <c r="B99" s="13"/>
      <c r="C99" s="13"/>
      <c r="D99" s="13"/>
    </row>
    <row r="100" spans="2:4" hidden="1">
      <c r="B100" s="13"/>
      <c r="C100" s="13"/>
      <c r="D100" s="13"/>
    </row>
    <row r="101" spans="2:4" hidden="1">
      <c r="B101" s="13"/>
      <c r="C101" s="13"/>
      <c r="D101" s="13"/>
    </row>
    <row r="102" spans="2:4" hidden="1">
      <c r="B102" s="13"/>
      <c r="C102" s="13"/>
      <c r="D102" s="13"/>
    </row>
    <row r="103" spans="2:4" hidden="1">
      <c r="B103" s="13"/>
      <c r="C103" s="13"/>
      <c r="D103" s="13"/>
    </row>
    <row r="104" spans="2:4" hidden="1">
      <c r="B104" s="13"/>
      <c r="C104" s="13"/>
      <c r="D104" s="13"/>
    </row>
    <row r="105" spans="2:4" hidden="1">
      <c r="B105" s="13"/>
      <c r="C105" s="13"/>
      <c r="D105" s="13"/>
    </row>
    <row r="106" spans="2:4" hidden="1">
      <c r="B106" s="13"/>
      <c r="C106" s="13"/>
      <c r="D106" s="13"/>
    </row>
    <row r="107" spans="2:4" hidden="1">
      <c r="B107" s="13"/>
      <c r="C107" s="13"/>
      <c r="D107" s="13"/>
    </row>
    <row r="108" spans="2:4" hidden="1">
      <c r="B108" s="13"/>
      <c r="C108" s="13"/>
      <c r="D108" s="13"/>
    </row>
    <row r="109" spans="2:4" hidden="1">
      <c r="B109" s="13"/>
      <c r="C109" s="13"/>
      <c r="D109" s="13"/>
    </row>
    <row r="110" spans="2:4" hidden="1">
      <c r="B110" s="13"/>
      <c r="C110" s="13"/>
      <c r="D110" s="13"/>
    </row>
    <row r="111" spans="2:4" hidden="1">
      <c r="B111" s="13"/>
      <c r="C111" s="13"/>
      <c r="D111" s="13"/>
    </row>
    <row r="112" spans="2:4" hidden="1">
      <c r="B112" s="13"/>
      <c r="C112" s="13"/>
      <c r="D112" s="13"/>
    </row>
    <row r="113" spans="2:4" hidden="1">
      <c r="B113" s="13"/>
      <c r="C113" s="13"/>
      <c r="D113" s="13"/>
    </row>
    <row r="114" spans="2:4" hidden="1">
      <c r="B114" s="13"/>
      <c r="C114" s="13"/>
      <c r="D114" s="13"/>
    </row>
    <row r="115" spans="2:4" hidden="1">
      <c r="B115" s="13"/>
      <c r="C115" s="13"/>
      <c r="D115" s="13"/>
    </row>
    <row r="116" spans="2:4" hidden="1">
      <c r="B116" s="13"/>
      <c r="C116" s="13"/>
      <c r="D116" s="13"/>
    </row>
    <row r="117" spans="2:4" hidden="1">
      <c r="B117" s="13"/>
      <c r="C117" s="13"/>
      <c r="D117" s="13"/>
    </row>
    <row r="118" spans="2:4" hidden="1">
      <c r="B118" s="13"/>
      <c r="C118" s="13"/>
      <c r="D118" s="13"/>
    </row>
    <row r="119" spans="2:4" hidden="1">
      <c r="B119" s="13"/>
      <c r="C119" s="13"/>
      <c r="D119" s="13"/>
    </row>
    <row r="120" spans="2:4" hidden="1">
      <c r="B120" s="13"/>
      <c r="C120" s="13"/>
      <c r="D120" s="13"/>
    </row>
    <row r="121" spans="2:4" hidden="1">
      <c r="B121" s="13"/>
      <c r="C121" s="13"/>
      <c r="D121" s="13"/>
    </row>
    <row r="122" spans="2:4" hidden="1">
      <c r="B122" s="13"/>
      <c r="C122" s="13"/>
      <c r="D122" s="13"/>
    </row>
    <row r="123" spans="2:4" hidden="1">
      <c r="B123" s="13"/>
      <c r="C123" s="13"/>
      <c r="D123" s="13"/>
    </row>
    <row r="124" spans="2:4" hidden="1">
      <c r="B124" s="13"/>
      <c r="C124" s="13"/>
      <c r="D124" s="13"/>
    </row>
    <row r="125" spans="2:4" hidden="1">
      <c r="B125" s="13"/>
      <c r="C125" s="13"/>
      <c r="D125" s="13"/>
    </row>
    <row r="126" spans="2:4" hidden="1">
      <c r="B126" s="13"/>
      <c r="C126" s="13"/>
      <c r="D126" s="13"/>
    </row>
    <row r="127" spans="2:4" hidden="1">
      <c r="B127" s="13"/>
      <c r="C127" s="13"/>
      <c r="D127" s="13"/>
    </row>
    <row r="128" spans="2:4" hidden="1">
      <c r="B128" s="13"/>
      <c r="C128" s="13"/>
      <c r="D128" s="13"/>
    </row>
    <row r="129" spans="2:4" hidden="1">
      <c r="B129" s="13"/>
      <c r="C129" s="13"/>
      <c r="D129" s="13"/>
    </row>
    <row r="130" spans="2:4" hidden="1">
      <c r="B130" s="13"/>
      <c r="C130" s="13"/>
      <c r="D130" s="13"/>
    </row>
    <row r="131" spans="2:4" hidden="1">
      <c r="B131" s="13"/>
      <c r="C131" s="13"/>
      <c r="D131" s="13"/>
    </row>
    <row r="132" spans="2:4" hidden="1">
      <c r="B132" s="13"/>
      <c r="C132" s="13"/>
      <c r="D132" s="13"/>
    </row>
    <row r="133" spans="2:4" hidden="1">
      <c r="B133" s="13"/>
      <c r="C133" s="13"/>
      <c r="D133" s="13"/>
    </row>
    <row r="134" spans="2:4" hidden="1">
      <c r="B134" s="13"/>
      <c r="C134" s="13"/>
      <c r="D134" s="13"/>
    </row>
    <row r="135" spans="2:4" hidden="1">
      <c r="B135" s="13"/>
      <c r="C135" s="13"/>
      <c r="D135" s="13"/>
    </row>
    <row r="136" spans="2:4" hidden="1">
      <c r="B136" s="13"/>
      <c r="C136" s="13"/>
      <c r="D136" s="13"/>
    </row>
    <row r="137" spans="2:4" hidden="1">
      <c r="B137" s="13"/>
      <c r="C137" s="13"/>
      <c r="D137" s="13"/>
    </row>
    <row r="138" spans="2:4" hidden="1">
      <c r="B138" s="13"/>
      <c r="C138" s="13"/>
      <c r="D138" s="13"/>
    </row>
    <row r="139" spans="2:4" hidden="1">
      <c r="B139" s="13"/>
      <c r="C139" s="13"/>
      <c r="D139" s="13"/>
    </row>
    <row r="140" spans="2:4" hidden="1">
      <c r="B140" s="13"/>
      <c r="C140" s="13"/>
      <c r="D140" s="13"/>
    </row>
    <row r="141" spans="2:4" hidden="1">
      <c r="B141" s="13"/>
      <c r="C141" s="13"/>
      <c r="D141" s="13"/>
    </row>
    <row r="142" spans="2:4" hidden="1">
      <c r="B142" s="13"/>
      <c r="C142" s="13"/>
      <c r="D142" s="13"/>
    </row>
    <row r="143" spans="2:4" hidden="1">
      <c r="B143" s="13"/>
      <c r="C143" s="13"/>
      <c r="D143" s="13"/>
    </row>
    <row r="144" spans="2:4" hidden="1">
      <c r="B144" s="13"/>
      <c r="C144" s="13"/>
      <c r="D144" s="13"/>
    </row>
    <row r="145" spans="2:4" hidden="1">
      <c r="B145" s="13"/>
      <c r="C145" s="13"/>
      <c r="D145" s="13"/>
    </row>
    <row r="146" spans="2:4" hidden="1">
      <c r="B146" s="13"/>
      <c r="C146" s="13"/>
      <c r="D146" s="13"/>
    </row>
    <row r="147" spans="2:4" hidden="1">
      <c r="B147" s="13"/>
      <c r="C147" s="13"/>
      <c r="D147" s="13"/>
    </row>
    <row r="148" spans="2:4" hidden="1">
      <c r="B148" s="13"/>
      <c r="C148" s="13"/>
      <c r="D148" s="13"/>
    </row>
    <row r="149" spans="2:4" hidden="1">
      <c r="B149" s="13"/>
      <c r="C149" s="13"/>
      <c r="D149" s="13"/>
    </row>
    <row r="150" spans="2:4" hidden="1">
      <c r="B150" s="13"/>
      <c r="C150" s="13"/>
      <c r="D150" s="13"/>
    </row>
    <row r="151" spans="2:4" hidden="1">
      <c r="B151" s="13"/>
      <c r="C151" s="13"/>
      <c r="D151" s="13"/>
    </row>
    <row r="152" spans="2:4" hidden="1">
      <c r="B152" s="13"/>
      <c r="C152" s="13"/>
      <c r="D152" s="13"/>
    </row>
    <row r="153" spans="2:4" hidden="1">
      <c r="B153" s="13"/>
      <c r="C153" s="13"/>
      <c r="D153" s="13"/>
    </row>
    <row r="154" spans="2:4" hidden="1">
      <c r="B154" s="13"/>
      <c r="C154" s="13"/>
      <c r="D154" s="13"/>
    </row>
    <row r="155" spans="2:4" hidden="1">
      <c r="B155" s="13"/>
      <c r="C155" s="13"/>
      <c r="D155" s="13"/>
    </row>
    <row r="156" spans="2:4" hidden="1">
      <c r="B156" s="13"/>
      <c r="C156" s="13"/>
      <c r="D156" s="13"/>
    </row>
    <row r="157" spans="2:4" hidden="1">
      <c r="B157" s="13"/>
      <c r="C157" s="13"/>
      <c r="D157" s="13"/>
    </row>
    <row r="158" spans="2:4" hidden="1">
      <c r="B158" s="13"/>
      <c r="C158" s="13"/>
      <c r="D158" s="13"/>
    </row>
    <row r="159" spans="2:4" hidden="1">
      <c r="B159" s="13"/>
      <c r="C159" s="13"/>
      <c r="D159" s="13"/>
    </row>
    <row r="160" spans="2:4" hidden="1">
      <c r="B160" s="13"/>
      <c r="C160" s="13"/>
      <c r="D160" s="13"/>
    </row>
    <row r="161" spans="2:4" hidden="1">
      <c r="B161" s="13"/>
      <c r="C161" s="13"/>
      <c r="D161" s="13"/>
    </row>
    <row r="162" spans="2:4" hidden="1">
      <c r="B162" s="13"/>
      <c r="C162" s="13"/>
      <c r="D162" s="13"/>
    </row>
    <row r="163" spans="2:4" hidden="1">
      <c r="B163" s="13"/>
      <c r="C163" s="13"/>
      <c r="D163" s="13"/>
    </row>
    <row r="164" spans="2:4" hidden="1">
      <c r="B164" s="13"/>
      <c r="C164" s="13"/>
      <c r="D164" s="13"/>
    </row>
    <row r="165" spans="2:4" hidden="1">
      <c r="B165" s="13"/>
      <c r="C165" s="13"/>
      <c r="D165" s="13"/>
    </row>
    <row r="166" spans="2:4" hidden="1">
      <c r="B166" s="13"/>
      <c r="C166" s="13"/>
      <c r="D166" s="13"/>
    </row>
    <row r="167" spans="2:4" hidden="1">
      <c r="B167" s="13"/>
      <c r="C167" s="13"/>
      <c r="D167" s="13"/>
    </row>
    <row r="168" spans="2:4" hidden="1">
      <c r="B168" s="13"/>
      <c r="C168" s="13"/>
      <c r="D168" s="13"/>
    </row>
    <row r="169" spans="2:4" hidden="1">
      <c r="B169" s="13"/>
      <c r="C169" s="13"/>
      <c r="D169" s="13"/>
    </row>
    <row r="170" spans="2:4" hidden="1">
      <c r="B170" s="13"/>
      <c r="C170" s="13"/>
      <c r="D170" s="13"/>
    </row>
    <row r="171" spans="2:4" hidden="1">
      <c r="B171" s="13"/>
      <c r="C171" s="13"/>
      <c r="D171" s="13"/>
    </row>
    <row r="172" spans="2:4" hidden="1">
      <c r="B172" s="13"/>
      <c r="C172" s="13"/>
      <c r="D172" s="13"/>
    </row>
    <row r="173" spans="2:4" hidden="1">
      <c r="B173" s="13"/>
      <c r="C173" s="13"/>
      <c r="D173" s="13"/>
    </row>
    <row r="174" spans="2:4" hidden="1">
      <c r="B174" s="13"/>
      <c r="C174" s="13"/>
      <c r="D174" s="13"/>
    </row>
    <row r="175" spans="2:4" hidden="1">
      <c r="B175" s="13"/>
      <c r="C175" s="13"/>
      <c r="D175" s="13"/>
    </row>
    <row r="176" spans="2:4" hidden="1">
      <c r="B176" s="13"/>
      <c r="C176" s="13"/>
      <c r="D176" s="13"/>
    </row>
    <row r="177" spans="2:4" hidden="1">
      <c r="B177" s="13"/>
      <c r="C177" s="13"/>
      <c r="D177" s="13"/>
    </row>
    <row r="178" spans="2:4" hidden="1">
      <c r="B178" s="13"/>
      <c r="C178" s="13"/>
      <c r="D178" s="13"/>
    </row>
    <row r="179" spans="2:4" hidden="1">
      <c r="B179" s="13"/>
      <c r="C179" s="13"/>
      <c r="D179" s="13"/>
    </row>
    <row r="180" spans="2:4" hidden="1">
      <c r="B180" s="13"/>
      <c r="C180" s="13"/>
      <c r="D180" s="13"/>
    </row>
    <row r="181" spans="2:4" hidden="1">
      <c r="B181" s="13"/>
      <c r="C181" s="13"/>
      <c r="D181" s="13"/>
    </row>
    <row r="182" spans="2:4" hidden="1">
      <c r="B182" s="13"/>
      <c r="C182" s="13"/>
      <c r="D182" s="13"/>
    </row>
    <row r="183" spans="2:4" hidden="1">
      <c r="B183" s="13"/>
      <c r="C183" s="13"/>
      <c r="D183" s="13"/>
    </row>
    <row r="184" spans="2:4" hidden="1">
      <c r="B184" s="13"/>
      <c r="C184" s="13"/>
      <c r="D184" s="13"/>
    </row>
    <row r="185" spans="2:4" hidden="1">
      <c r="B185" s="13"/>
      <c r="C185" s="13"/>
      <c r="D185" s="13"/>
    </row>
    <row r="186" spans="2:4" hidden="1">
      <c r="B186" s="13"/>
      <c r="C186" s="13"/>
      <c r="D186" s="13"/>
    </row>
    <row r="187" spans="2:4" hidden="1">
      <c r="B187" s="13"/>
      <c r="C187" s="13"/>
      <c r="D187" s="13"/>
    </row>
    <row r="188" spans="2:4" hidden="1">
      <c r="B188" s="13"/>
      <c r="C188" s="13"/>
      <c r="D188" s="13"/>
    </row>
    <row r="189" spans="2:4" hidden="1">
      <c r="B189" s="13"/>
      <c r="C189" s="13"/>
      <c r="D189" s="13"/>
    </row>
    <row r="190" spans="2:4" hidden="1">
      <c r="B190" s="13"/>
      <c r="C190" s="13"/>
      <c r="D190" s="13"/>
    </row>
    <row r="191" spans="2:4" hidden="1">
      <c r="B191" s="13"/>
      <c r="C191" s="13"/>
      <c r="D191" s="13"/>
    </row>
    <row r="192" spans="2:4" hidden="1">
      <c r="B192" s="13"/>
      <c r="C192" s="13"/>
      <c r="D192" s="13"/>
    </row>
    <row r="193" spans="2:4" hidden="1">
      <c r="B193" s="13"/>
      <c r="C193" s="13"/>
      <c r="D193" s="13"/>
    </row>
    <row r="194" spans="2:4" hidden="1">
      <c r="B194" s="13"/>
      <c r="C194" s="13"/>
      <c r="D194" s="13"/>
    </row>
    <row r="195" spans="2:4" hidden="1">
      <c r="B195" s="13"/>
      <c r="C195" s="13"/>
      <c r="D195" s="13"/>
    </row>
    <row r="196" spans="2:4" hidden="1">
      <c r="B196" s="13"/>
      <c r="C196" s="13"/>
      <c r="D196" s="13"/>
    </row>
    <row r="197" spans="2:4" hidden="1">
      <c r="B197" s="13"/>
      <c r="C197" s="13"/>
      <c r="D197" s="13"/>
    </row>
    <row r="198" spans="2:4" hidden="1">
      <c r="B198" s="13"/>
      <c r="C198" s="13"/>
      <c r="D198" s="13"/>
    </row>
    <row r="199" spans="2:4" hidden="1">
      <c r="B199" s="13"/>
      <c r="C199" s="13"/>
      <c r="D199" s="13"/>
    </row>
    <row r="200" spans="2:4" hidden="1">
      <c r="B200" s="13"/>
      <c r="C200" s="13"/>
      <c r="D200" s="13"/>
    </row>
    <row r="201" spans="2:4" hidden="1">
      <c r="B201" s="13"/>
      <c r="C201" s="13"/>
      <c r="D201" s="13"/>
    </row>
    <row r="202" spans="2:4" hidden="1">
      <c r="B202" s="13"/>
      <c r="C202" s="13"/>
      <c r="D202" s="13"/>
    </row>
    <row r="203" spans="2:4" hidden="1">
      <c r="B203" s="13"/>
      <c r="C203" s="13"/>
      <c r="D203" s="13"/>
    </row>
    <row r="204" spans="2:4" hidden="1">
      <c r="B204" s="13"/>
      <c r="C204" s="13"/>
      <c r="D204" s="13"/>
    </row>
    <row r="205" spans="2:4" hidden="1">
      <c r="B205" s="13"/>
      <c r="C205" s="13"/>
      <c r="D205" s="13"/>
    </row>
    <row r="206" spans="2:4" hidden="1">
      <c r="B206" s="13"/>
      <c r="C206" s="13"/>
      <c r="D206" s="13"/>
    </row>
    <row r="207" spans="2:4" hidden="1">
      <c r="B207" s="13"/>
      <c r="C207" s="13"/>
      <c r="D207" s="13"/>
    </row>
    <row r="208" spans="2:4" hidden="1">
      <c r="B208" s="13"/>
      <c r="C208" s="13"/>
      <c r="D208" s="13"/>
    </row>
    <row r="209" spans="2:4" hidden="1">
      <c r="B209" s="13"/>
      <c r="C209" s="13"/>
      <c r="D209" s="13"/>
    </row>
    <row r="210" spans="2:4" hidden="1">
      <c r="B210" s="13"/>
      <c r="C210" s="13"/>
      <c r="D210" s="13"/>
    </row>
    <row r="211" spans="2:4" hidden="1">
      <c r="B211" s="13"/>
      <c r="C211" s="13"/>
      <c r="D211" s="13"/>
    </row>
    <row r="212" spans="2:4" hidden="1">
      <c r="B212" s="13"/>
      <c r="C212" s="13"/>
      <c r="D212" s="13"/>
    </row>
    <row r="213" spans="2:4" hidden="1">
      <c r="B213" s="13"/>
      <c r="C213" s="13"/>
      <c r="D213" s="13"/>
    </row>
    <row r="214" spans="2:4" hidden="1">
      <c r="B214" s="13"/>
      <c r="C214" s="13"/>
      <c r="D214" s="13"/>
    </row>
    <row r="215" spans="2:4" hidden="1">
      <c r="B215" s="13"/>
      <c r="C215" s="13"/>
      <c r="D215" s="13"/>
    </row>
    <row r="216" spans="2:4" hidden="1">
      <c r="B216" s="13"/>
      <c r="C216" s="13"/>
      <c r="D216" s="13"/>
    </row>
    <row r="217" spans="2:4" hidden="1">
      <c r="B217" s="13"/>
      <c r="C217" s="13"/>
      <c r="D217" s="13"/>
    </row>
    <row r="218" spans="2:4" hidden="1">
      <c r="B218" s="13"/>
      <c r="C218" s="13"/>
      <c r="D218" s="13"/>
    </row>
    <row r="219" spans="2:4" hidden="1">
      <c r="B219" s="13"/>
      <c r="C219" s="13"/>
      <c r="D219" s="13"/>
    </row>
    <row r="220" spans="2:4" hidden="1">
      <c r="B220" s="13"/>
      <c r="C220" s="13"/>
      <c r="D220" s="13"/>
    </row>
    <row r="221" spans="2:4" hidden="1">
      <c r="B221" s="13"/>
      <c r="C221" s="13"/>
      <c r="D221" s="13"/>
    </row>
    <row r="222" spans="2:4" hidden="1">
      <c r="B222" s="13"/>
      <c r="C222" s="13"/>
      <c r="D222" s="13"/>
    </row>
    <row r="223" spans="2:4" hidden="1">
      <c r="B223" s="13"/>
      <c r="C223" s="13"/>
      <c r="D223" s="13"/>
    </row>
    <row r="224" spans="2:4" hidden="1">
      <c r="B224" s="13"/>
      <c r="C224" s="13"/>
      <c r="D224" s="13"/>
    </row>
    <row r="225" spans="2:4" hidden="1">
      <c r="B225" s="13"/>
      <c r="C225" s="13"/>
      <c r="D225" s="13"/>
    </row>
    <row r="226" spans="2:4" hidden="1">
      <c r="B226" s="13"/>
      <c r="C226" s="13"/>
      <c r="D226" s="13"/>
    </row>
    <row r="227" spans="2:4" hidden="1">
      <c r="B227" s="13"/>
      <c r="C227" s="13"/>
      <c r="D227" s="13"/>
    </row>
    <row r="228" spans="2:4" hidden="1">
      <c r="B228" s="13"/>
      <c r="C228" s="13"/>
      <c r="D228" s="13"/>
    </row>
    <row r="229" spans="2:4" hidden="1">
      <c r="B229" s="13"/>
      <c r="C229" s="13"/>
      <c r="D229" s="13"/>
    </row>
    <row r="230" spans="2:4" hidden="1">
      <c r="B230" s="13"/>
      <c r="C230" s="13"/>
      <c r="D230" s="13"/>
    </row>
    <row r="231" spans="2:4" hidden="1">
      <c r="B231" s="13"/>
      <c r="C231" s="13"/>
      <c r="D231" s="13"/>
    </row>
    <row r="232" spans="2:4" hidden="1">
      <c r="B232" s="13"/>
      <c r="C232" s="13"/>
      <c r="D232" s="13"/>
    </row>
    <row r="233" spans="2:4" hidden="1">
      <c r="B233" s="13"/>
      <c r="C233" s="13"/>
      <c r="D233" s="13"/>
    </row>
    <row r="234" spans="2:4" hidden="1">
      <c r="B234" s="13"/>
      <c r="C234" s="13"/>
      <c r="D234" s="13"/>
    </row>
    <row r="235" spans="2:4" hidden="1">
      <c r="B235" s="13"/>
      <c r="C235" s="13"/>
      <c r="D235" s="13"/>
    </row>
    <row r="236" spans="2:4" hidden="1">
      <c r="B236" s="13"/>
      <c r="C236" s="13"/>
      <c r="D236" s="13"/>
    </row>
    <row r="237" spans="2:4" hidden="1">
      <c r="B237" s="13"/>
      <c r="C237" s="13"/>
      <c r="D237" s="13"/>
    </row>
    <row r="238" spans="2:4" hidden="1">
      <c r="B238" s="13"/>
      <c r="C238" s="13"/>
      <c r="D238" s="13"/>
    </row>
    <row r="239" spans="2:4" hidden="1">
      <c r="B239" s="13"/>
      <c r="C239" s="13"/>
      <c r="D239" s="13"/>
    </row>
    <row r="240" spans="2:4" hidden="1">
      <c r="B240" s="13"/>
      <c r="C240" s="13"/>
      <c r="D240" s="13"/>
    </row>
    <row r="241" spans="2:4" hidden="1">
      <c r="B241" s="13"/>
      <c r="C241" s="13"/>
      <c r="D241" s="13"/>
    </row>
    <row r="242" spans="2:4" hidden="1">
      <c r="B242" s="13"/>
      <c r="C242" s="13"/>
      <c r="D242" s="13"/>
    </row>
    <row r="243" spans="2:4" hidden="1">
      <c r="B243" s="13"/>
      <c r="C243" s="13"/>
      <c r="D243" s="13"/>
    </row>
    <row r="244" spans="2:4" hidden="1">
      <c r="B244" s="13"/>
      <c r="C244" s="13"/>
      <c r="D244" s="13"/>
    </row>
    <row r="245" spans="2:4" hidden="1">
      <c r="B245" s="13"/>
      <c r="C245" s="13"/>
      <c r="D245" s="13"/>
    </row>
    <row r="246" spans="2:4" hidden="1">
      <c r="B246" s="13"/>
      <c r="C246" s="13"/>
      <c r="D246" s="13"/>
    </row>
    <row r="247" spans="2:4" hidden="1">
      <c r="B247" s="13"/>
      <c r="C247" s="13"/>
      <c r="D247" s="13"/>
    </row>
    <row r="248" spans="2:4" hidden="1">
      <c r="B248" s="13"/>
      <c r="C248" s="13"/>
      <c r="D248" s="13"/>
    </row>
    <row r="249" spans="2:4" hidden="1">
      <c r="B249" s="13"/>
      <c r="C249" s="13"/>
      <c r="D249" s="13"/>
    </row>
    <row r="250" spans="2:4" hidden="1">
      <c r="B250" s="13"/>
      <c r="C250" s="13"/>
      <c r="D250" s="13"/>
    </row>
    <row r="251" spans="2:4" hidden="1">
      <c r="B251" s="13"/>
      <c r="C251" s="13"/>
      <c r="D251" s="13"/>
    </row>
    <row r="252" spans="2:4" hidden="1">
      <c r="B252" s="13"/>
      <c r="C252" s="13"/>
      <c r="D252" s="13"/>
    </row>
    <row r="253" spans="2:4" hidden="1">
      <c r="B253" s="13"/>
      <c r="C253" s="13"/>
      <c r="D253" s="13"/>
    </row>
    <row r="254" spans="2:4" hidden="1">
      <c r="B254" s="13"/>
      <c r="C254" s="13"/>
      <c r="D254" s="13"/>
    </row>
    <row r="255" spans="2:4" hidden="1">
      <c r="B255" s="13"/>
      <c r="C255" s="13"/>
      <c r="D255" s="13"/>
    </row>
    <row r="256" spans="2:4" hidden="1">
      <c r="B256" s="13"/>
      <c r="C256" s="13"/>
      <c r="D256" s="13"/>
    </row>
    <row r="257" spans="2:4" hidden="1">
      <c r="B257" s="13"/>
      <c r="C257" s="13"/>
      <c r="D257" s="13"/>
    </row>
    <row r="258" spans="2:4" hidden="1">
      <c r="B258" s="13"/>
      <c r="C258" s="13"/>
      <c r="D258" s="13"/>
    </row>
    <row r="259" spans="2:4" hidden="1">
      <c r="B259" s="13"/>
      <c r="C259" s="13"/>
      <c r="D259" s="13"/>
    </row>
    <row r="260" spans="2:4" hidden="1">
      <c r="B260" s="13"/>
      <c r="C260" s="13"/>
      <c r="D260" s="13"/>
    </row>
    <row r="261" spans="2:4" hidden="1">
      <c r="B261" s="13"/>
      <c r="C261" s="13"/>
      <c r="D261" s="13"/>
    </row>
    <row r="262" spans="2:4" hidden="1">
      <c r="B262" s="13"/>
      <c r="C262" s="13"/>
      <c r="D262" s="13"/>
    </row>
    <row r="263" spans="2:4" hidden="1">
      <c r="B263" s="13"/>
      <c r="C263" s="13"/>
      <c r="D263" s="13"/>
    </row>
    <row r="264" spans="2:4" hidden="1">
      <c r="B264" s="13"/>
      <c r="C264" s="13"/>
      <c r="D264" s="13"/>
    </row>
    <row r="265" spans="2:4" hidden="1">
      <c r="B265" s="13"/>
      <c r="C265" s="13"/>
      <c r="D265" s="13"/>
    </row>
    <row r="266" spans="2:4" hidden="1">
      <c r="B266" s="13"/>
      <c r="C266" s="13"/>
      <c r="D266" s="13"/>
    </row>
    <row r="267" spans="2:4" hidden="1">
      <c r="B267" s="13"/>
      <c r="C267" s="13"/>
      <c r="D267" s="13"/>
    </row>
    <row r="268" spans="2:4" hidden="1">
      <c r="B268" s="13"/>
      <c r="C268" s="13"/>
      <c r="D268" s="13"/>
    </row>
    <row r="269" spans="2:4" hidden="1">
      <c r="B269" s="13"/>
      <c r="C269" s="13"/>
      <c r="D269" s="13"/>
    </row>
    <row r="270" spans="2:4" hidden="1">
      <c r="B270" s="13"/>
      <c r="C270" s="13"/>
      <c r="D270" s="13"/>
    </row>
    <row r="271" spans="2:4" hidden="1">
      <c r="B271" s="13"/>
      <c r="C271" s="13"/>
      <c r="D271" s="13"/>
    </row>
    <row r="272" spans="2:4" hidden="1">
      <c r="B272" s="13"/>
      <c r="C272" s="13"/>
      <c r="D272" s="13"/>
    </row>
    <row r="273" spans="2:4" hidden="1">
      <c r="B273" s="13"/>
      <c r="C273" s="13"/>
      <c r="D273" s="13"/>
    </row>
    <row r="274" spans="2:4" hidden="1">
      <c r="B274" s="13"/>
      <c r="C274" s="13"/>
      <c r="D274" s="13"/>
    </row>
    <row r="275" spans="2:4" hidden="1">
      <c r="B275" s="13"/>
      <c r="C275" s="13"/>
      <c r="D275" s="13"/>
    </row>
    <row r="276" spans="2:4" hidden="1">
      <c r="B276" s="13"/>
      <c r="C276" s="13"/>
      <c r="D276" s="13"/>
    </row>
    <row r="277" spans="2:4" hidden="1">
      <c r="B277" s="13"/>
      <c r="C277" s="13"/>
      <c r="D277" s="13"/>
    </row>
    <row r="278" spans="2:4" hidden="1">
      <c r="B278" s="13"/>
      <c r="C278" s="13"/>
      <c r="D278" s="13"/>
    </row>
    <row r="279" spans="2:4" hidden="1">
      <c r="B279" s="13"/>
      <c r="C279" s="13"/>
      <c r="D279" s="13"/>
    </row>
    <row r="280" spans="2:4" hidden="1">
      <c r="B280" s="13"/>
      <c r="C280" s="13"/>
      <c r="D280" s="13"/>
    </row>
    <row r="281" spans="2:4" hidden="1">
      <c r="B281" s="13"/>
      <c r="C281" s="13"/>
      <c r="D281" s="13"/>
    </row>
    <row r="282" spans="2:4" hidden="1">
      <c r="B282" s="13"/>
      <c r="C282" s="13"/>
      <c r="D282" s="13"/>
    </row>
    <row r="283" spans="2:4" hidden="1">
      <c r="B283" s="13"/>
      <c r="C283" s="13"/>
      <c r="D283" s="13"/>
    </row>
    <row r="284" spans="2:4" hidden="1">
      <c r="B284" s="13"/>
      <c r="C284" s="13"/>
      <c r="D284" s="13"/>
    </row>
    <row r="285" spans="2:4" hidden="1">
      <c r="B285" s="13"/>
      <c r="C285" s="13"/>
      <c r="D285" s="13"/>
    </row>
    <row r="286" spans="2:4" hidden="1">
      <c r="B286" s="13"/>
      <c r="C286" s="13"/>
      <c r="D286" s="13"/>
    </row>
    <row r="287" spans="2:4" hidden="1">
      <c r="B287" s="13"/>
      <c r="C287" s="13"/>
      <c r="D287" s="13"/>
    </row>
    <row r="288" spans="2:4" hidden="1">
      <c r="B288" s="13"/>
      <c r="C288" s="13"/>
      <c r="D288" s="13"/>
    </row>
    <row r="289" spans="2:4" hidden="1">
      <c r="B289" s="13"/>
      <c r="C289" s="13"/>
      <c r="D289" s="13"/>
    </row>
    <row r="290" spans="2:4" hidden="1">
      <c r="B290" s="13"/>
      <c r="C290" s="13"/>
      <c r="D290" s="13"/>
    </row>
    <row r="291" spans="2:4" hidden="1">
      <c r="B291" s="13"/>
      <c r="C291" s="13"/>
      <c r="D291" s="13"/>
    </row>
    <row r="292" spans="2:4" hidden="1">
      <c r="B292" s="13"/>
      <c r="C292" s="13"/>
      <c r="D292" s="13"/>
    </row>
    <row r="293" spans="2:4" hidden="1">
      <c r="B293" s="13"/>
      <c r="C293" s="13"/>
      <c r="D293" s="13"/>
    </row>
    <row r="294" spans="2:4" hidden="1">
      <c r="B294" s="13"/>
      <c r="C294" s="13"/>
      <c r="D294" s="13"/>
    </row>
    <row r="295" spans="2:4" hidden="1">
      <c r="B295" s="13"/>
      <c r="C295" s="13"/>
      <c r="D295" s="13"/>
    </row>
    <row r="296" spans="2:4" hidden="1">
      <c r="B296" s="13"/>
      <c r="C296" s="13"/>
      <c r="D296" s="13"/>
    </row>
    <row r="297" spans="2:4" hidden="1">
      <c r="B297" s="13"/>
      <c r="C297" s="13"/>
      <c r="D297" s="13"/>
    </row>
    <row r="298" spans="2:4" hidden="1">
      <c r="B298" s="13"/>
      <c r="C298" s="13"/>
      <c r="D298" s="13"/>
    </row>
    <row r="299" spans="2:4" hidden="1">
      <c r="B299" s="13"/>
      <c r="C299" s="13"/>
      <c r="D299" s="13"/>
    </row>
    <row r="300" spans="2:4" hidden="1">
      <c r="B300" s="13"/>
      <c r="C300" s="13"/>
      <c r="D300" s="13"/>
    </row>
    <row r="301" spans="2:4" hidden="1">
      <c r="B301" s="13"/>
      <c r="C301" s="13"/>
      <c r="D301" s="13"/>
    </row>
    <row r="302" spans="2:4" hidden="1">
      <c r="B302" s="13"/>
      <c r="C302" s="13"/>
      <c r="D302" s="13"/>
    </row>
    <row r="303" spans="2:4" hidden="1">
      <c r="B303" s="13"/>
      <c r="C303" s="13"/>
      <c r="D303" s="13"/>
    </row>
    <row r="304" spans="2:4" hidden="1">
      <c r="B304" s="13"/>
      <c r="C304" s="13"/>
      <c r="D304" s="13"/>
    </row>
    <row r="305" spans="2:4" hidden="1">
      <c r="B305" s="13"/>
      <c r="C305" s="13"/>
      <c r="D305" s="13"/>
    </row>
    <row r="306" spans="2:4" hidden="1">
      <c r="B306" s="13"/>
      <c r="C306" s="13"/>
      <c r="D306" s="13"/>
    </row>
    <row r="307" spans="2:4" hidden="1">
      <c r="B307" s="13"/>
      <c r="C307" s="13"/>
      <c r="D307" s="13"/>
    </row>
    <row r="308" spans="2:4" hidden="1">
      <c r="B308" s="13"/>
      <c r="C308" s="13"/>
      <c r="D308" s="13"/>
    </row>
    <row r="309" spans="2:4" hidden="1">
      <c r="B309" s="13"/>
      <c r="C309" s="13"/>
      <c r="D309" s="13"/>
    </row>
    <row r="310" spans="2:4" hidden="1">
      <c r="B310" s="13"/>
      <c r="C310" s="13"/>
      <c r="D310" s="13"/>
    </row>
    <row r="311" spans="2:4" hidden="1">
      <c r="B311" s="13"/>
      <c r="C311" s="13"/>
      <c r="D311" s="13"/>
    </row>
    <row r="312" spans="2:4" hidden="1">
      <c r="B312" s="13"/>
      <c r="C312" s="13"/>
      <c r="D312" s="13"/>
    </row>
    <row r="313" spans="2:4" hidden="1">
      <c r="B313" s="13"/>
      <c r="C313" s="13"/>
      <c r="D313" s="13"/>
    </row>
    <row r="314" spans="2:4" hidden="1">
      <c r="B314" s="13"/>
      <c r="C314" s="13"/>
      <c r="D314" s="13"/>
    </row>
    <row r="315" spans="2:4" hidden="1">
      <c r="B315" s="13"/>
      <c r="C315" s="13"/>
      <c r="D315" s="13"/>
    </row>
    <row r="316" spans="2:4" hidden="1">
      <c r="B316" s="13"/>
      <c r="C316" s="13"/>
      <c r="D316" s="13"/>
    </row>
    <row r="317" spans="2:4" hidden="1">
      <c r="B317" s="13"/>
      <c r="C317" s="13"/>
      <c r="D317" s="13"/>
    </row>
    <row r="318" spans="2:4" hidden="1">
      <c r="B318" s="13"/>
      <c r="C318" s="13"/>
      <c r="D318" s="13"/>
    </row>
    <row r="319" spans="2:4" hidden="1">
      <c r="B319" s="13"/>
      <c r="C319" s="13"/>
      <c r="D319" s="13"/>
    </row>
    <row r="320" spans="2:4" hidden="1">
      <c r="B320" s="13"/>
      <c r="C320" s="13"/>
      <c r="D320" s="13"/>
    </row>
    <row r="321" spans="2:4" hidden="1">
      <c r="B321" s="13"/>
      <c r="C321" s="13"/>
      <c r="D321" s="13"/>
    </row>
    <row r="322" spans="2:4" hidden="1">
      <c r="B322" s="13"/>
      <c r="C322" s="13"/>
      <c r="D322" s="13"/>
    </row>
    <row r="323" spans="2:4" hidden="1">
      <c r="B323" s="13"/>
      <c r="C323" s="13"/>
      <c r="D323" s="13"/>
    </row>
    <row r="324" spans="2:4" hidden="1">
      <c r="B324" s="13"/>
      <c r="C324" s="13"/>
      <c r="D324" s="13"/>
    </row>
    <row r="325" spans="2:4" hidden="1">
      <c r="B325" s="13"/>
      <c r="C325" s="13"/>
      <c r="D325" s="13"/>
    </row>
    <row r="326" spans="2:4" hidden="1">
      <c r="B326" s="13"/>
      <c r="C326" s="13"/>
      <c r="D326" s="13"/>
    </row>
    <row r="327" spans="2:4" hidden="1">
      <c r="B327" s="13"/>
      <c r="C327" s="13"/>
      <c r="D327" s="13"/>
    </row>
    <row r="328" spans="2:4" hidden="1">
      <c r="B328" s="13"/>
      <c r="C328" s="13"/>
      <c r="D328" s="13"/>
    </row>
    <row r="329" spans="2:4" hidden="1">
      <c r="B329" s="13"/>
      <c r="C329" s="13"/>
      <c r="D329" s="13"/>
    </row>
    <row r="330" spans="2:4" hidden="1">
      <c r="B330" s="13"/>
      <c r="C330" s="13"/>
      <c r="D330" s="13"/>
    </row>
    <row r="331" spans="2:4" hidden="1">
      <c r="B331" s="13"/>
      <c r="C331" s="13"/>
      <c r="D331" s="13"/>
    </row>
    <row r="332" spans="2:4" hidden="1">
      <c r="B332" s="13"/>
      <c r="C332" s="13"/>
      <c r="D332" s="13"/>
    </row>
    <row r="333" spans="2:4" hidden="1">
      <c r="B333" s="13"/>
      <c r="C333" s="13"/>
      <c r="D333" s="13"/>
    </row>
    <row r="334" spans="2:4" hidden="1">
      <c r="B334" s="13"/>
      <c r="C334" s="13"/>
      <c r="D334" s="13"/>
    </row>
    <row r="335" spans="2:4" hidden="1">
      <c r="B335" s="13"/>
      <c r="C335" s="13"/>
      <c r="D335" s="13"/>
    </row>
    <row r="336" spans="2:4" hidden="1">
      <c r="B336" s="13"/>
      <c r="C336" s="13"/>
      <c r="D336" s="13"/>
    </row>
    <row r="337" spans="2:4" hidden="1">
      <c r="B337" s="13"/>
      <c r="C337" s="13"/>
      <c r="D337" s="13"/>
    </row>
    <row r="338" spans="2:4" hidden="1">
      <c r="B338" s="13"/>
      <c r="C338" s="13"/>
      <c r="D338" s="13"/>
    </row>
    <row r="339" spans="2:4" hidden="1">
      <c r="B339" s="13"/>
      <c r="C339" s="13"/>
      <c r="D339" s="13"/>
    </row>
    <row r="340" spans="2:4" hidden="1">
      <c r="B340" s="13"/>
      <c r="C340" s="13"/>
      <c r="D340" s="13"/>
    </row>
    <row r="341" spans="2:4" hidden="1">
      <c r="B341" s="13"/>
      <c r="C341" s="13"/>
      <c r="D341" s="13"/>
    </row>
    <row r="342" spans="2:4" hidden="1">
      <c r="B342" s="13"/>
      <c r="C342" s="13"/>
      <c r="D342" s="13"/>
    </row>
    <row r="343" spans="2:4" hidden="1">
      <c r="B343" s="13"/>
      <c r="C343" s="13"/>
      <c r="D343" s="13"/>
    </row>
    <row r="344" spans="2:4" hidden="1">
      <c r="B344" s="13"/>
      <c r="C344" s="13"/>
      <c r="D344" s="13"/>
    </row>
    <row r="345" spans="2:4" hidden="1">
      <c r="B345" s="13"/>
      <c r="C345" s="13"/>
      <c r="D345" s="13"/>
    </row>
    <row r="346" spans="2:4" hidden="1">
      <c r="B346" s="13"/>
      <c r="C346" s="13"/>
      <c r="D346" s="13"/>
    </row>
    <row r="347" spans="2:4" hidden="1">
      <c r="B347" s="13"/>
      <c r="C347" s="13"/>
      <c r="D347" s="13"/>
    </row>
    <row r="348" spans="2:4" hidden="1">
      <c r="B348" s="13"/>
      <c r="C348" s="13"/>
      <c r="D348" s="13"/>
    </row>
    <row r="349" spans="2:4" hidden="1">
      <c r="B349" s="13"/>
      <c r="C349" s="13"/>
      <c r="D349" s="13"/>
    </row>
    <row r="350" spans="2:4" hidden="1">
      <c r="B350" s="13"/>
      <c r="C350" s="13"/>
      <c r="D350" s="13"/>
    </row>
    <row r="351" spans="2:4" hidden="1">
      <c r="B351" s="13"/>
      <c r="C351" s="13"/>
      <c r="D351" s="13"/>
    </row>
    <row r="352" spans="2:4" hidden="1">
      <c r="B352" s="13"/>
      <c r="C352" s="13"/>
      <c r="D352" s="13"/>
    </row>
    <row r="353" spans="2:4" hidden="1">
      <c r="B353" s="13"/>
      <c r="C353" s="13"/>
      <c r="D353" s="13"/>
    </row>
    <row r="354" spans="2:4" hidden="1">
      <c r="B354" s="13"/>
      <c r="C354" s="13"/>
      <c r="D354" s="13"/>
    </row>
    <row r="355" spans="2:4" hidden="1">
      <c r="B355" s="13"/>
      <c r="C355" s="13"/>
      <c r="D355" s="13"/>
    </row>
    <row r="356" spans="2:4" hidden="1">
      <c r="B356" s="13"/>
      <c r="C356" s="13"/>
      <c r="D356" s="13"/>
    </row>
    <row r="357" spans="2:4" hidden="1">
      <c r="B357" s="13"/>
      <c r="C357" s="13"/>
      <c r="D357" s="13"/>
    </row>
    <row r="358" spans="2:4" hidden="1">
      <c r="B358" s="13"/>
      <c r="C358" s="13"/>
      <c r="D358" s="13"/>
    </row>
    <row r="359" spans="2:4" hidden="1">
      <c r="B359" s="13"/>
      <c r="C359" s="13"/>
      <c r="D359" s="13"/>
    </row>
    <row r="360" spans="2:4" hidden="1">
      <c r="B360" s="13"/>
      <c r="C360" s="13"/>
      <c r="D360" s="13"/>
    </row>
    <row r="361" spans="2:4" hidden="1">
      <c r="B361" s="13"/>
      <c r="C361" s="13"/>
      <c r="D361" s="13"/>
    </row>
    <row r="362" spans="2:4" hidden="1">
      <c r="B362" s="13"/>
      <c r="C362" s="13"/>
      <c r="D362" s="13"/>
    </row>
    <row r="363" spans="2:4" hidden="1">
      <c r="B363" s="13"/>
      <c r="C363" s="13"/>
      <c r="D363" s="13"/>
    </row>
    <row r="364" spans="2:4" hidden="1">
      <c r="B364" s="13"/>
      <c r="C364" s="13"/>
      <c r="D364" s="13"/>
    </row>
    <row r="365" spans="2:4" hidden="1">
      <c r="B365" s="13"/>
      <c r="C365" s="13"/>
      <c r="D365" s="13"/>
    </row>
    <row r="366" spans="2:4" hidden="1">
      <c r="B366" s="13"/>
      <c r="C366" s="13"/>
      <c r="D366" s="13"/>
    </row>
    <row r="367" spans="2:4" hidden="1">
      <c r="B367" s="13"/>
      <c r="C367" s="13"/>
      <c r="D367" s="13"/>
    </row>
    <row r="368" spans="2:4" hidden="1">
      <c r="B368" s="13"/>
      <c r="C368" s="13"/>
      <c r="D368" s="13"/>
    </row>
    <row r="369" spans="2:4" hidden="1">
      <c r="B369" s="13"/>
      <c r="C369" s="13"/>
      <c r="D369" s="13"/>
    </row>
    <row r="370" spans="2:4" hidden="1">
      <c r="B370" s="13"/>
      <c r="C370" s="13"/>
      <c r="D370" s="13"/>
    </row>
    <row r="371" spans="2:4" hidden="1">
      <c r="B371" s="13"/>
      <c r="C371" s="13"/>
      <c r="D371" s="13"/>
    </row>
    <row r="372" spans="2:4" hidden="1">
      <c r="B372" s="13"/>
      <c r="C372" s="13"/>
      <c r="D372" s="13"/>
    </row>
    <row r="373" spans="2:4" hidden="1">
      <c r="B373" s="13"/>
      <c r="C373" s="13"/>
      <c r="D373" s="13"/>
    </row>
    <row r="374" spans="2:4" hidden="1">
      <c r="B374" s="13"/>
      <c r="C374" s="13"/>
      <c r="D374" s="13"/>
    </row>
    <row r="375" spans="2:4" hidden="1">
      <c r="B375" s="13"/>
      <c r="C375" s="13"/>
      <c r="D375" s="13"/>
    </row>
    <row r="376" spans="2:4" hidden="1">
      <c r="B376" s="13"/>
      <c r="C376" s="13"/>
      <c r="D376" s="13"/>
    </row>
    <row r="377" spans="2:4" hidden="1">
      <c r="B377" s="13"/>
      <c r="C377" s="13"/>
      <c r="D377" s="13"/>
    </row>
    <row r="378" spans="2:4" hidden="1">
      <c r="B378" s="13"/>
      <c r="C378" s="13"/>
      <c r="D378" s="13"/>
    </row>
    <row r="379" spans="2:4" hidden="1">
      <c r="B379" s="13"/>
      <c r="C379" s="13"/>
      <c r="D379" s="13"/>
    </row>
    <row r="380" spans="2:4" hidden="1">
      <c r="B380" s="13"/>
      <c r="C380" s="13"/>
      <c r="D380" s="13"/>
    </row>
    <row r="381" spans="2:4" hidden="1">
      <c r="B381" s="13"/>
      <c r="C381" s="13"/>
      <c r="D381" s="13"/>
    </row>
    <row r="382" spans="2:4" hidden="1">
      <c r="B382" s="13"/>
      <c r="C382" s="13"/>
      <c r="D382" s="13"/>
    </row>
    <row r="383" spans="2:4" hidden="1">
      <c r="B383" s="13"/>
      <c r="C383" s="13"/>
      <c r="D383" s="13"/>
    </row>
    <row r="384" spans="2:4" hidden="1">
      <c r="B384" s="13"/>
      <c r="C384" s="13"/>
      <c r="D384" s="13"/>
    </row>
    <row r="385" spans="2:4" hidden="1">
      <c r="B385" s="13"/>
      <c r="C385" s="13"/>
      <c r="D385" s="13"/>
    </row>
    <row r="386" spans="2:4" hidden="1">
      <c r="B386" s="13"/>
      <c r="C386" s="13"/>
      <c r="D386" s="13"/>
    </row>
    <row r="387" spans="2:4" hidden="1">
      <c r="B387" s="13"/>
      <c r="C387" s="13"/>
      <c r="D387" s="13"/>
    </row>
    <row r="388" spans="2:4" hidden="1">
      <c r="B388" s="13"/>
      <c r="C388" s="13"/>
      <c r="D388" s="13"/>
    </row>
    <row r="389" spans="2:4" hidden="1">
      <c r="B389" s="13"/>
      <c r="C389" s="13"/>
      <c r="D389" s="13"/>
    </row>
    <row r="390" spans="2:4" hidden="1">
      <c r="B390" s="13"/>
      <c r="C390" s="13"/>
      <c r="D390" s="13"/>
    </row>
    <row r="391" spans="2:4" hidden="1">
      <c r="B391" s="13"/>
      <c r="C391" s="13"/>
      <c r="D391" s="13"/>
    </row>
    <row r="392" spans="2:4" hidden="1">
      <c r="B392" s="13"/>
      <c r="C392" s="13"/>
      <c r="D392" s="13"/>
    </row>
    <row r="393" spans="2:4" hidden="1">
      <c r="B393" s="13"/>
      <c r="C393" s="13"/>
      <c r="D393" s="13"/>
    </row>
    <row r="394" spans="2:4" hidden="1">
      <c r="B394" s="13"/>
      <c r="C394" s="13"/>
      <c r="D394" s="13"/>
    </row>
    <row r="395" spans="2:4" hidden="1">
      <c r="B395" s="13"/>
      <c r="C395" s="13"/>
      <c r="D395" s="13"/>
    </row>
    <row r="396" spans="2:4" hidden="1">
      <c r="B396" s="13"/>
      <c r="C396" s="13"/>
      <c r="D396" s="13"/>
    </row>
    <row r="397" spans="2:4" hidden="1">
      <c r="B397" s="13"/>
      <c r="C397" s="13"/>
      <c r="D397" s="13"/>
    </row>
    <row r="398" spans="2:4" hidden="1">
      <c r="B398" s="13"/>
      <c r="C398" s="13"/>
      <c r="D398" s="13"/>
    </row>
    <row r="399" spans="2:4" hidden="1">
      <c r="B399" s="13"/>
      <c r="C399" s="13"/>
      <c r="D399" s="13"/>
    </row>
    <row r="400" spans="2:4" hidden="1">
      <c r="B400" s="13"/>
      <c r="C400" s="13"/>
      <c r="D400" s="13"/>
    </row>
    <row r="401" spans="2:4" hidden="1">
      <c r="B401" s="13"/>
      <c r="C401" s="13"/>
      <c r="D401" s="13"/>
    </row>
    <row r="402" spans="2:4" hidden="1">
      <c r="B402" s="13"/>
      <c r="C402" s="13"/>
      <c r="D402" s="13"/>
    </row>
    <row r="403" spans="2:4" hidden="1">
      <c r="B403" s="13"/>
      <c r="C403" s="13"/>
      <c r="D403" s="13"/>
    </row>
    <row r="404" spans="2:4" hidden="1">
      <c r="B404" s="13"/>
      <c r="C404" s="13"/>
      <c r="D404" s="13"/>
    </row>
    <row r="405" spans="2:4" hidden="1">
      <c r="B405" s="13"/>
      <c r="C405" s="13"/>
      <c r="D405" s="13"/>
    </row>
    <row r="406" spans="2:4" hidden="1">
      <c r="B406" s="13"/>
      <c r="C406" s="13"/>
      <c r="D406" s="13"/>
    </row>
    <row r="407" spans="2:4" hidden="1">
      <c r="B407" s="13"/>
      <c r="C407" s="13"/>
      <c r="D407" s="13"/>
    </row>
    <row r="408" spans="2:4" hidden="1">
      <c r="B408" s="13"/>
      <c r="C408" s="13"/>
      <c r="D408" s="13"/>
    </row>
    <row r="409" spans="2:4" hidden="1">
      <c r="B409" s="13"/>
      <c r="C409" s="13"/>
      <c r="D409" s="13"/>
    </row>
    <row r="410" spans="2:4" hidden="1">
      <c r="B410" s="13"/>
      <c r="C410" s="13"/>
      <c r="D410" s="13"/>
    </row>
    <row r="411" spans="2:4" hidden="1">
      <c r="B411" s="13"/>
      <c r="C411" s="13"/>
      <c r="D411" s="13"/>
    </row>
    <row r="412" spans="2:4" hidden="1">
      <c r="B412" s="13"/>
      <c r="C412" s="13"/>
      <c r="D412" s="13"/>
    </row>
    <row r="413" spans="2:4" hidden="1">
      <c r="B413" s="13"/>
      <c r="C413" s="13"/>
      <c r="D413" s="13"/>
    </row>
    <row r="414" spans="2:4" hidden="1">
      <c r="B414" s="13"/>
      <c r="C414" s="13"/>
      <c r="D414" s="13"/>
    </row>
    <row r="415" spans="2:4" hidden="1">
      <c r="B415" s="13"/>
      <c r="C415" s="13"/>
      <c r="D415" s="13"/>
    </row>
    <row r="416" spans="2:4" hidden="1">
      <c r="B416" s="13"/>
      <c r="C416" s="13"/>
      <c r="D416" s="13"/>
    </row>
    <row r="417" spans="2:4" hidden="1">
      <c r="B417" s="13"/>
      <c r="C417" s="13"/>
      <c r="D417" s="13"/>
    </row>
    <row r="418" spans="2:4" hidden="1">
      <c r="B418" s="13"/>
      <c r="C418" s="13"/>
      <c r="D418" s="13"/>
    </row>
    <row r="419" spans="2:4" hidden="1">
      <c r="B419" s="13"/>
      <c r="C419" s="13"/>
      <c r="D419" s="13"/>
    </row>
    <row r="420" spans="2:4" hidden="1">
      <c r="B420" s="13"/>
      <c r="C420" s="13"/>
      <c r="D420" s="13"/>
    </row>
    <row r="421" spans="2:4" hidden="1">
      <c r="B421" s="13"/>
      <c r="C421" s="13"/>
      <c r="D421" s="13"/>
    </row>
    <row r="422" spans="2:4" hidden="1">
      <c r="B422" s="13"/>
      <c r="C422" s="13"/>
      <c r="D422" s="13"/>
    </row>
    <row r="423" spans="2:4" hidden="1">
      <c r="B423" s="13"/>
      <c r="C423" s="13"/>
      <c r="D423" s="13"/>
    </row>
    <row r="424" spans="2:4" hidden="1">
      <c r="B424" s="13"/>
      <c r="C424" s="13"/>
      <c r="D424" s="13"/>
    </row>
    <row r="425" spans="2:4" hidden="1">
      <c r="B425" s="13"/>
      <c r="C425" s="13"/>
      <c r="D425" s="13"/>
    </row>
    <row r="426" spans="2:4" hidden="1">
      <c r="B426" s="13"/>
      <c r="C426" s="13"/>
      <c r="D426" s="13"/>
    </row>
    <row r="427" spans="2:4" hidden="1">
      <c r="B427" s="13"/>
      <c r="C427" s="13"/>
      <c r="D427" s="13"/>
    </row>
    <row r="428" spans="2:4" hidden="1">
      <c r="B428" s="13"/>
      <c r="C428" s="13"/>
      <c r="D428" s="13"/>
    </row>
    <row r="429" spans="2:4" hidden="1">
      <c r="B429" s="13"/>
      <c r="C429" s="13"/>
      <c r="D429" s="13"/>
    </row>
    <row r="430" spans="2:4" hidden="1">
      <c r="B430" s="13"/>
      <c r="C430" s="13"/>
      <c r="D430" s="13"/>
    </row>
    <row r="431" spans="2:4" hidden="1">
      <c r="B431" s="13"/>
      <c r="C431" s="13"/>
      <c r="D431" s="13"/>
    </row>
    <row r="432" spans="2:4" hidden="1">
      <c r="B432" s="13"/>
      <c r="C432" s="13"/>
      <c r="D432" s="13"/>
    </row>
    <row r="433" spans="2:4" hidden="1">
      <c r="B433" s="13"/>
      <c r="C433" s="13"/>
      <c r="D433" s="13"/>
    </row>
    <row r="434" spans="2:4" hidden="1">
      <c r="B434" s="13"/>
      <c r="C434" s="13"/>
      <c r="D434" s="13"/>
    </row>
    <row r="435" spans="2:4" hidden="1">
      <c r="B435" s="13"/>
      <c r="C435" s="13"/>
      <c r="D435" s="13"/>
    </row>
    <row r="436" spans="2:4" hidden="1">
      <c r="B436" s="13"/>
      <c r="C436" s="13"/>
      <c r="D436" s="13"/>
    </row>
    <row r="437" spans="2:4" hidden="1">
      <c r="B437" s="13"/>
      <c r="C437" s="13"/>
      <c r="D437" s="13"/>
    </row>
    <row r="438" spans="2:4" hidden="1">
      <c r="B438" s="13"/>
      <c r="C438" s="13"/>
      <c r="D438" s="13"/>
    </row>
    <row r="439" spans="2:4" hidden="1">
      <c r="B439" s="13"/>
      <c r="C439" s="13"/>
      <c r="D439" s="13"/>
    </row>
    <row r="440" spans="2:4" hidden="1">
      <c r="B440" s="13"/>
      <c r="C440" s="13"/>
      <c r="D440" s="13"/>
    </row>
    <row r="441" spans="2:4" hidden="1">
      <c r="B441" s="13"/>
      <c r="C441" s="13"/>
      <c r="D441" s="13"/>
    </row>
    <row r="442" spans="2:4" hidden="1">
      <c r="B442" s="13"/>
      <c r="C442" s="13"/>
      <c r="D442" s="13"/>
    </row>
    <row r="443" spans="2:4" hidden="1">
      <c r="B443" s="13"/>
      <c r="C443" s="13"/>
      <c r="D443" s="13"/>
    </row>
    <row r="444" spans="2:4" hidden="1">
      <c r="B444" s="13"/>
      <c r="C444" s="13"/>
      <c r="D444" s="13"/>
    </row>
    <row r="445" spans="2:4" hidden="1">
      <c r="B445" s="13"/>
      <c r="C445" s="13"/>
      <c r="D445" s="13"/>
    </row>
    <row r="446" spans="2:4" hidden="1">
      <c r="B446" s="13"/>
      <c r="C446" s="13"/>
      <c r="D446" s="13"/>
    </row>
    <row r="447" spans="2:4" hidden="1">
      <c r="B447" s="13"/>
      <c r="C447" s="13"/>
      <c r="D447" s="13"/>
    </row>
    <row r="448" spans="2:4" hidden="1">
      <c r="B448" s="13"/>
      <c r="C448" s="13"/>
      <c r="D448" s="13"/>
    </row>
    <row r="449" spans="2:4" hidden="1">
      <c r="B449" s="13"/>
      <c r="C449" s="13"/>
      <c r="D449" s="13"/>
    </row>
    <row r="450" spans="2:4" hidden="1">
      <c r="B450" s="13"/>
      <c r="C450" s="13"/>
      <c r="D450" s="13"/>
    </row>
    <row r="451" spans="2:4" hidden="1">
      <c r="B451" s="13"/>
      <c r="C451" s="13"/>
      <c r="D451" s="13"/>
    </row>
    <row r="452" spans="2:4" hidden="1">
      <c r="B452" s="13"/>
      <c r="C452" s="13"/>
      <c r="D452" s="13"/>
    </row>
    <row r="453" spans="2:4" hidden="1">
      <c r="B453" s="13"/>
      <c r="C453" s="13"/>
      <c r="D453" s="13"/>
    </row>
    <row r="454" spans="2:4" hidden="1">
      <c r="B454" s="13"/>
      <c r="C454" s="13"/>
      <c r="D454" s="13"/>
    </row>
    <row r="455" spans="2:4" hidden="1">
      <c r="B455" s="13"/>
      <c r="C455" s="13"/>
      <c r="D455" s="13"/>
    </row>
    <row r="456" spans="2:4" hidden="1">
      <c r="B456" s="13"/>
      <c r="C456" s="13"/>
      <c r="D456" s="13"/>
    </row>
    <row r="457" spans="2:4" hidden="1">
      <c r="B457" s="13"/>
      <c r="C457" s="13"/>
      <c r="D457" s="13"/>
    </row>
    <row r="458" spans="2:4" hidden="1">
      <c r="B458" s="13"/>
      <c r="C458" s="13"/>
      <c r="D458" s="13"/>
    </row>
    <row r="459" spans="2:4" hidden="1">
      <c r="B459" s="13"/>
      <c r="C459" s="13"/>
      <c r="D459" s="13"/>
    </row>
    <row r="460" spans="2:4" hidden="1">
      <c r="B460" s="13"/>
      <c r="C460" s="13"/>
      <c r="D460" s="13"/>
    </row>
    <row r="461" spans="2:4" hidden="1">
      <c r="B461" s="13"/>
      <c r="C461" s="13"/>
      <c r="D461" s="13"/>
    </row>
    <row r="462" spans="2:4" hidden="1">
      <c r="B462" s="13"/>
      <c r="C462" s="13"/>
      <c r="D462" s="13"/>
    </row>
    <row r="463" spans="2:4" hidden="1">
      <c r="B463" s="13"/>
      <c r="C463" s="13"/>
      <c r="D463" s="13"/>
    </row>
    <row r="464" spans="2:4" hidden="1">
      <c r="B464" s="13"/>
      <c r="C464" s="13"/>
      <c r="D464" s="13"/>
    </row>
    <row r="465" spans="2:4" hidden="1">
      <c r="B465" s="13"/>
      <c r="C465" s="13"/>
      <c r="D465" s="13"/>
    </row>
    <row r="466" spans="2:4" hidden="1">
      <c r="B466" s="13"/>
      <c r="C466" s="13"/>
      <c r="D466" s="13"/>
    </row>
    <row r="467" spans="2:4" hidden="1">
      <c r="B467" s="13"/>
      <c r="C467" s="13"/>
      <c r="D467" s="13"/>
    </row>
    <row r="468" spans="2:4" hidden="1">
      <c r="B468" s="13"/>
      <c r="C468" s="13"/>
      <c r="D468" s="13"/>
    </row>
    <row r="469" spans="2:4" hidden="1">
      <c r="B469" s="13"/>
      <c r="C469" s="13"/>
      <c r="D469" s="13"/>
    </row>
    <row r="470" spans="2:4" hidden="1">
      <c r="B470" s="13"/>
      <c r="C470" s="13"/>
      <c r="D470" s="13"/>
    </row>
    <row r="471" spans="2:4" hidden="1">
      <c r="B471" s="13"/>
      <c r="C471" s="13"/>
      <c r="D471" s="13"/>
    </row>
    <row r="472" spans="2:4" hidden="1">
      <c r="B472" s="13"/>
      <c r="C472" s="13"/>
      <c r="D472" s="13"/>
    </row>
    <row r="473" spans="2:4" hidden="1">
      <c r="B473" s="13"/>
      <c r="C473" s="13"/>
      <c r="D473" s="13"/>
    </row>
    <row r="474" spans="2:4" hidden="1">
      <c r="B474" s="13"/>
      <c r="C474" s="13"/>
      <c r="D474" s="13"/>
    </row>
    <row r="475" spans="2:4" hidden="1">
      <c r="B475" s="13"/>
      <c r="C475" s="13"/>
      <c r="D475" s="13"/>
    </row>
    <row r="476" spans="2:4" hidden="1">
      <c r="B476" s="13"/>
      <c r="C476" s="13"/>
      <c r="D476" s="13"/>
    </row>
    <row r="477" spans="2:4" hidden="1">
      <c r="B477" s="13"/>
      <c r="C477" s="13"/>
      <c r="D477" s="13"/>
    </row>
    <row r="478" spans="2:4" hidden="1">
      <c r="B478" s="13"/>
      <c r="C478" s="13"/>
      <c r="D478" s="13"/>
    </row>
    <row r="479" spans="2:4" hidden="1">
      <c r="B479" s="13"/>
      <c r="C479" s="13"/>
      <c r="D479" s="13"/>
    </row>
    <row r="480" spans="2:4" hidden="1">
      <c r="B480" s="13"/>
      <c r="C480" s="13"/>
      <c r="D480" s="13"/>
    </row>
    <row r="481" spans="2:4" hidden="1">
      <c r="B481" s="13"/>
      <c r="C481" s="13"/>
      <c r="D481" s="13"/>
    </row>
    <row r="482" spans="2:4" hidden="1">
      <c r="B482" s="13"/>
      <c r="C482" s="13"/>
      <c r="D482" s="13"/>
    </row>
    <row r="483" spans="2:4" hidden="1">
      <c r="B483" s="13"/>
      <c r="C483" s="13"/>
      <c r="D483" s="13"/>
    </row>
    <row r="484" spans="2:4" hidden="1">
      <c r="B484" s="13"/>
      <c r="C484" s="13"/>
      <c r="D484" s="13"/>
    </row>
    <row r="485" spans="2:4" hidden="1">
      <c r="B485" s="13"/>
      <c r="C485" s="13"/>
      <c r="D485" s="13"/>
    </row>
    <row r="486" spans="2:4" hidden="1">
      <c r="B486" s="13"/>
      <c r="C486" s="13"/>
      <c r="D486" s="13"/>
    </row>
    <row r="487" spans="2:4" hidden="1">
      <c r="B487" s="13"/>
      <c r="C487" s="13"/>
      <c r="D487" s="13"/>
    </row>
    <row r="488" spans="2:4" hidden="1">
      <c r="B488" s="13"/>
      <c r="C488" s="13"/>
      <c r="D488" s="13"/>
    </row>
    <row r="489" spans="2:4" hidden="1">
      <c r="B489" s="13"/>
      <c r="C489" s="13"/>
      <c r="D489" s="13"/>
    </row>
    <row r="490" spans="2:4" hidden="1">
      <c r="B490" s="13"/>
      <c r="C490" s="13"/>
      <c r="D490" s="13"/>
    </row>
    <row r="491" spans="2:4" hidden="1">
      <c r="B491" s="13"/>
      <c r="C491" s="13"/>
      <c r="D491" s="13"/>
    </row>
    <row r="492" spans="2:4" hidden="1">
      <c r="B492" s="13"/>
      <c r="C492" s="13"/>
      <c r="D492" s="13"/>
    </row>
    <row r="493" spans="2:4" hidden="1">
      <c r="B493" s="13"/>
      <c r="C493" s="13"/>
      <c r="D493" s="13"/>
    </row>
    <row r="494" spans="2:4" hidden="1">
      <c r="B494" s="13"/>
      <c r="C494" s="13"/>
      <c r="D494" s="13"/>
    </row>
    <row r="495" spans="2:4" hidden="1">
      <c r="B495" s="13"/>
      <c r="C495" s="13"/>
      <c r="D495" s="13"/>
    </row>
    <row r="496" spans="2:4" hidden="1">
      <c r="B496" s="13"/>
      <c r="C496" s="13"/>
      <c r="D496" s="13"/>
    </row>
    <row r="497" spans="2:4" hidden="1">
      <c r="B497" s="13"/>
      <c r="C497" s="13"/>
      <c r="D497" s="13"/>
    </row>
    <row r="498" spans="2:4" hidden="1">
      <c r="B498" s="13"/>
      <c r="C498" s="13"/>
      <c r="D498" s="13"/>
    </row>
    <row r="499" spans="2:4" hidden="1">
      <c r="B499" s="13"/>
      <c r="C499" s="13"/>
      <c r="D499" s="13"/>
    </row>
    <row r="500" spans="2:4" hidden="1">
      <c r="B500" s="13"/>
      <c r="C500" s="13"/>
      <c r="D500" s="13"/>
    </row>
    <row r="501" spans="2:4" hidden="1">
      <c r="B501" s="13"/>
      <c r="C501" s="13"/>
      <c r="D501" s="13"/>
    </row>
    <row r="502" spans="2:4" hidden="1">
      <c r="B502" s="13"/>
      <c r="C502" s="13"/>
      <c r="D502" s="13"/>
    </row>
    <row r="503" spans="2:4" hidden="1">
      <c r="B503" s="13"/>
      <c r="C503" s="13"/>
      <c r="D503" s="13"/>
    </row>
    <row r="504" spans="2:4" hidden="1">
      <c r="B504" s="13"/>
      <c r="C504" s="13"/>
      <c r="D504" s="13"/>
    </row>
    <row r="505" spans="2:4" hidden="1">
      <c r="B505" s="13"/>
      <c r="C505" s="13"/>
      <c r="D505" s="13"/>
    </row>
    <row r="506" spans="2:4" hidden="1">
      <c r="B506" s="13"/>
      <c r="C506" s="13"/>
      <c r="D506" s="13"/>
    </row>
    <row r="507" spans="2:4" hidden="1">
      <c r="B507" s="13"/>
      <c r="C507" s="13"/>
      <c r="D507" s="13"/>
    </row>
    <row r="508" spans="2:4" hidden="1">
      <c r="B508" s="13"/>
      <c r="C508" s="13"/>
      <c r="D508" s="13"/>
    </row>
    <row r="509" spans="2:4" hidden="1">
      <c r="B509" s="13"/>
      <c r="C509" s="13"/>
      <c r="D509" s="13"/>
    </row>
    <row r="510" spans="2:4" hidden="1">
      <c r="B510" s="13"/>
      <c r="C510" s="13"/>
      <c r="D510" s="13"/>
    </row>
    <row r="511" spans="2:4" hidden="1">
      <c r="B511" s="13"/>
      <c r="C511" s="13"/>
      <c r="D511" s="13"/>
    </row>
    <row r="512" spans="2:4" hidden="1">
      <c r="B512" s="13"/>
      <c r="C512" s="13"/>
      <c r="D512" s="13"/>
    </row>
    <row r="513" spans="2:4" hidden="1">
      <c r="B513" s="13"/>
      <c r="C513" s="13"/>
      <c r="D513" s="13"/>
    </row>
    <row r="514" spans="2:4" hidden="1">
      <c r="B514" s="13"/>
      <c r="C514" s="13"/>
      <c r="D514" s="13"/>
    </row>
    <row r="515" spans="2:4" hidden="1">
      <c r="B515" s="13"/>
      <c r="C515" s="13"/>
      <c r="D515" s="13"/>
    </row>
    <row r="516" spans="2:4" hidden="1">
      <c r="B516" s="13"/>
      <c r="C516" s="13"/>
      <c r="D516" s="13"/>
    </row>
    <row r="517" spans="2:4" hidden="1">
      <c r="B517" s="13"/>
      <c r="C517" s="13"/>
      <c r="D517" s="13"/>
    </row>
    <row r="518" spans="2:4" hidden="1">
      <c r="B518" s="13"/>
      <c r="C518" s="13"/>
      <c r="D518" s="13"/>
    </row>
    <row r="519" spans="2:4" hidden="1">
      <c r="B519" s="13"/>
      <c r="C519" s="13"/>
      <c r="D519" s="13"/>
    </row>
    <row r="520" spans="2:4" hidden="1">
      <c r="B520" s="13"/>
      <c r="C520" s="13"/>
      <c r="D520" s="13"/>
    </row>
    <row r="521" spans="2:4" hidden="1">
      <c r="B521" s="13"/>
      <c r="C521" s="13"/>
      <c r="D521" s="13"/>
    </row>
    <row r="522" spans="2:4" hidden="1">
      <c r="B522" s="13"/>
      <c r="C522" s="13"/>
      <c r="D522" s="13"/>
    </row>
    <row r="523" spans="2:4" hidden="1">
      <c r="B523" s="13"/>
      <c r="C523" s="13"/>
      <c r="D523" s="13"/>
    </row>
    <row r="524" spans="2:4" hidden="1">
      <c r="B524" s="13"/>
      <c r="C524" s="13"/>
      <c r="D524" s="13"/>
    </row>
    <row r="525" spans="2:4" hidden="1">
      <c r="B525" s="13"/>
      <c r="C525" s="13"/>
      <c r="D525" s="13"/>
    </row>
    <row r="526" spans="2:4" hidden="1">
      <c r="B526" s="13"/>
      <c r="C526" s="13"/>
      <c r="D526" s="13"/>
    </row>
    <row r="527" spans="2:4" hidden="1">
      <c r="B527" s="13"/>
      <c r="C527" s="13"/>
      <c r="D527" s="13"/>
    </row>
    <row r="528" spans="2:4" hidden="1">
      <c r="B528" s="13"/>
      <c r="C528" s="13"/>
      <c r="D528" s="13"/>
    </row>
    <row r="529" spans="2:4" hidden="1">
      <c r="B529" s="13"/>
      <c r="C529" s="13"/>
      <c r="D529" s="13"/>
    </row>
    <row r="530" spans="2:4" hidden="1">
      <c r="B530" s="13"/>
      <c r="C530" s="13"/>
      <c r="D530" s="13"/>
    </row>
    <row r="531" spans="2:4" hidden="1">
      <c r="B531" s="13"/>
      <c r="C531" s="13"/>
      <c r="D531" s="13"/>
    </row>
    <row r="532" spans="2:4" hidden="1">
      <c r="B532" s="13"/>
      <c r="C532" s="13"/>
      <c r="D532" s="13"/>
    </row>
    <row r="533" spans="2:4" hidden="1">
      <c r="B533" s="13"/>
      <c r="C533" s="13"/>
      <c r="D533" s="13"/>
    </row>
    <row r="534" spans="2:4" hidden="1">
      <c r="B534" s="13"/>
      <c r="C534" s="13"/>
      <c r="D534" s="13"/>
    </row>
    <row r="535" spans="2:4" hidden="1">
      <c r="B535" s="13"/>
      <c r="C535" s="13"/>
      <c r="D535" s="13"/>
    </row>
    <row r="536" spans="2:4" hidden="1">
      <c r="B536" s="13"/>
      <c r="C536" s="13"/>
      <c r="D536" s="13"/>
    </row>
    <row r="537" spans="2:4" hidden="1">
      <c r="B537" s="13"/>
      <c r="C537" s="13"/>
      <c r="D537" s="13"/>
    </row>
    <row r="538" spans="2:4" hidden="1">
      <c r="B538" s="13"/>
      <c r="C538" s="13"/>
      <c r="D538" s="13"/>
    </row>
    <row r="539" spans="2:4" hidden="1">
      <c r="B539" s="13"/>
      <c r="C539" s="13"/>
      <c r="D539" s="13"/>
    </row>
    <row r="540" spans="2:4" hidden="1">
      <c r="B540" s="13"/>
      <c r="C540" s="13"/>
      <c r="D540" s="13"/>
    </row>
    <row r="541" spans="2:4" hidden="1">
      <c r="B541" s="13"/>
      <c r="C541" s="13"/>
      <c r="D541" s="13"/>
    </row>
    <row r="542" spans="2:4" hidden="1">
      <c r="B542" s="13"/>
      <c r="C542" s="13"/>
      <c r="D542" s="13"/>
    </row>
    <row r="543" spans="2:4" hidden="1">
      <c r="B543" s="13"/>
      <c r="C543" s="13"/>
      <c r="D543" s="13"/>
    </row>
    <row r="544" spans="2:4" hidden="1">
      <c r="B544" s="13"/>
      <c r="C544" s="13"/>
      <c r="D544" s="13"/>
    </row>
    <row r="545" spans="2:4" hidden="1">
      <c r="B545" s="13"/>
      <c r="C545" s="13"/>
      <c r="D545" s="13"/>
    </row>
    <row r="546" spans="2:4" hidden="1">
      <c r="B546" s="13"/>
      <c r="C546" s="13"/>
      <c r="D546" s="13"/>
    </row>
    <row r="547" spans="2:4" hidden="1">
      <c r="B547" s="13"/>
      <c r="C547" s="13"/>
      <c r="D547" s="13"/>
    </row>
    <row r="548" spans="2:4" hidden="1">
      <c r="B548" s="13"/>
      <c r="C548" s="13"/>
      <c r="D548" s="13"/>
    </row>
    <row r="549" spans="2:4" hidden="1">
      <c r="B549" s="13"/>
      <c r="C549" s="13"/>
      <c r="D549" s="13"/>
    </row>
    <row r="550" spans="2:4" hidden="1">
      <c r="B550" s="13"/>
      <c r="C550" s="13"/>
      <c r="D550" s="13"/>
    </row>
    <row r="551" spans="2:4" hidden="1">
      <c r="B551" s="13"/>
      <c r="C551" s="13"/>
      <c r="D551" s="13"/>
    </row>
    <row r="552" spans="2:4" hidden="1">
      <c r="B552" s="13"/>
      <c r="C552" s="13"/>
      <c r="D552" s="13"/>
    </row>
    <row r="553" spans="2:4" hidden="1">
      <c r="B553" s="13"/>
      <c r="C553" s="13"/>
      <c r="D553" s="13"/>
    </row>
    <row r="10000" spans="52:52" hidden="1">
      <c r="AZ10000"/>
    </row>
  </sheetData>
  <mergeCells count="1">
    <mergeCell ref="A5:K5"/>
  </mergeCells>
  <dataValidations count="1">
    <dataValidation allowBlank="1" showInputMessage="1" showErrorMessage="1" sqref="B1:B4 A5:AY1048576 BA5:XFD1048576 AZ5:AZ9999 AZ10001:AZ1048576" xr:uid="{00000000-0002-0000-0900-000000000000}"/>
  </dataValidations>
  <pageMargins left="0" right="0" top="0.5" bottom="0.5" header="0" footer="0.25"/>
  <pageSetup paperSize="9" scale="71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38.42578125" style="12" customWidth="1"/>
    <col min="2" max="2" width="12.42578125" style="12" customWidth="1"/>
    <col min="3" max="3" width="12.7109375" style="12" customWidth="1"/>
    <col min="4" max="4" width="11.85546875" style="12" customWidth="1"/>
    <col min="5" max="5" width="11.5703125" style="13" customWidth="1"/>
    <col min="6" max="6" width="14.7109375" style="13" customWidth="1"/>
    <col min="7" max="7" width="12.7109375" style="13" bestFit="1" customWidth="1"/>
    <col min="8" max="8" width="14.7109375" style="13" customWidth="1"/>
    <col min="9" max="9" width="26.85546875" style="13" customWidth="1"/>
    <col min="10" max="10" width="25.42578125" style="15" customWidth="1"/>
    <col min="11" max="11" width="7.7109375" style="15" hidden="1"/>
    <col min="12" max="12" width="7.140625" style="15" hidden="1"/>
    <col min="13" max="13" width="6" style="15" hidden="1"/>
    <col min="14" max="14" width="7.85546875" style="15" hidden="1"/>
    <col min="15" max="15" width="8.140625" style="15" hidden="1"/>
    <col min="16" max="16" width="6.28515625" style="13" hidden="1"/>
    <col min="17" max="17" width="8" style="13" hidden="1"/>
    <col min="18" max="18" width="8.7109375" style="13" hidden="1"/>
    <col min="19" max="19" width="10" style="13" hidden="1"/>
    <col min="20" max="20" width="9.5703125" style="13" hidden="1"/>
    <col min="21" max="21" width="6.140625" style="13" hidden="1"/>
    <col min="22" max="23" width="5.7109375" style="13" hidden="1"/>
    <col min="24" max="24" width="6.85546875" style="13" hidden="1"/>
    <col min="25" max="25" width="6.42578125" style="13" hidden="1"/>
    <col min="26" max="26" width="6.7109375" style="13" hidden="1"/>
    <col min="27" max="27" width="7.28515625" style="13" hidden="1"/>
    <col min="28" max="34" width="5.7109375" style="13" hidden="1"/>
    <col min="35" max="40" width="9.140625" style="13" hidden="1"/>
    <col min="41" max="52" width="0" style="13" hidden="1"/>
    <col min="53" max="16384" width="9.140625" style="13" hidden="1"/>
  </cols>
  <sheetData>
    <row r="1" spans="1:14" s="1" customFormat="1">
      <c r="A1" s="2" t="s">
        <v>0</v>
      </c>
      <c r="B1" s="62" t="s">
        <v>4061</v>
      </c>
    </row>
    <row r="2" spans="1:14" s="1" customFormat="1">
      <c r="A2" s="2" t="s">
        <v>1</v>
      </c>
      <c r="B2" s="9" t="s">
        <v>3164</v>
      </c>
    </row>
    <row r="3" spans="1:14" s="1" customFormat="1">
      <c r="A3" s="2" t="s">
        <v>2</v>
      </c>
      <c r="B3" s="20" t="s">
        <v>3165</v>
      </c>
    </row>
    <row r="4" spans="1:14" s="1" customFormat="1">
      <c r="A4" s="2" t="s">
        <v>3</v>
      </c>
      <c r="B4" s="63" t="s">
        <v>165</v>
      </c>
    </row>
    <row r="5" spans="1:14" ht="18.75">
      <c r="A5" s="83" t="s">
        <v>99</v>
      </c>
      <c r="B5" s="84"/>
      <c r="C5" s="84"/>
      <c r="D5" s="84"/>
      <c r="E5" s="84"/>
      <c r="F5" s="84"/>
      <c r="G5" s="84"/>
      <c r="H5" s="84"/>
      <c r="I5" s="84"/>
      <c r="J5" s="85"/>
    </row>
    <row r="6" spans="1:14" s="15" customFormat="1">
      <c r="A6" s="32" t="s">
        <v>92</v>
      </c>
      <c r="B6" s="33" t="s">
        <v>46</v>
      </c>
      <c r="C6" s="33" t="s">
        <v>66</v>
      </c>
      <c r="D6" s="33" t="s">
        <v>80</v>
      </c>
      <c r="E6" s="33" t="s">
        <v>50</v>
      </c>
      <c r="F6" s="33" t="s">
        <v>155</v>
      </c>
      <c r="G6" s="33" t="s">
        <v>156</v>
      </c>
      <c r="H6" s="33" t="s">
        <v>53</v>
      </c>
      <c r="I6" s="33" t="s">
        <v>54</v>
      </c>
      <c r="J6" s="33" t="s">
        <v>151</v>
      </c>
    </row>
    <row r="7" spans="1:14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101" t="s">
        <v>4062</v>
      </c>
      <c r="F7" s="16" t="s">
        <v>152</v>
      </c>
      <c r="G7" s="101" t="s">
        <v>4062</v>
      </c>
      <c r="H7" s="16" t="s">
        <v>6</v>
      </c>
      <c r="I7" s="21" t="s">
        <v>7</v>
      </c>
      <c r="J7" s="30" t="s">
        <v>7</v>
      </c>
    </row>
    <row r="8" spans="1:14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56</v>
      </c>
      <c r="F8" s="5" t="s">
        <v>57</v>
      </c>
      <c r="G8" s="5" t="s">
        <v>58</v>
      </c>
      <c r="H8" s="31" t="s">
        <v>59</v>
      </c>
      <c r="I8" s="31" t="s">
        <v>60</v>
      </c>
      <c r="J8" s="31" t="s">
        <v>61</v>
      </c>
      <c r="K8" s="15"/>
      <c r="L8" s="15"/>
      <c r="M8" s="15"/>
      <c r="N8" s="15"/>
    </row>
    <row r="9" spans="1:14" s="17" customFormat="1" ht="20.25">
      <c r="A9" s="18" t="s">
        <v>106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53">
        <v>93.27</v>
      </c>
      <c r="G9" s="117" t="s">
        <v>4062</v>
      </c>
      <c r="H9" s="53">
        <v>1736.6791624446255</v>
      </c>
      <c r="I9" s="54">
        <v>1</v>
      </c>
      <c r="J9" s="54">
        <v>3.5000000000000001E-3</v>
      </c>
      <c r="K9" s="15"/>
      <c r="L9" s="15"/>
      <c r="M9" s="15"/>
      <c r="N9" s="15"/>
    </row>
    <row r="10" spans="1:14">
      <c r="A10" s="57" t="s">
        <v>172</v>
      </c>
      <c r="B10" s="119" t="s">
        <v>4062</v>
      </c>
      <c r="C10" s="119" t="s">
        <v>4062</v>
      </c>
      <c r="D10" s="119" t="s">
        <v>4062</v>
      </c>
      <c r="E10" s="119" t="s">
        <v>4062</v>
      </c>
      <c r="F10" s="59">
        <v>0</v>
      </c>
      <c r="G10" s="119" t="s">
        <v>4062</v>
      </c>
      <c r="H10" s="59">
        <v>0</v>
      </c>
      <c r="I10" s="58">
        <v>0</v>
      </c>
      <c r="J10" s="58">
        <v>0</v>
      </c>
    </row>
    <row r="11" spans="1:14">
      <c r="A11" t="s">
        <v>177</v>
      </c>
      <c r="B11" t="s">
        <v>177</v>
      </c>
      <c r="C11" s="119" t="s">
        <v>4062</v>
      </c>
      <c r="D11" t="s">
        <v>177</v>
      </c>
      <c r="E11" t="s">
        <v>177</v>
      </c>
      <c r="F11" s="55">
        <v>0</v>
      </c>
      <c r="G11" s="55">
        <v>0</v>
      </c>
      <c r="H11" s="55">
        <v>0</v>
      </c>
      <c r="I11" s="56">
        <v>0</v>
      </c>
      <c r="J11" s="56">
        <v>0</v>
      </c>
    </row>
    <row r="12" spans="1:14">
      <c r="A12" s="57" t="s">
        <v>184</v>
      </c>
      <c r="B12" s="119" t="s">
        <v>4062</v>
      </c>
      <c r="C12" s="119" t="s">
        <v>4062</v>
      </c>
      <c r="D12" s="119" t="s">
        <v>4062</v>
      </c>
      <c r="E12" s="119" t="s">
        <v>4062</v>
      </c>
      <c r="F12" s="59">
        <v>93.27</v>
      </c>
      <c r="G12" s="119" t="s">
        <v>4062</v>
      </c>
      <c r="H12" s="59">
        <v>1736.6791624446255</v>
      </c>
      <c r="I12" s="58">
        <v>1</v>
      </c>
      <c r="J12" s="58">
        <v>3.5000000000000001E-3</v>
      </c>
    </row>
    <row r="13" spans="1:14">
      <c r="A13" t="s">
        <v>1877</v>
      </c>
      <c r="B13" t="s">
        <v>1878</v>
      </c>
      <c r="C13" t="s">
        <v>108</v>
      </c>
      <c r="D13" t="s">
        <v>879</v>
      </c>
      <c r="E13" t="s">
        <v>102</v>
      </c>
      <c r="F13" s="55">
        <v>15.16</v>
      </c>
      <c r="G13" s="55">
        <v>69486.414999999994</v>
      </c>
      <c r="H13" s="55">
        <v>42.258758085962398</v>
      </c>
      <c r="I13" s="56">
        <v>2.4299999999999999E-2</v>
      </c>
      <c r="J13" s="56">
        <v>1E-4</v>
      </c>
    </row>
    <row r="14" spans="1:14">
      <c r="A14" t="s">
        <v>1879</v>
      </c>
      <c r="B14" t="s">
        <v>1880</v>
      </c>
      <c r="C14" t="s">
        <v>108</v>
      </c>
      <c r="D14" t="s">
        <v>879</v>
      </c>
      <c r="E14" t="s">
        <v>100</v>
      </c>
      <c r="F14" s="55">
        <v>9.26</v>
      </c>
      <c r="G14" s="55">
        <v>230750.75</v>
      </c>
      <c r="H14" s="55">
        <v>77.499993045150006</v>
      </c>
      <c r="I14" s="56">
        <v>4.4600000000000001E-2</v>
      </c>
      <c r="J14" s="56">
        <v>2.0000000000000001E-4</v>
      </c>
    </row>
    <row r="15" spans="1:14">
      <c r="A15" t="s">
        <v>1881</v>
      </c>
      <c r="B15" t="s">
        <v>1882</v>
      </c>
      <c r="C15" t="s">
        <v>108</v>
      </c>
      <c r="D15" t="s">
        <v>879</v>
      </c>
      <c r="E15" t="s">
        <v>100</v>
      </c>
      <c r="F15" s="55">
        <v>4.54</v>
      </c>
      <c r="G15" s="55">
        <v>1176916.32</v>
      </c>
      <c r="H15" s="55">
        <v>193.79786736585601</v>
      </c>
      <c r="I15" s="56">
        <v>0.1116</v>
      </c>
      <c r="J15" s="56">
        <v>4.0000000000000002E-4</v>
      </c>
    </row>
    <row r="16" spans="1:14">
      <c r="A16" t="s">
        <v>1883</v>
      </c>
      <c r="B16" t="s">
        <v>1884</v>
      </c>
      <c r="C16" t="s">
        <v>108</v>
      </c>
      <c r="D16" t="s">
        <v>879</v>
      </c>
      <c r="E16" t="s">
        <v>168</v>
      </c>
      <c r="F16" s="55">
        <v>1.36</v>
      </c>
      <c r="G16" s="55">
        <v>64120122.629999951</v>
      </c>
      <c r="H16" s="55">
        <v>22.356327140568201</v>
      </c>
      <c r="I16" s="56">
        <v>1.29E-2</v>
      </c>
      <c r="J16" s="56">
        <v>0</v>
      </c>
    </row>
    <row r="17" spans="1:10">
      <c r="A17" t="s">
        <v>1885</v>
      </c>
      <c r="B17" t="s">
        <v>1886</v>
      </c>
      <c r="C17" t="s">
        <v>108</v>
      </c>
      <c r="D17" t="s">
        <v>879</v>
      </c>
      <c r="E17" t="s">
        <v>100</v>
      </c>
      <c r="F17" s="55">
        <v>45.18</v>
      </c>
      <c r="G17" s="55">
        <v>651453.79500000179</v>
      </c>
      <c r="H17" s="55">
        <v>1067.5233927552899</v>
      </c>
      <c r="I17" s="56">
        <v>0.61470000000000002</v>
      </c>
      <c r="J17" s="56">
        <v>2.0999999999999999E-3</v>
      </c>
    </row>
    <row r="18" spans="1:10">
      <c r="A18" t="s">
        <v>1887</v>
      </c>
      <c r="B18" t="s">
        <v>1888</v>
      </c>
      <c r="C18" t="s">
        <v>108</v>
      </c>
      <c r="D18" t="s">
        <v>879</v>
      </c>
      <c r="E18" t="s">
        <v>100</v>
      </c>
      <c r="F18" s="55">
        <v>17.77</v>
      </c>
      <c r="G18" s="55">
        <v>517041.99999999843</v>
      </c>
      <c r="H18" s="55">
        <v>333.242824051799</v>
      </c>
      <c r="I18" s="56">
        <v>0.19189999999999999</v>
      </c>
      <c r="J18" s="56">
        <v>6.9999999999999999E-4</v>
      </c>
    </row>
    <row r="19" spans="1:10">
      <c r="A19" t="s">
        <v>186</v>
      </c>
      <c r="B19" s="119" t="s">
        <v>4062</v>
      </c>
      <c r="C19" s="119" t="s">
        <v>4062</v>
      </c>
      <c r="D19" s="119" t="s">
        <v>4062</v>
      </c>
      <c r="E19" s="119" t="s">
        <v>4062</v>
      </c>
      <c r="F19" s="119" t="s">
        <v>4062</v>
      </c>
      <c r="G19" s="119" t="s">
        <v>4062</v>
      </c>
      <c r="H19" s="108" t="s">
        <v>4062</v>
      </c>
      <c r="I19" s="108" t="s">
        <v>4062</v>
      </c>
      <c r="J19" s="119" t="s">
        <v>4062</v>
      </c>
    </row>
    <row r="20" spans="1:10">
      <c r="A20" t="s">
        <v>299</v>
      </c>
      <c r="B20" s="119" t="s">
        <v>4062</v>
      </c>
      <c r="C20" s="119" t="s">
        <v>4062</v>
      </c>
      <c r="D20" s="119" t="s">
        <v>4062</v>
      </c>
      <c r="E20" s="119" t="s">
        <v>4062</v>
      </c>
      <c r="F20" s="119" t="s">
        <v>4062</v>
      </c>
      <c r="G20" s="119" t="s">
        <v>4062</v>
      </c>
      <c r="H20" s="108" t="s">
        <v>4062</v>
      </c>
      <c r="I20" s="108" t="s">
        <v>4062</v>
      </c>
      <c r="J20" s="119" t="s">
        <v>4062</v>
      </c>
    </row>
    <row r="21" spans="1:10">
      <c r="A21" t="s">
        <v>300</v>
      </c>
      <c r="B21" s="119" t="s">
        <v>4062</v>
      </c>
      <c r="C21" s="119" t="s">
        <v>4062</v>
      </c>
      <c r="D21" s="119" t="s">
        <v>4062</v>
      </c>
      <c r="E21" s="119" t="s">
        <v>4062</v>
      </c>
      <c r="F21" s="119" t="s">
        <v>4062</v>
      </c>
      <c r="G21" s="119" t="s">
        <v>4062</v>
      </c>
      <c r="H21" s="108" t="s">
        <v>4062</v>
      </c>
      <c r="I21" s="108" t="s">
        <v>4062</v>
      </c>
      <c r="J21" s="119" t="s">
        <v>4062</v>
      </c>
    </row>
    <row r="22" spans="1:10">
      <c r="A22" t="s">
        <v>301</v>
      </c>
      <c r="B22" s="119" t="s">
        <v>4062</v>
      </c>
      <c r="C22" s="119" t="s">
        <v>4062</v>
      </c>
      <c r="D22" s="119" t="s">
        <v>4062</v>
      </c>
      <c r="E22" s="119" t="s">
        <v>4062</v>
      </c>
      <c r="F22" s="119" t="s">
        <v>4062</v>
      </c>
      <c r="G22" s="119" t="s">
        <v>4062</v>
      </c>
      <c r="H22" s="108" t="s">
        <v>4062</v>
      </c>
      <c r="I22" s="108" t="s">
        <v>4062</v>
      </c>
      <c r="J22" s="119" t="s">
        <v>4062</v>
      </c>
    </row>
    <row r="23" spans="1:10" hidden="1">
      <c r="B23" s="15"/>
      <c r="C23" s="15"/>
      <c r="D23" s="15"/>
      <c r="E23" s="15"/>
      <c r="F23" s="15"/>
      <c r="G23" s="15"/>
    </row>
    <row r="24" spans="1:10" hidden="1">
      <c r="B24" s="15"/>
      <c r="C24" s="15"/>
      <c r="D24" s="15"/>
      <c r="E24" s="15"/>
      <c r="F24" s="15"/>
      <c r="G24" s="15"/>
    </row>
    <row r="25" spans="1:10" hidden="1">
      <c r="B25" s="15"/>
      <c r="C25" s="15"/>
      <c r="D25" s="15"/>
      <c r="E25" s="15"/>
      <c r="F25" s="15"/>
      <c r="G25" s="15"/>
    </row>
    <row r="26" spans="1:10" hidden="1">
      <c r="B26" s="15"/>
      <c r="C26" s="15"/>
      <c r="D26" s="15"/>
      <c r="E26" s="15"/>
      <c r="F26" s="15"/>
      <c r="G26" s="15"/>
    </row>
    <row r="27" spans="1:10" hidden="1">
      <c r="B27" s="15"/>
      <c r="C27" s="15"/>
      <c r="D27" s="15"/>
      <c r="E27" s="15"/>
      <c r="F27" s="15"/>
      <c r="G27" s="15"/>
    </row>
    <row r="28" spans="1:10" hidden="1">
      <c r="B28" s="15"/>
      <c r="C28" s="15"/>
      <c r="D28" s="15"/>
      <c r="E28" s="15"/>
      <c r="F28" s="15"/>
      <c r="G28" s="15"/>
    </row>
    <row r="29" spans="1:10" hidden="1">
      <c r="B29" s="15"/>
      <c r="C29" s="15"/>
      <c r="D29" s="15"/>
      <c r="E29" s="15"/>
      <c r="F29" s="15"/>
      <c r="G29" s="15"/>
    </row>
    <row r="30" spans="1:10" hidden="1">
      <c r="B30" s="15"/>
      <c r="C30" s="15"/>
      <c r="D30" s="15"/>
      <c r="E30" s="15"/>
      <c r="F30" s="15"/>
      <c r="G30" s="15"/>
    </row>
    <row r="31" spans="1:10" hidden="1">
      <c r="B31" s="15"/>
      <c r="C31" s="15"/>
      <c r="D31" s="15"/>
      <c r="E31" s="15"/>
      <c r="F31" s="15"/>
      <c r="G31" s="15"/>
    </row>
    <row r="32" spans="1:10" hidden="1">
      <c r="B32" s="15"/>
      <c r="C32" s="15"/>
      <c r="D32" s="15"/>
      <c r="E32" s="15"/>
      <c r="F32" s="15"/>
      <c r="G32" s="15"/>
    </row>
    <row r="33" spans="2:7" hidden="1">
      <c r="B33" s="15"/>
      <c r="C33" s="15"/>
      <c r="D33" s="15"/>
      <c r="E33" s="15"/>
      <c r="F33" s="15"/>
      <c r="G33" s="15"/>
    </row>
    <row r="34" spans="2:7" hidden="1">
      <c r="B34" s="15"/>
      <c r="C34" s="15"/>
      <c r="D34" s="15"/>
      <c r="E34" s="15"/>
      <c r="F34" s="15"/>
      <c r="G34" s="15"/>
    </row>
    <row r="35" spans="2:7" hidden="1">
      <c r="B35" s="15"/>
      <c r="C35" s="15"/>
      <c r="D35" s="15"/>
      <c r="E35" s="15"/>
      <c r="F35" s="15"/>
      <c r="G35" s="15"/>
    </row>
    <row r="36" spans="2:7" hidden="1">
      <c r="B36" s="15"/>
      <c r="C36" s="15"/>
      <c r="D36" s="15"/>
      <c r="E36" s="15"/>
      <c r="F36" s="15"/>
      <c r="G36" s="15"/>
    </row>
    <row r="37" spans="2:7" hidden="1">
      <c r="B37" s="15"/>
      <c r="C37" s="15"/>
      <c r="D37" s="15"/>
      <c r="E37" s="15"/>
      <c r="F37" s="15"/>
      <c r="G37" s="15"/>
    </row>
    <row r="38" spans="2:7" hidden="1">
      <c r="B38" s="15"/>
      <c r="C38" s="15"/>
      <c r="D38" s="15"/>
      <c r="E38" s="15"/>
      <c r="F38" s="15"/>
      <c r="G38" s="15"/>
    </row>
    <row r="39" spans="2:7" hidden="1">
      <c r="B39" s="15"/>
      <c r="C39" s="15"/>
      <c r="D39" s="15"/>
      <c r="E39" s="15"/>
      <c r="F39" s="15"/>
      <c r="G39" s="15"/>
    </row>
    <row r="40" spans="2:7" hidden="1">
      <c r="B40" s="15"/>
      <c r="C40" s="15"/>
      <c r="D40" s="15"/>
      <c r="E40" s="15"/>
      <c r="F40" s="15"/>
      <c r="G40" s="15"/>
    </row>
    <row r="41" spans="2:7" hidden="1">
      <c r="B41" s="15"/>
      <c r="C41" s="15"/>
      <c r="D41" s="15"/>
      <c r="E41" s="15"/>
      <c r="F41" s="15"/>
      <c r="G41" s="15"/>
    </row>
    <row r="42" spans="2:7" hidden="1">
      <c r="B42" s="15"/>
      <c r="C42" s="15"/>
      <c r="D42" s="15"/>
      <c r="E42" s="15"/>
      <c r="F42" s="15"/>
      <c r="G42" s="15"/>
    </row>
    <row r="43" spans="2:7" hidden="1">
      <c r="B43" s="15"/>
      <c r="C43" s="15"/>
      <c r="D43" s="15"/>
      <c r="E43" s="15"/>
      <c r="F43" s="15"/>
      <c r="G43" s="15"/>
    </row>
    <row r="44" spans="2:7" hidden="1">
      <c r="B44" s="15"/>
      <c r="C44" s="15"/>
      <c r="D44" s="15"/>
      <c r="E44" s="15"/>
      <c r="F44" s="15"/>
      <c r="G44" s="15"/>
    </row>
    <row r="45" spans="2:7" hidden="1">
      <c r="B45" s="15"/>
      <c r="C45" s="15"/>
      <c r="D45" s="15"/>
      <c r="E45" s="15"/>
      <c r="F45" s="15"/>
      <c r="G45" s="15"/>
    </row>
    <row r="46" spans="2:7" hidden="1">
      <c r="B46" s="15"/>
      <c r="C46" s="15"/>
      <c r="D46" s="15"/>
      <c r="E46" s="15"/>
      <c r="F46" s="15"/>
      <c r="G46" s="15"/>
    </row>
    <row r="47" spans="2:7" hidden="1">
      <c r="B47" s="15"/>
      <c r="C47" s="15"/>
      <c r="D47" s="15"/>
      <c r="E47" s="15"/>
      <c r="F47" s="15"/>
      <c r="G47" s="15"/>
    </row>
    <row r="48" spans="2:7" hidden="1">
      <c r="B48" s="15"/>
      <c r="C48" s="15"/>
      <c r="D48" s="15"/>
      <c r="E48" s="15"/>
      <c r="F48" s="15"/>
      <c r="G48" s="15"/>
    </row>
    <row r="49" spans="2:7" hidden="1">
      <c r="B49" s="15"/>
      <c r="C49" s="15"/>
      <c r="D49" s="15"/>
      <c r="E49" s="15"/>
      <c r="F49" s="15"/>
      <c r="G49" s="15"/>
    </row>
    <row r="50" spans="2:7" hidden="1">
      <c r="B50" s="15"/>
      <c r="C50" s="15"/>
      <c r="D50" s="15"/>
      <c r="E50" s="15"/>
      <c r="F50" s="15"/>
      <c r="G50" s="15"/>
    </row>
    <row r="51" spans="2:7" hidden="1">
      <c r="B51" s="15"/>
      <c r="C51" s="15"/>
      <c r="D51" s="15"/>
      <c r="E51" s="15"/>
      <c r="F51" s="15"/>
      <c r="G51" s="15"/>
    </row>
    <row r="52" spans="2:7" hidden="1">
      <c r="B52" s="15"/>
      <c r="C52" s="15"/>
      <c r="D52" s="15"/>
      <c r="E52" s="15"/>
      <c r="F52" s="15"/>
      <c r="G52" s="15"/>
    </row>
    <row r="53" spans="2:7" hidden="1">
      <c r="B53" s="15"/>
      <c r="C53" s="15"/>
      <c r="D53" s="15"/>
      <c r="E53" s="15"/>
      <c r="F53" s="15"/>
      <c r="G53" s="15"/>
    </row>
    <row r="54" spans="2:7" hidden="1">
      <c r="B54" s="15"/>
      <c r="C54" s="15"/>
      <c r="D54" s="15"/>
      <c r="E54" s="15"/>
      <c r="F54" s="15"/>
      <c r="G54" s="15"/>
    </row>
    <row r="55" spans="2:7" hidden="1">
      <c r="B55" s="15"/>
      <c r="C55" s="15"/>
      <c r="D55" s="15"/>
      <c r="E55" s="15"/>
      <c r="F55" s="15"/>
      <c r="G55" s="15"/>
    </row>
    <row r="56" spans="2:7" hidden="1">
      <c r="B56" s="15"/>
      <c r="C56" s="15"/>
      <c r="D56" s="15"/>
      <c r="E56" s="15"/>
      <c r="F56" s="15"/>
      <c r="G56" s="15"/>
    </row>
    <row r="57" spans="2:7" hidden="1">
      <c r="B57" s="15"/>
      <c r="C57" s="15"/>
      <c r="D57" s="15"/>
      <c r="E57" s="15"/>
      <c r="F57" s="15"/>
      <c r="G57" s="15"/>
    </row>
    <row r="58" spans="2:7" hidden="1">
      <c r="B58" s="15"/>
      <c r="C58" s="15"/>
      <c r="D58" s="15"/>
      <c r="E58" s="15"/>
      <c r="F58" s="15"/>
      <c r="G58" s="15"/>
    </row>
    <row r="59" spans="2:7" hidden="1">
      <c r="B59" s="15"/>
      <c r="C59" s="15"/>
      <c r="D59" s="15"/>
      <c r="E59" s="15"/>
      <c r="F59" s="15"/>
      <c r="G59" s="15"/>
    </row>
    <row r="60" spans="2:7" hidden="1">
      <c r="B60" s="15"/>
      <c r="C60" s="15"/>
      <c r="D60" s="15"/>
      <c r="E60" s="15"/>
      <c r="F60" s="15"/>
      <c r="G60" s="15"/>
    </row>
    <row r="61" spans="2:7" hidden="1">
      <c r="B61" s="15"/>
      <c r="C61" s="15"/>
      <c r="D61" s="15"/>
      <c r="E61" s="15"/>
      <c r="F61" s="15"/>
      <c r="G61" s="15"/>
    </row>
    <row r="62" spans="2:7" hidden="1">
      <c r="B62" s="15"/>
      <c r="C62" s="15"/>
      <c r="D62" s="15"/>
      <c r="E62" s="15"/>
      <c r="F62" s="15"/>
      <c r="G62" s="15"/>
    </row>
    <row r="63" spans="2:7" hidden="1">
      <c r="B63" s="15"/>
      <c r="C63" s="15"/>
      <c r="D63" s="15"/>
      <c r="E63" s="15"/>
      <c r="F63" s="15"/>
      <c r="G63" s="15"/>
    </row>
    <row r="64" spans="2:7" hidden="1">
      <c r="B64" s="15"/>
      <c r="C64" s="15"/>
      <c r="D64" s="15"/>
      <c r="E64" s="15"/>
      <c r="F64" s="15"/>
      <c r="G64" s="15"/>
    </row>
    <row r="65" spans="2:7" hidden="1">
      <c r="B65" s="15"/>
      <c r="C65" s="15"/>
      <c r="D65" s="15"/>
      <c r="E65" s="15"/>
      <c r="F65" s="15"/>
      <c r="G65" s="15"/>
    </row>
    <row r="66" spans="2:7" hidden="1">
      <c r="B66" s="15"/>
      <c r="C66" s="15"/>
      <c r="D66" s="15"/>
      <c r="E66" s="15"/>
      <c r="F66" s="15"/>
      <c r="G66" s="15"/>
    </row>
    <row r="67" spans="2:7" hidden="1">
      <c r="B67" s="15"/>
      <c r="C67" s="15"/>
      <c r="D67" s="15"/>
      <c r="E67" s="15"/>
      <c r="F67" s="15"/>
      <c r="G67" s="15"/>
    </row>
    <row r="68" spans="2:7" hidden="1">
      <c r="B68" s="15"/>
      <c r="C68" s="15"/>
      <c r="D68" s="15"/>
      <c r="E68" s="15"/>
      <c r="F68" s="15"/>
      <c r="G68" s="15"/>
    </row>
    <row r="69" spans="2:7" hidden="1">
      <c r="B69" s="15"/>
      <c r="C69" s="15"/>
      <c r="D69" s="15"/>
      <c r="E69" s="15"/>
      <c r="F69" s="15"/>
      <c r="G69" s="15"/>
    </row>
    <row r="70" spans="2:7" hidden="1">
      <c r="B70" s="15"/>
      <c r="C70" s="15"/>
      <c r="D70" s="15"/>
      <c r="E70" s="15"/>
      <c r="F70" s="15"/>
      <c r="G70" s="15"/>
    </row>
    <row r="71" spans="2:7" hidden="1">
      <c r="B71" s="15"/>
      <c r="C71" s="15"/>
      <c r="D71" s="15"/>
      <c r="E71" s="15"/>
      <c r="F71" s="15"/>
      <c r="G71" s="15"/>
    </row>
    <row r="72" spans="2:7" hidden="1">
      <c r="B72" s="15"/>
      <c r="C72" s="15"/>
      <c r="D72" s="15"/>
      <c r="E72" s="15"/>
      <c r="F72" s="15"/>
      <c r="G72" s="15"/>
    </row>
    <row r="73" spans="2:7" hidden="1">
      <c r="B73" s="15"/>
      <c r="C73" s="15"/>
      <c r="D73" s="15"/>
      <c r="E73" s="15"/>
      <c r="F73" s="15"/>
      <c r="G73" s="15"/>
    </row>
    <row r="74" spans="2:7" hidden="1">
      <c r="B74" s="15"/>
      <c r="C74" s="15"/>
      <c r="D74" s="15"/>
      <c r="E74" s="15"/>
      <c r="F74" s="15"/>
      <c r="G74" s="15"/>
    </row>
    <row r="75" spans="2:7" hidden="1">
      <c r="B75" s="15"/>
      <c r="C75" s="15"/>
      <c r="D75" s="15"/>
      <c r="E75" s="15"/>
      <c r="F75" s="15"/>
      <c r="G75" s="15"/>
    </row>
    <row r="76" spans="2:7" hidden="1">
      <c r="B76" s="15"/>
      <c r="C76" s="15"/>
      <c r="D76" s="15"/>
      <c r="E76" s="15"/>
      <c r="F76" s="15"/>
      <c r="G76" s="15"/>
    </row>
    <row r="77" spans="2:7" hidden="1">
      <c r="B77" s="15"/>
      <c r="C77" s="15"/>
      <c r="D77" s="15"/>
      <c r="E77" s="15"/>
      <c r="F77" s="15"/>
      <c r="G77" s="15"/>
    </row>
    <row r="78" spans="2:7" hidden="1">
      <c r="B78" s="15"/>
      <c r="C78" s="15"/>
      <c r="D78" s="15"/>
      <c r="E78" s="15"/>
      <c r="F78" s="15"/>
      <c r="G78" s="15"/>
    </row>
    <row r="79" spans="2:7" hidden="1">
      <c r="B79" s="15"/>
      <c r="C79" s="15"/>
      <c r="D79" s="15"/>
      <c r="E79" s="15"/>
      <c r="F79" s="15"/>
      <c r="G79" s="15"/>
    </row>
    <row r="80" spans="2:7" hidden="1">
      <c r="B80" s="15"/>
      <c r="C80" s="15"/>
      <c r="D80" s="15"/>
      <c r="E80" s="15"/>
      <c r="F80" s="15"/>
      <c r="G80" s="15"/>
    </row>
    <row r="81" spans="2:7" hidden="1">
      <c r="B81" s="15"/>
      <c r="C81" s="15"/>
      <c r="D81" s="15"/>
      <c r="E81" s="15"/>
      <c r="F81" s="15"/>
      <c r="G81" s="15"/>
    </row>
    <row r="82" spans="2:7" hidden="1">
      <c r="B82" s="15"/>
      <c r="C82" s="15"/>
      <c r="D82" s="15"/>
      <c r="E82" s="15"/>
      <c r="F82" s="15"/>
      <c r="G82" s="15"/>
    </row>
    <row r="83" spans="2:7" hidden="1">
      <c r="B83" s="15"/>
      <c r="C83" s="15"/>
      <c r="D83" s="15"/>
      <c r="E83" s="15"/>
      <c r="F83" s="15"/>
      <c r="G83" s="15"/>
    </row>
    <row r="84" spans="2:7" hidden="1">
      <c r="B84" s="15"/>
      <c r="C84" s="15"/>
      <c r="D84" s="15"/>
      <c r="E84" s="15"/>
      <c r="F84" s="15"/>
      <c r="G84" s="15"/>
    </row>
    <row r="85" spans="2:7" hidden="1">
      <c r="B85" s="15"/>
      <c r="C85" s="15"/>
      <c r="D85" s="15"/>
      <c r="E85" s="15"/>
      <c r="F85" s="15"/>
      <c r="G85" s="15"/>
    </row>
    <row r="86" spans="2:7" hidden="1">
      <c r="B86" s="15"/>
      <c r="C86" s="15"/>
      <c r="D86" s="15"/>
      <c r="E86" s="15"/>
      <c r="F86" s="15"/>
      <c r="G86" s="15"/>
    </row>
    <row r="87" spans="2:7" hidden="1">
      <c r="B87" s="15"/>
      <c r="C87" s="15"/>
      <c r="D87" s="15"/>
      <c r="E87" s="15"/>
      <c r="F87" s="15"/>
      <c r="G87" s="15"/>
    </row>
    <row r="88" spans="2:7" hidden="1">
      <c r="B88" s="15"/>
      <c r="C88" s="15"/>
      <c r="D88" s="15"/>
      <c r="E88" s="15"/>
      <c r="F88" s="15"/>
      <c r="G88" s="15"/>
    </row>
    <row r="89" spans="2:7" hidden="1">
      <c r="B89" s="15"/>
      <c r="C89" s="15"/>
      <c r="D89" s="15"/>
      <c r="E89" s="15"/>
      <c r="F89" s="15"/>
      <c r="G89" s="15"/>
    </row>
    <row r="90" spans="2:7" hidden="1">
      <c r="B90" s="15"/>
      <c r="C90" s="15"/>
      <c r="D90" s="15"/>
      <c r="E90" s="15"/>
      <c r="F90" s="15"/>
      <c r="G90" s="15"/>
    </row>
    <row r="91" spans="2:7" hidden="1">
      <c r="B91" s="15"/>
      <c r="C91" s="15"/>
      <c r="D91" s="15"/>
      <c r="E91" s="15"/>
      <c r="F91" s="15"/>
      <c r="G91" s="15"/>
    </row>
    <row r="92" spans="2:7" hidden="1">
      <c r="B92" s="15"/>
      <c r="C92" s="15"/>
      <c r="D92" s="15"/>
      <c r="E92" s="15"/>
      <c r="F92" s="15"/>
      <c r="G92" s="15"/>
    </row>
    <row r="93" spans="2:7" hidden="1">
      <c r="B93" s="15"/>
      <c r="C93" s="15"/>
      <c r="D93" s="15"/>
      <c r="E93" s="15"/>
      <c r="F93" s="15"/>
      <c r="G93" s="15"/>
    </row>
    <row r="94" spans="2:7" hidden="1">
      <c r="B94" s="15"/>
      <c r="C94" s="15"/>
      <c r="D94" s="15"/>
      <c r="E94" s="15"/>
      <c r="F94" s="15"/>
      <c r="G94" s="15"/>
    </row>
    <row r="95" spans="2:7" hidden="1">
      <c r="B95" s="15"/>
      <c r="C95" s="15"/>
      <c r="D95" s="15"/>
      <c r="E95" s="15"/>
      <c r="F95" s="15"/>
      <c r="G95" s="15"/>
    </row>
    <row r="96" spans="2:7" hidden="1">
      <c r="B96" s="15"/>
      <c r="C96" s="15"/>
      <c r="D96" s="15"/>
      <c r="E96" s="15"/>
      <c r="F96" s="15"/>
      <c r="G96" s="15"/>
    </row>
    <row r="97" spans="2:7" hidden="1">
      <c r="B97" s="15"/>
      <c r="C97" s="15"/>
      <c r="D97" s="15"/>
      <c r="E97" s="15"/>
      <c r="F97" s="15"/>
      <c r="G97" s="15"/>
    </row>
    <row r="98" spans="2:7" hidden="1">
      <c r="B98" s="15"/>
      <c r="C98" s="15"/>
      <c r="D98" s="15"/>
      <c r="E98" s="15"/>
      <c r="F98" s="15"/>
      <c r="G98" s="15"/>
    </row>
    <row r="99" spans="2:7" hidden="1">
      <c r="B99" s="15"/>
      <c r="C99" s="15"/>
      <c r="D99" s="15"/>
      <c r="E99" s="15"/>
      <c r="F99" s="15"/>
      <c r="G99" s="15"/>
    </row>
    <row r="100" spans="2:7" hidden="1">
      <c r="B100" s="15"/>
      <c r="C100" s="15"/>
      <c r="D100" s="15"/>
      <c r="E100" s="15"/>
      <c r="F100" s="15"/>
      <c r="G100" s="15"/>
    </row>
    <row r="101" spans="2:7" hidden="1">
      <c r="B101" s="15"/>
      <c r="C101" s="15"/>
      <c r="D101" s="15"/>
      <c r="E101" s="15"/>
      <c r="F101" s="15"/>
      <c r="G101" s="15"/>
    </row>
    <row r="102" spans="2:7" hidden="1">
      <c r="B102" s="15"/>
      <c r="C102" s="15"/>
      <c r="D102" s="15"/>
      <c r="E102" s="15"/>
      <c r="F102" s="15"/>
      <c r="G102" s="15"/>
    </row>
    <row r="103" spans="2:7" hidden="1">
      <c r="B103" s="15"/>
      <c r="C103" s="15"/>
      <c r="D103" s="15"/>
      <c r="E103" s="15"/>
      <c r="F103" s="15"/>
      <c r="G103" s="15"/>
    </row>
    <row r="104" spans="2:7" hidden="1">
      <c r="B104" s="15"/>
      <c r="C104" s="15"/>
      <c r="D104" s="15"/>
      <c r="E104" s="15"/>
      <c r="F104" s="15"/>
      <c r="G104" s="15"/>
    </row>
    <row r="105" spans="2:7" hidden="1">
      <c r="B105" s="15"/>
      <c r="C105" s="15"/>
      <c r="D105" s="15"/>
      <c r="E105" s="15"/>
      <c r="F105" s="15"/>
      <c r="G105" s="15"/>
    </row>
    <row r="106" spans="2:7" hidden="1">
      <c r="B106" s="15"/>
      <c r="C106" s="15"/>
      <c r="D106" s="15"/>
      <c r="E106" s="15"/>
      <c r="F106" s="15"/>
      <c r="G106" s="15"/>
    </row>
    <row r="107" spans="2:7" hidden="1">
      <c r="B107" s="15"/>
      <c r="C107" s="15"/>
      <c r="D107" s="15"/>
      <c r="E107" s="15"/>
      <c r="F107" s="15"/>
      <c r="G107" s="15"/>
    </row>
    <row r="108" spans="2:7" hidden="1">
      <c r="B108" s="15"/>
      <c r="C108" s="15"/>
      <c r="D108" s="15"/>
      <c r="E108" s="15"/>
      <c r="F108" s="15"/>
      <c r="G108" s="15"/>
    </row>
    <row r="109" spans="2:7" hidden="1">
      <c r="B109" s="15"/>
      <c r="C109" s="15"/>
      <c r="D109" s="15"/>
      <c r="E109" s="15"/>
      <c r="F109" s="15"/>
      <c r="G109" s="15"/>
    </row>
    <row r="110" spans="2:7" hidden="1">
      <c r="B110" s="15"/>
      <c r="C110" s="15"/>
      <c r="D110" s="15"/>
      <c r="E110" s="15"/>
      <c r="F110" s="15"/>
      <c r="G110" s="15"/>
    </row>
    <row r="111" spans="2:7" hidden="1">
      <c r="B111" s="15"/>
      <c r="C111" s="15"/>
      <c r="D111" s="15"/>
      <c r="E111" s="15"/>
      <c r="F111" s="15"/>
      <c r="G111" s="15"/>
    </row>
    <row r="112" spans="2:7" hidden="1">
      <c r="B112" s="15"/>
      <c r="C112" s="15"/>
      <c r="D112" s="15"/>
      <c r="E112" s="15"/>
      <c r="F112" s="15"/>
      <c r="G112" s="15"/>
    </row>
    <row r="113" spans="2:7" hidden="1">
      <c r="B113" s="15"/>
      <c r="C113" s="15"/>
      <c r="D113" s="15"/>
      <c r="E113" s="15"/>
      <c r="F113" s="15"/>
      <c r="G113" s="15"/>
    </row>
    <row r="114" spans="2:7" hidden="1">
      <c r="B114" s="15"/>
      <c r="C114" s="15"/>
      <c r="D114" s="15"/>
      <c r="E114" s="15"/>
      <c r="F114" s="15"/>
      <c r="G114" s="15"/>
    </row>
    <row r="115" spans="2:7" hidden="1">
      <c r="B115" s="15"/>
      <c r="C115" s="15"/>
      <c r="D115" s="15"/>
      <c r="E115" s="15"/>
      <c r="F115" s="15"/>
      <c r="G115" s="15"/>
    </row>
    <row r="116" spans="2:7" hidden="1">
      <c r="B116" s="15"/>
      <c r="C116" s="15"/>
      <c r="D116" s="15"/>
      <c r="E116" s="15"/>
      <c r="F116" s="15"/>
      <c r="G116" s="15"/>
    </row>
    <row r="117" spans="2:7" hidden="1">
      <c r="B117" s="15"/>
      <c r="C117" s="15"/>
      <c r="D117" s="15"/>
      <c r="E117" s="15"/>
      <c r="F117" s="15"/>
      <c r="G117" s="15"/>
    </row>
    <row r="118" spans="2:7" hidden="1">
      <c r="B118" s="15"/>
      <c r="C118" s="15"/>
      <c r="D118" s="15"/>
      <c r="E118" s="15"/>
      <c r="F118" s="15"/>
      <c r="G118" s="15"/>
    </row>
    <row r="119" spans="2:7" hidden="1">
      <c r="B119" s="15"/>
      <c r="C119" s="15"/>
      <c r="D119" s="15"/>
      <c r="E119" s="15"/>
      <c r="F119" s="15"/>
      <c r="G119" s="15"/>
    </row>
    <row r="120" spans="2:7" hidden="1">
      <c r="B120" s="15"/>
      <c r="C120" s="15"/>
      <c r="D120" s="15"/>
      <c r="E120" s="15"/>
      <c r="F120" s="15"/>
      <c r="G120" s="15"/>
    </row>
    <row r="121" spans="2:7" hidden="1">
      <c r="B121" s="15"/>
      <c r="C121" s="15"/>
      <c r="D121" s="15"/>
      <c r="E121" s="15"/>
      <c r="F121" s="15"/>
      <c r="G121" s="15"/>
    </row>
    <row r="122" spans="2:7" hidden="1">
      <c r="B122" s="15"/>
      <c r="C122" s="15"/>
      <c r="D122" s="15"/>
      <c r="E122" s="15"/>
      <c r="F122" s="15"/>
      <c r="G122" s="15"/>
    </row>
    <row r="123" spans="2:7" hidden="1">
      <c r="B123" s="15"/>
      <c r="C123" s="15"/>
      <c r="D123" s="15"/>
      <c r="E123" s="15"/>
      <c r="F123" s="15"/>
      <c r="G123" s="15"/>
    </row>
    <row r="124" spans="2:7" hidden="1">
      <c r="B124" s="15"/>
      <c r="C124" s="15"/>
      <c r="D124" s="15"/>
      <c r="E124" s="15"/>
      <c r="F124" s="15"/>
      <c r="G124" s="15"/>
    </row>
    <row r="125" spans="2:7" hidden="1">
      <c r="B125" s="15"/>
      <c r="C125" s="15"/>
      <c r="D125" s="15"/>
      <c r="E125" s="15"/>
      <c r="F125" s="15"/>
      <c r="G125" s="15"/>
    </row>
    <row r="126" spans="2:7" hidden="1">
      <c r="B126" s="15"/>
      <c r="C126" s="15"/>
      <c r="D126" s="15"/>
      <c r="E126" s="15"/>
      <c r="F126" s="15"/>
      <c r="G126" s="15"/>
    </row>
    <row r="127" spans="2:7" hidden="1">
      <c r="B127" s="15"/>
      <c r="C127" s="15"/>
      <c r="D127" s="15"/>
      <c r="E127" s="15"/>
      <c r="F127" s="15"/>
      <c r="G127" s="15"/>
    </row>
    <row r="128" spans="2:7" hidden="1">
      <c r="B128" s="15"/>
      <c r="C128" s="15"/>
      <c r="D128" s="15"/>
      <c r="E128" s="15"/>
      <c r="F128" s="15"/>
      <c r="G128" s="15"/>
    </row>
    <row r="129" spans="2:7" hidden="1">
      <c r="B129" s="15"/>
      <c r="C129" s="15"/>
      <c r="D129" s="15"/>
      <c r="E129" s="15"/>
      <c r="F129" s="15"/>
      <c r="G129" s="15"/>
    </row>
    <row r="130" spans="2:7" hidden="1">
      <c r="B130" s="15"/>
      <c r="C130" s="15"/>
      <c r="D130" s="15"/>
      <c r="E130" s="15"/>
      <c r="F130" s="15"/>
      <c r="G130" s="15"/>
    </row>
    <row r="131" spans="2:7" hidden="1">
      <c r="B131" s="15"/>
      <c r="C131" s="15"/>
      <c r="D131" s="15"/>
      <c r="E131" s="15"/>
      <c r="F131" s="15"/>
      <c r="G131" s="15"/>
    </row>
    <row r="132" spans="2:7" hidden="1">
      <c r="B132" s="15"/>
      <c r="C132" s="15"/>
      <c r="D132" s="15"/>
      <c r="E132" s="15"/>
      <c r="F132" s="15"/>
      <c r="G132" s="15"/>
    </row>
    <row r="133" spans="2:7" hidden="1">
      <c r="B133" s="15"/>
      <c r="C133" s="15"/>
      <c r="D133" s="15"/>
      <c r="E133" s="15"/>
      <c r="F133" s="15"/>
      <c r="G133" s="15"/>
    </row>
    <row r="134" spans="2:7" hidden="1">
      <c r="B134" s="15"/>
      <c r="C134" s="15"/>
      <c r="D134" s="15"/>
      <c r="E134" s="15"/>
      <c r="F134" s="15"/>
      <c r="G134" s="15"/>
    </row>
    <row r="135" spans="2:7" hidden="1">
      <c r="B135" s="15"/>
      <c r="C135" s="15"/>
      <c r="D135" s="15"/>
      <c r="E135" s="15"/>
      <c r="F135" s="15"/>
      <c r="G135" s="15"/>
    </row>
    <row r="136" spans="2:7" hidden="1">
      <c r="B136" s="15"/>
      <c r="C136" s="15"/>
      <c r="D136" s="15"/>
      <c r="E136" s="15"/>
      <c r="F136" s="15"/>
      <c r="G136" s="15"/>
    </row>
    <row r="137" spans="2:7" hidden="1">
      <c r="B137" s="15"/>
      <c r="C137" s="15"/>
      <c r="D137" s="15"/>
      <c r="E137" s="15"/>
      <c r="F137" s="15"/>
      <c r="G137" s="15"/>
    </row>
    <row r="138" spans="2:7" hidden="1">
      <c r="B138" s="15"/>
      <c r="C138" s="15"/>
      <c r="D138" s="15"/>
      <c r="E138" s="15"/>
      <c r="F138" s="15"/>
      <c r="G138" s="15"/>
    </row>
    <row r="139" spans="2:7" hidden="1">
      <c r="B139" s="15"/>
      <c r="C139" s="15"/>
      <c r="D139" s="15"/>
      <c r="E139" s="15"/>
      <c r="F139" s="15"/>
      <c r="G139" s="15"/>
    </row>
    <row r="140" spans="2:7" hidden="1">
      <c r="B140" s="15"/>
      <c r="C140" s="15"/>
      <c r="D140" s="15"/>
      <c r="E140" s="15"/>
      <c r="F140" s="15"/>
      <c r="G140" s="15"/>
    </row>
    <row r="141" spans="2:7" hidden="1">
      <c r="B141" s="15"/>
      <c r="C141" s="15"/>
      <c r="D141" s="15"/>
      <c r="E141" s="15"/>
      <c r="F141" s="15"/>
      <c r="G141" s="15"/>
    </row>
    <row r="142" spans="2:7" hidden="1">
      <c r="B142" s="15"/>
      <c r="C142" s="15"/>
      <c r="D142" s="15"/>
      <c r="E142" s="15"/>
      <c r="F142" s="15"/>
      <c r="G142" s="15"/>
    </row>
    <row r="143" spans="2:7" hidden="1">
      <c r="B143" s="15"/>
      <c r="C143" s="15"/>
      <c r="D143" s="15"/>
      <c r="E143" s="15"/>
      <c r="F143" s="15"/>
      <c r="G143" s="15"/>
    </row>
    <row r="144" spans="2:7" hidden="1">
      <c r="B144" s="15"/>
      <c r="C144" s="15"/>
      <c r="D144" s="15"/>
      <c r="E144" s="15"/>
      <c r="F144" s="15"/>
      <c r="G144" s="15"/>
    </row>
    <row r="145" spans="2:7" hidden="1">
      <c r="B145" s="15"/>
      <c r="C145" s="15"/>
      <c r="D145" s="15"/>
      <c r="E145" s="15"/>
      <c r="F145" s="15"/>
      <c r="G145" s="15"/>
    </row>
    <row r="146" spans="2:7" hidden="1">
      <c r="B146" s="15"/>
      <c r="C146" s="15"/>
      <c r="D146" s="15"/>
      <c r="E146" s="15"/>
      <c r="F146" s="15"/>
      <c r="G146" s="15"/>
    </row>
    <row r="147" spans="2:7" hidden="1">
      <c r="B147" s="15"/>
      <c r="C147" s="15"/>
      <c r="D147" s="15"/>
      <c r="E147" s="15"/>
      <c r="F147" s="15"/>
      <c r="G147" s="15"/>
    </row>
    <row r="148" spans="2:7" hidden="1">
      <c r="B148" s="15"/>
      <c r="C148" s="15"/>
      <c r="D148" s="15"/>
      <c r="E148" s="15"/>
      <c r="F148" s="15"/>
      <c r="G148" s="15"/>
    </row>
    <row r="149" spans="2:7" hidden="1">
      <c r="B149" s="15"/>
      <c r="C149" s="15"/>
      <c r="D149" s="15"/>
      <c r="E149" s="15"/>
      <c r="F149" s="15"/>
      <c r="G149" s="15"/>
    </row>
    <row r="150" spans="2:7" hidden="1">
      <c r="B150" s="15"/>
      <c r="C150" s="15"/>
      <c r="D150" s="15"/>
      <c r="E150" s="15"/>
      <c r="F150" s="15"/>
      <c r="G150" s="15"/>
    </row>
    <row r="151" spans="2:7" hidden="1">
      <c r="B151" s="15"/>
      <c r="C151" s="15"/>
      <c r="D151" s="15"/>
      <c r="E151" s="15"/>
      <c r="F151" s="15"/>
      <c r="G151" s="15"/>
    </row>
    <row r="152" spans="2:7" hidden="1">
      <c r="B152" s="15"/>
      <c r="C152" s="15"/>
      <c r="D152" s="15"/>
      <c r="E152" s="15"/>
      <c r="F152" s="15"/>
      <c r="G152" s="15"/>
    </row>
    <row r="153" spans="2:7" hidden="1">
      <c r="B153" s="15"/>
      <c r="C153" s="15"/>
      <c r="D153" s="15"/>
      <c r="E153" s="15"/>
      <c r="F153" s="15"/>
      <c r="G153" s="15"/>
    </row>
    <row r="154" spans="2:7" hidden="1">
      <c r="B154" s="15"/>
      <c r="C154" s="15"/>
      <c r="D154" s="15"/>
      <c r="E154" s="15"/>
      <c r="F154" s="15"/>
      <c r="G154" s="15"/>
    </row>
    <row r="155" spans="2:7" hidden="1">
      <c r="B155" s="15"/>
      <c r="C155" s="15"/>
      <c r="D155" s="15"/>
      <c r="E155" s="15"/>
      <c r="F155" s="15"/>
      <c r="G155" s="15"/>
    </row>
    <row r="156" spans="2:7" hidden="1">
      <c r="B156" s="15"/>
      <c r="C156" s="15"/>
      <c r="D156" s="15"/>
      <c r="E156" s="15"/>
      <c r="F156" s="15"/>
      <c r="G156" s="15"/>
    </row>
    <row r="157" spans="2:7" hidden="1">
      <c r="B157" s="15"/>
      <c r="C157" s="15"/>
      <c r="D157" s="15"/>
      <c r="E157" s="15"/>
      <c r="F157" s="15"/>
      <c r="G157" s="15"/>
    </row>
    <row r="158" spans="2:7" hidden="1">
      <c r="B158" s="15"/>
      <c r="C158" s="15"/>
      <c r="D158" s="15"/>
      <c r="E158" s="15"/>
      <c r="F158" s="15"/>
      <c r="G158" s="15"/>
    </row>
    <row r="159" spans="2:7" hidden="1">
      <c r="B159" s="15"/>
      <c r="C159" s="15"/>
      <c r="D159" s="15"/>
      <c r="E159" s="15"/>
      <c r="F159" s="15"/>
      <c r="G159" s="15"/>
    </row>
    <row r="160" spans="2:7" hidden="1">
      <c r="B160" s="15"/>
      <c r="C160" s="15"/>
      <c r="D160" s="15"/>
      <c r="E160" s="15"/>
      <c r="F160" s="15"/>
      <c r="G160" s="15"/>
    </row>
    <row r="161" spans="2:7" hidden="1">
      <c r="B161" s="15"/>
      <c r="C161" s="15"/>
      <c r="D161" s="15"/>
      <c r="E161" s="15"/>
      <c r="F161" s="15"/>
      <c r="G161" s="15"/>
    </row>
    <row r="162" spans="2:7" hidden="1">
      <c r="B162" s="15"/>
      <c r="C162" s="15"/>
      <c r="D162" s="15"/>
      <c r="E162" s="15"/>
      <c r="F162" s="15"/>
      <c r="G162" s="15"/>
    </row>
    <row r="163" spans="2:7" hidden="1">
      <c r="B163" s="15"/>
      <c r="C163" s="15"/>
      <c r="D163" s="15"/>
      <c r="E163" s="15"/>
      <c r="F163" s="15"/>
      <c r="G163" s="15"/>
    </row>
    <row r="164" spans="2:7" hidden="1">
      <c r="B164" s="15"/>
      <c r="C164" s="15"/>
      <c r="D164" s="15"/>
      <c r="E164" s="15"/>
      <c r="F164" s="15"/>
      <c r="G164" s="15"/>
    </row>
    <row r="165" spans="2:7" hidden="1">
      <c r="B165" s="15"/>
      <c r="C165" s="15"/>
      <c r="D165" s="15"/>
      <c r="E165" s="15"/>
      <c r="F165" s="15"/>
      <c r="G165" s="15"/>
    </row>
    <row r="166" spans="2:7" hidden="1">
      <c r="B166" s="15"/>
      <c r="C166" s="15"/>
      <c r="D166" s="15"/>
      <c r="E166" s="15"/>
      <c r="F166" s="15"/>
      <c r="G166" s="15"/>
    </row>
    <row r="167" spans="2:7" hidden="1">
      <c r="B167" s="15"/>
      <c r="C167" s="15"/>
      <c r="D167" s="15"/>
      <c r="E167" s="15"/>
      <c r="F167" s="15"/>
      <c r="G167" s="15"/>
    </row>
    <row r="168" spans="2:7" hidden="1">
      <c r="B168" s="15"/>
      <c r="C168" s="15"/>
      <c r="D168" s="15"/>
      <c r="E168" s="15"/>
      <c r="F168" s="15"/>
      <c r="G168" s="15"/>
    </row>
    <row r="169" spans="2:7" hidden="1">
      <c r="B169" s="15"/>
      <c r="C169" s="15"/>
      <c r="D169" s="15"/>
      <c r="E169" s="15"/>
      <c r="F169" s="15"/>
      <c r="G169" s="15"/>
    </row>
    <row r="170" spans="2:7" hidden="1">
      <c r="B170" s="15"/>
      <c r="C170" s="15"/>
      <c r="D170" s="15"/>
      <c r="E170" s="15"/>
      <c r="F170" s="15"/>
      <c r="G170" s="15"/>
    </row>
    <row r="171" spans="2:7" hidden="1">
      <c r="B171" s="15"/>
      <c r="C171" s="15"/>
      <c r="D171" s="15"/>
      <c r="E171" s="15"/>
      <c r="F171" s="15"/>
      <c r="G171" s="15"/>
    </row>
    <row r="172" spans="2:7" hidden="1">
      <c r="B172" s="15"/>
      <c r="C172" s="15"/>
      <c r="D172" s="15"/>
      <c r="E172" s="15"/>
      <c r="F172" s="15"/>
      <c r="G172" s="15"/>
    </row>
    <row r="173" spans="2:7" hidden="1">
      <c r="B173" s="15"/>
      <c r="C173" s="15"/>
      <c r="D173" s="15"/>
      <c r="E173" s="15"/>
      <c r="F173" s="15"/>
      <c r="G173" s="15"/>
    </row>
    <row r="174" spans="2:7" hidden="1">
      <c r="B174" s="15"/>
      <c r="C174" s="15"/>
      <c r="D174" s="15"/>
      <c r="E174" s="15"/>
      <c r="F174" s="15"/>
      <c r="G174" s="15"/>
    </row>
    <row r="175" spans="2:7" hidden="1">
      <c r="B175" s="15"/>
      <c r="C175" s="15"/>
      <c r="D175" s="15"/>
      <c r="E175" s="15"/>
      <c r="F175" s="15"/>
      <c r="G175" s="15"/>
    </row>
    <row r="176" spans="2:7" hidden="1">
      <c r="B176" s="15"/>
      <c r="C176" s="15"/>
      <c r="D176" s="15"/>
      <c r="E176" s="15"/>
      <c r="F176" s="15"/>
      <c r="G176" s="15"/>
    </row>
    <row r="177" spans="2:7" hidden="1">
      <c r="B177" s="15"/>
      <c r="C177" s="15"/>
      <c r="D177" s="15"/>
      <c r="E177" s="15"/>
      <c r="F177" s="15"/>
      <c r="G177" s="15"/>
    </row>
    <row r="178" spans="2:7" hidden="1">
      <c r="B178" s="15"/>
      <c r="C178" s="15"/>
      <c r="D178" s="15"/>
      <c r="E178" s="15"/>
      <c r="F178" s="15"/>
      <c r="G178" s="15"/>
    </row>
    <row r="179" spans="2:7" hidden="1">
      <c r="B179" s="15"/>
      <c r="C179" s="15"/>
      <c r="D179" s="15"/>
      <c r="E179" s="15"/>
      <c r="F179" s="15"/>
      <c r="G179" s="15"/>
    </row>
    <row r="180" spans="2:7" hidden="1">
      <c r="B180" s="15"/>
      <c r="C180" s="15"/>
      <c r="D180" s="15"/>
      <c r="E180" s="15"/>
      <c r="F180" s="15"/>
      <c r="G180" s="15"/>
    </row>
    <row r="181" spans="2:7" hidden="1">
      <c r="B181" s="15"/>
      <c r="C181" s="15"/>
      <c r="D181" s="15"/>
      <c r="E181" s="15"/>
      <c r="F181" s="15"/>
      <c r="G181" s="15"/>
    </row>
    <row r="182" spans="2:7" hidden="1">
      <c r="B182" s="15"/>
      <c r="C182" s="15"/>
      <c r="D182" s="15"/>
      <c r="E182" s="15"/>
      <c r="F182" s="15"/>
      <c r="G182" s="15"/>
    </row>
    <row r="183" spans="2:7" hidden="1">
      <c r="B183" s="15"/>
      <c r="C183" s="15"/>
      <c r="D183" s="15"/>
      <c r="E183" s="15"/>
      <c r="F183" s="15"/>
      <c r="G183" s="15"/>
    </row>
    <row r="184" spans="2:7" hidden="1">
      <c r="B184" s="15"/>
      <c r="C184" s="15"/>
      <c r="D184" s="15"/>
      <c r="E184" s="15"/>
      <c r="F184" s="15"/>
      <c r="G184" s="15"/>
    </row>
    <row r="185" spans="2:7" hidden="1">
      <c r="B185" s="15"/>
      <c r="C185" s="15"/>
      <c r="D185" s="15"/>
      <c r="E185" s="15"/>
      <c r="F185" s="15"/>
      <c r="G185" s="15"/>
    </row>
    <row r="186" spans="2:7" hidden="1">
      <c r="B186" s="15"/>
      <c r="C186" s="15"/>
      <c r="D186" s="15"/>
      <c r="E186" s="15"/>
      <c r="F186" s="15"/>
      <c r="G186" s="15"/>
    </row>
    <row r="187" spans="2:7" hidden="1">
      <c r="B187" s="15"/>
      <c r="C187" s="15"/>
      <c r="D187" s="15"/>
      <c r="E187" s="15"/>
      <c r="F187" s="15"/>
      <c r="G187" s="15"/>
    </row>
    <row r="188" spans="2:7" hidden="1">
      <c r="B188" s="15"/>
      <c r="C188" s="15"/>
      <c r="D188" s="15"/>
      <c r="E188" s="15"/>
      <c r="F188" s="15"/>
      <c r="G188" s="15"/>
    </row>
    <row r="189" spans="2:7" hidden="1">
      <c r="B189" s="15"/>
      <c r="C189" s="15"/>
      <c r="D189" s="15"/>
      <c r="E189" s="15"/>
      <c r="F189" s="15"/>
      <c r="G189" s="15"/>
    </row>
    <row r="190" spans="2:7" hidden="1">
      <c r="B190" s="15"/>
      <c r="C190" s="15"/>
      <c r="D190" s="15"/>
      <c r="E190" s="15"/>
      <c r="F190" s="15"/>
      <c r="G190" s="15"/>
    </row>
    <row r="191" spans="2:7" hidden="1">
      <c r="B191" s="15"/>
      <c r="C191" s="15"/>
      <c r="D191" s="15"/>
      <c r="E191" s="15"/>
      <c r="F191" s="15"/>
      <c r="G191" s="15"/>
    </row>
    <row r="192" spans="2:7" hidden="1">
      <c r="B192" s="15"/>
      <c r="C192" s="15"/>
      <c r="D192" s="15"/>
      <c r="E192" s="15"/>
      <c r="F192" s="15"/>
      <c r="G192" s="15"/>
    </row>
    <row r="193" spans="2:7" hidden="1">
      <c r="B193" s="15"/>
      <c r="C193" s="15"/>
      <c r="D193" s="15"/>
      <c r="E193" s="15"/>
      <c r="F193" s="15"/>
      <c r="G193" s="15"/>
    </row>
    <row r="194" spans="2:7" hidden="1">
      <c r="B194" s="15"/>
      <c r="C194" s="15"/>
      <c r="D194" s="15"/>
      <c r="E194" s="15"/>
      <c r="F194" s="15"/>
      <c r="G194" s="15"/>
    </row>
    <row r="195" spans="2:7" hidden="1">
      <c r="B195" s="15"/>
      <c r="C195" s="15"/>
      <c r="D195" s="15"/>
      <c r="E195" s="15"/>
      <c r="F195" s="15"/>
      <c r="G195" s="15"/>
    </row>
    <row r="196" spans="2:7" hidden="1">
      <c r="B196" s="15"/>
      <c r="C196" s="15"/>
      <c r="D196" s="15"/>
      <c r="E196" s="15"/>
      <c r="F196" s="15"/>
      <c r="G196" s="15"/>
    </row>
    <row r="197" spans="2:7" hidden="1">
      <c r="B197" s="15"/>
      <c r="C197" s="15"/>
      <c r="D197" s="15"/>
      <c r="E197" s="15"/>
      <c r="F197" s="15"/>
      <c r="G197" s="15"/>
    </row>
    <row r="198" spans="2:7" hidden="1">
      <c r="B198" s="15"/>
      <c r="C198" s="15"/>
      <c r="D198" s="15"/>
      <c r="E198" s="15"/>
      <c r="F198" s="15"/>
      <c r="G198" s="15"/>
    </row>
    <row r="199" spans="2:7" hidden="1">
      <c r="B199" s="15"/>
      <c r="C199" s="15"/>
      <c r="D199" s="15"/>
      <c r="E199" s="15"/>
      <c r="F199" s="15"/>
      <c r="G199" s="15"/>
    </row>
    <row r="200" spans="2:7" hidden="1">
      <c r="B200" s="15"/>
      <c r="C200" s="15"/>
      <c r="D200" s="15"/>
      <c r="E200" s="15"/>
      <c r="F200" s="15"/>
      <c r="G200" s="15"/>
    </row>
    <row r="201" spans="2:7" hidden="1">
      <c r="B201" s="15"/>
      <c r="C201" s="15"/>
      <c r="D201" s="15"/>
      <c r="E201" s="15"/>
      <c r="F201" s="15"/>
      <c r="G201" s="15"/>
    </row>
    <row r="202" spans="2:7" hidden="1">
      <c r="B202" s="15"/>
      <c r="C202" s="15"/>
      <c r="D202" s="15"/>
      <c r="E202" s="15"/>
      <c r="F202" s="15"/>
      <c r="G202" s="15"/>
    </row>
    <row r="203" spans="2:7" hidden="1">
      <c r="B203" s="15"/>
      <c r="C203" s="15"/>
      <c r="D203" s="15"/>
      <c r="E203" s="15"/>
      <c r="F203" s="15"/>
      <c r="G203" s="15"/>
    </row>
    <row r="204" spans="2:7" hidden="1">
      <c r="B204" s="15"/>
      <c r="C204" s="15"/>
      <c r="D204" s="15"/>
      <c r="E204" s="15"/>
      <c r="F204" s="15"/>
      <c r="G204" s="15"/>
    </row>
    <row r="205" spans="2:7" hidden="1">
      <c r="B205" s="15"/>
      <c r="C205" s="15"/>
      <c r="D205" s="15"/>
      <c r="E205" s="15"/>
      <c r="F205" s="15"/>
      <c r="G205" s="15"/>
    </row>
    <row r="206" spans="2:7" hidden="1">
      <c r="B206" s="15"/>
      <c r="C206" s="15"/>
      <c r="D206" s="15"/>
      <c r="E206" s="15"/>
      <c r="F206" s="15"/>
      <c r="G206" s="15"/>
    </row>
    <row r="207" spans="2:7" hidden="1">
      <c r="B207" s="15"/>
      <c r="C207" s="15"/>
      <c r="D207" s="15"/>
      <c r="E207" s="15"/>
      <c r="F207" s="15"/>
      <c r="G207" s="15"/>
    </row>
    <row r="208" spans="2:7" hidden="1">
      <c r="B208" s="15"/>
      <c r="C208" s="15"/>
      <c r="D208" s="15"/>
      <c r="E208" s="15"/>
      <c r="F208" s="15"/>
      <c r="G208" s="15"/>
    </row>
    <row r="209" spans="2:7" hidden="1">
      <c r="B209" s="15"/>
      <c r="C209" s="15"/>
      <c r="D209" s="15"/>
      <c r="E209" s="15"/>
      <c r="F209" s="15"/>
      <c r="G209" s="15"/>
    </row>
    <row r="210" spans="2:7" hidden="1">
      <c r="B210" s="15"/>
      <c r="C210" s="15"/>
      <c r="D210" s="15"/>
      <c r="E210" s="15"/>
      <c r="F210" s="15"/>
      <c r="G210" s="15"/>
    </row>
    <row r="211" spans="2:7" hidden="1">
      <c r="B211" s="15"/>
      <c r="C211" s="15"/>
      <c r="D211" s="15"/>
      <c r="E211" s="15"/>
      <c r="F211" s="15"/>
      <c r="G211" s="15"/>
    </row>
    <row r="212" spans="2:7" hidden="1">
      <c r="B212" s="15"/>
      <c r="C212" s="15"/>
      <c r="D212" s="15"/>
      <c r="E212" s="15"/>
      <c r="F212" s="15"/>
      <c r="G212" s="15"/>
    </row>
    <row r="213" spans="2:7" hidden="1">
      <c r="B213" s="15"/>
      <c r="C213" s="15"/>
      <c r="D213" s="15"/>
      <c r="E213" s="15"/>
      <c r="F213" s="15"/>
      <c r="G213" s="15"/>
    </row>
    <row r="214" spans="2:7" hidden="1">
      <c r="B214" s="15"/>
      <c r="C214" s="15"/>
      <c r="D214" s="15"/>
      <c r="E214" s="15"/>
      <c r="F214" s="15"/>
      <c r="G214" s="15"/>
    </row>
    <row r="215" spans="2:7" hidden="1">
      <c r="B215" s="15"/>
      <c r="C215" s="15"/>
      <c r="D215" s="15"/>
      <c r="E215" s="15"/>
      <c r="F215" s="15"/>
      <c r="G215" s="15"/>
    </row>
    <row r="216" spans="2:7" hidden="1">
      <c r="B216" s="15"/>
      <c r="C216" s="15"/>
      <c r="D216" s="15"/>
      <c r="E216" s="15"/>
      <c r="F216" s="15"/>
      <c r="G216" s="15"/>
    </row>
    <row r="217" spans="2:7" hidden="1">
      <c r="B217" s="15"/>
      <c r="C217" s="15"/>
      <c r="D217" s="15"/>
      <c r="E217" s="15"/>
      <c r="F217" s="15"/>
      <c r="G217" s="15"/>
    </row>
    <row r="218" spans="2:7" hidden="1">
      <c r="B218" s="15"/>
      <c r="C218" s="15"/>
      <c r="D218" s="15"/>
      <c r="E218" s="15"/>
      <c r="F218" s="15"/>
      <c r="G218" s="15"/>
    </row>
    <row r="219" spans="2:7" hidden="1">
      <c r="B219" s="15"/>
      <c r="C219" s="15"/>
      <c r="D219" s="15"/>
      <c r="E219" s="15"/>
      <c r="F219" s="15"/>
      <c r="G219" s="15"/>
    </row>
    <row r="220" spans="2:7" hidden="1">
      <c r="B220" s="15"/>
      <c r="C220" s="15"/>
      <c r="D220" s="15"/>
      <c r="E220" s="15"/>
      <c r="F220" s="15"/>
      <c r="G220" s="15"/>
    </row>
    <row r="221" spans="2:7" hidden="1">
      <c r="B221" s="15"/>
      <c r="C221" s="15"/>
      <c r="D221" s="15"/>
      <c r="E221" s="15"/>
      <c r="F221" s="15"/>
      <c r="G221" s="15"/>
    </row>
    <row r="222" spans="2:7" hidden="1">
      <c r="B222" s="15"/>
      <c r="C222" s="15"/>
      <c r="D222" s="15"/>
      <c r="E222" s="15"/>
      <c r="F222" s="15"/>
      <c r="G222" s="15"/>
    </row>
    <row r="223" spans="2:7" hidden="1">
      <c r="B223" s="15"/>
      <c r="C223" s="15"/>
      <c r="D223" s="15"/>
      <c r="E223" s="15"/>
      <c r="F223" s="15"/>
      <c r="G223" s="15"/>
    </row>
    <row r="224" spans="2:7" hidden="1">
      <c r="B224" s="15"/>
      <c r="C224" s="15"/>
      <c r="D224" s="15"/>
      <c r="E224" s="15"/>
      <c r="F224" s="15"/>
      <c r="G224" s="15"/>
    </row>
    <row r="225" spans="2:7" hidden="1">
      <c r="B225" s="15"/>
      <c r="C225" s="15"/>
      <c r="D225" s="15"/>
      <c r="E225" s="15"/>
      <c r="F225" s="15"/>
      <c r="G225" s="15"/>
    </row>
    <row r="226" spans="2:7" hidden="1">
      <c r="B226" s="15"/>
      <c r="C226" s="15"/>
      <c r="D226" s="15"/>
      <c r="E226" s="15"/>
      <c r="F226" s="15"/>
      <c r="G226" s="15"/>
    </row>
    <row r="227" spans="2:7" hidden="1">
      <c r="B227" s="15"/>
      <c r="C227" s="15"/>
      <c r="D227" s="15"/>
      <c r="E227" s="15"/>
      <c r="F227" s="15"/>
      <c r="G227" s="15"/>
    </row>
    <row r="228" spans="2:7" hidden="1">
      <c r="B228" s="15"/>
      <c r="C228" s="15"/>
      <c r="D228" s="15"/>
      <c r="E228" s="15"/>
      <c r="F228" s="15"/>
      <c r="G228" s="15"/>
    </row>
    <row r="229" spans="2:7" hidden="1">
      <c r="B229" s="15"/>
      <c r="C229" s="15"/>
      <c r="D229" s="15"/>
      <c r="E229" s="15"/>
      <c r="F229" s="15"/>
      <c r="G229" s="15"/>
    </row>
    <row r="230" spans="2:7" hidden="1">
      <c r="B230" s="15"/>
      <c r="C230" s="15"/>
      <c r="D230" s="15"/>
      <c r="E230" s="15"/>
      <c r="F230" s="15"/>
      <c r="G230" s="15"/>
    </row>
    <row r="231" spans="2:7" hidden="1">
      <c r="B231" s="15"/>
      <c r="C231" s="15"/>
      <c r="D231" s="15"/>
      <c r="E231" s="15"/>
      <c r="F231" s="15"/>
      <c r="G231" s="15"/>
    </row>
    <row r="232" spans="2:7" hidden="1">
      <c r="B232" s="15"/>
      <c r="C232" s="15"/>
      <c r="D232" s="15"/>
      <c r="E232" s="15"/>
      <c r="F232" s="15"/>
      <c r="G232" s="15"/>
    </row>
    <row r="233" spans="2:7" hidden="1">
      <c r="B233" s="15"/>
      <c r="C233" s="15"/>
      <c r="D233" s="15"/>
      <c r="E233" s="15"/>
      <c r="F233" s="15"/>
      <c r="G233" s="15"/>
    </row>
    <row r="234" spans="2:7" hidden="1">
      <c r="B234" s="15"/>
      <c r="C234" s="15"/>
      <c r="D234" s="15"/>
      <c r="E234" s="15"/>
      <c r="F234" s="15"/>
      <c r="G234" s="15"/>
    </row>
    <row r="235" spans="2:7" hidden="1">
      <c r="B235" s="15"/>
      <c r="C235" s="15"/>
      <c r="D235" s="15"/>
      <c r="E235" s="15"/>
      <c r="F235" s="15"/>
      <c r="G235" s="15"/>
    </row>
    <row r="236" spans="2:7" hidden="1">
      <c r="B236" s="15"/>
      <c r="C236" s="15"/>
      <c r="D236" s="15"/>
      <c r="E236" s="15"/>
      <c r="F236" s="15"/>
      <c r="G236" s="15"/>
    </row>
    <row r="237" spans="2:7" hidden="1">
      <c r="B237" s="15"/>
      <c r="C237" s="15"/>
      <c r="D237" s="15"/>
      <c r="E237" s="15"/>
      <c r="F237" s="15"/>
      <c r="G237" s="15"/>
    </row>
    <row r="238" spans="2:7" hidden="1">
      <c r="B238" s="15"/>
      <c r="C238" s="15"/>
      <c r="D238" s="15"/>
      <c r="E238" s="15"/>
      <c r="F238" s="15"/>
      <c r="G238" s="15"/>
    </row>
    <row r="239" spans="2:7" hidden="1">
      <c r="B239" s="15"/>
      <c r="C239" s="15"/>
      <c r="D239" s="15"/>
      <c r="E239" s="15"/>
      <c r="F239" s="15"/>
      <c r="G239" s="15"/>
    </row>
    <row r="240" spans="2:7" hidden="1">
      <c r="B240" s="15"/>
      <c r="C240" s="15"/>
      <c r="D240" s="15"/>
      <c r="E240" s="15"/>
      <c r="F240" s="15"/>
      <c r="G240" s="15"/>
    </row>
    <row r="241" spans="2:7" hidden="1">
      <c r="B241" s="15"/>
      <c r="C241" s="15"/>
      <c r="D241" s="15"/>
      <c r="E241" s="15"/>
      <c r="F241" s="15"/>
      <c r="G241" s="15"/>
    </row>
    <row r="242" spans="2:7" hidden="1">
      <c r="B242" s="15"/>
      <c r="C242" s="15"/>
      <c r="D242" s="15"/>
      <c r="E242" s="15"/>
      <c r="F242" s="15"/>
      <c r="G242" s="15"/>
    </row>
    <row r="243" spans="2:7" hidden="1">
      <c r="B243" s="15"/>
      <c r="C243" s="15"/>
      <c r="D243" s="15"/>
      <c r="E243" s="15"/>
      <c r="F243" s="15"/>
      <c r="G243" s="15"/>
    </row>
    <row r="244" spans="2:7" hidden="1">
      <c r="B244" s="15"/>
      <c r="C244" s="15"/>
      <c r="D244" s="15"/>
      <c r="E244" s="15"/>
      <c r="F244" s="15"/>
      <c r="G244" s="15"/>
    </row>
    <row r="245" spans="2:7" hidden="1">
      <c r="B245" s="15"/>
      <c r="C245" s="15"/>
      <c r="D245" s="15"/>
      <c r="E245" s="15"/>
      <c r="F245" s="15"/>
      <c r="G245" s="15"/>
    </row>
    <row r="246" spans="2:7" hidden="1">
      <c r="B246" s="15"/>
      <c r="C246" s="15"/>
      <c r="D246" s="15"/>
      <c r="E246" s="15"/>
      <c r="F246" s="15"/>
      <c r="G246" s="15"/>
    </row>
    <row r="247" spans="2:7" hidden="1">
      <c r="B247" s="15"/>
      <c r="C247" s="15"/>
      <c r="D247" s="15"/>
      <c r="E247" s="15"/>
      <c r="F247" s="15"/>
      <c r="G247" s="15"/>
    </row>
    <row r="248" spans="2:7" hidden="1">
      <c r="B248" s="15"/>
      <c r="C248" s="15"/>
      <c r="D248" s="15"/>
      <c r="E248" s="15"/>
      <c r="F248" s="15"/>
      <c r="G248" s="15"/>
    </row>
    <row r="249" spans="2:7" hidden="1">
      <c r="B249" s="15"/>
      <c r="C249" s="15"/>
      <c r="D249" s="15"/>
      <c r="E249" s="15"/>
      <c r="F249" s="15"/>
      <c r="G249" s="15"/>
    </row>
    <row r="250" spans="2:7" hidden="1">
      <c r="B250" s="15"/>
      <c r="C250" s="15"/>
      <c r="D250" s="15"/>
      <c r="E250" s="15"/>
      <c r="F250" s="15"/>
      <c r="G250" s="15"/>
    </row>
    <row r="251" spans="2:7" hidden="1">
      <c r="B251" s="15"/>
      <c r="C251" s="15"/>
      <c r="D251" s="15"/>
      <c r="E251" s="15"/>
      <c r="F251" s="15"/>
      <c r="G251" s="15"/>
    </row>
    <row r="252" spans="2:7" hidden="1">
      <c r="B252" s="15"/>
      <c r="C252" s="15"/>
      <c r="D252" s="15"/>
      <c r="E252" s="15"/>
      <c r="F252" s="15"/>
      <c r="G252" s="15"/>
    </row>
    <row r="253" spans="2:7" hidden="1">
      <c r="B253" s="15"/>
      <c r="C253" s="15"/>
      <c r="D253" s="15"/>
      <c r="E253" s="15"/>
      <c r="F253" s="15"/>
      <c r="G253" s="15"/>
    </row>
    <row r="254" spans="2:7" hidden="1">
      <c r="B254" s="15"/>
      <c r="C254" s="15"/>
      <c r="D254" s="15"/>
      <c r="E254" s="15"/>
      <c r="F254" s="15"/>
      <c r="G254" s="15"/>
    </row>
    <row r="255" spans="2:7" hidden="1">
      <c r="B255" s="15"/>
      <c r="C255" s="15"/>
      <c r="D255" s="15"/>
      <c r="E255" s="15"/>
      <c r="F255" s="15"/>
      <c r="G255" s="15"/>
    </row>
    <row r="256" spans="2:7" hidden="1">
      <c r="B256" s="15"/>
      <c r="C256" s="15"/>
      <c r="D256" s="15"/>
      <c r="E256" s="15"/>
      <c r="F256" s="15"/>
      <c r="G256" s="15"/>
    </row>
    <row r="257" spans="2:7" hidden="1">
      <c r="B257" s="15"/>
      <c r="C257" s="15"/>
      <c r="D257" s="15"/>
      <c r="E257" s="15"/>
      <c r="F257" s="15"/>
      <c r="G257" s="15"/>
    </row>
    <row r="258" spans="2:7" hidden="1">
      <c r="B258" s="15"/>
      <c r="C258" s="15"/>
      <c r="D258" s="15"/>
      <c r="E258" s="15"/>
      <c r="F258" s="15"/>
      <c r="G258" s="15"/>
    </row>
    <row r="259" spans="2:7" hidden="1">
      <c r="B259" s="15"/>
      <c r="C259" s="15"/>
      <c r="D259" s="15"/>
      <c r="E259" s="15"/>
      <c r="F259" s="15"/>
      <c r="G259" s="15"/>
    </row>
    <row r="260" spans="2:7" hidden="1">
      <c r="B260" s="15"/>
      <c r="C260" s="15"/>
      <c r="D260" s="15"/>
      <c r="E260" s="15"/>
      <c r="F260" s="15"/>
      <c r="G260" s="15"/>
    </row>
    <row r="261" spans="2:7" hidden="1">
      <c r="B261" s="15"/>
      <c r="C261" s="15"/>
      <c r="D261" s="15"/>
      <c r="E261" s="15"/>
      <c r="F261" s="15"/>
      <c r="G261" s="15"/>
    </row>
    <row r="262" spans="2:7" hidden="1">
      <c r="B262" s="15"/>
      <c r="C262" s="15"/>
      <c r="D262" s="15"/>
      <c r="E262" s="15"/>
      <c r="F262" s="15"/>
      <c r="G262" s="15"/>
    </row>
    <row r="263" spans="2:7" hidden="1">
      <c r="B263" s="15"/>
      <c r="C263" s="15"/>
      <c r="D263" s="15"/>
      <c r="E263" s="15"/>
      <c r="F263" s="15"/>
      <c r="G263" s="15"/>
    </row>
    <row r="264" spans="2:7" hidden="1">
      <c r="B264" s="15"/>
      <c r="C264" s="15"/>
      <c r="D264" s="15"/>
      <c r="E264" s="15"/>
      <c r="F264" s="15"/>
      <c r="G264" s="15"/>
    </row>
    <row r="265" spans="2:7" hidden="1">
      <c r="B265" s="15"/>
      <c r="C265" s="15"/>
      <c r="D265" s="15"/>
      <c r="E265" s="15"/>
      <c r="F265" s="15"/>
      <c r="G265" s="15"/>
    </row>
    <row r="266" spans="2:7" hidden="1">
      <c r="B266" s="15"/>
      <c r="C266" s="15"/>
      <c r="D266" s="15"/>
      <c r="E266" s="15"/>
      <c r="F266" s="15"/>
      <c r="G266" s="15"/>
    </row>
    <row r="267" spans="2:7" hidden="1">
      <c r="B267" s="15"/>
      <c r="C267" s="15"/>
      <c r="D267" s="15"/>
      <c r="E267" s="15"/>
      <c r="F267" s="15"/>
      <c r="G267" s="15"/>
    </row>
    <row r="268" spans="2:7" hidden="1">
      <c r="B268" s="15"/>
      <c r="C268" s="15"/>
      <c r="D268" s="15"/>
      <c r="E268" s="15"/>
      <c r="F268" s="15"/>
      <c r="G268" s="15"/>
    </row>
    <row r="269" spans="2:7" hidden="1">
      <c r="B269" s="15"/>
      <c r="C269" s="15"/>
      <c r="D269" s="15"/>
      <c r="E269" s="15"/>
      <c r="F269" s="15"/>
      <c r="G269" s="15"/>
    </row>
    <row r="270" spans="2:7" hidden="1">
      <c r="B270" s="15"/>
      <c r="C270" s="15"/>
      <c r="D270" s="15"/>
      <c r="E270" s="15"/>
      <c r="F270" s="15"/>
      <c r="G270" s="15"/>
    </row>
    <row r="271" spans="2:7" hidden="1">
      <c r="B271" s="15"/>
      <c r="C271" s="15"/>
      <c r="D271" s="15"/>
      <c r="E271" s="15"/>
      <c r="F271" s="15"/>
      <c r="G271" s="15"/>
    </row>
    <row r="272" spans="2:7" hidden="1">
      <c r="B272" s="15"/>
      <c r="C272" s="15"/>
      <c r="D272" s="15"/>
      <c r="E272" s="15"/>
      <c r="F272" s="15"/>
      <c r="G272" s="15"/>
    </row>
    <row r="273" spans="2:7" hidden="1">
      <c r="B273" s="15"/>
      <c r="C273" s="15"/>
      <c r="D273" s="15"/>
      <c r="E273" s="15"/>
      <c r="F273" s="15"/>
      <c r="G273" s="15"/>
    </row>
    <row r="274" spans="2:7" hidden="1">
      <c r="B274" s="15"/>
      <c r="C274" s="15"/>
      <c r="D274" s="15"/>
      <c r="E274" s="15"/>
      <c r="F274" s="15"/>
      <c r="G274" s="15"/>
    </row>
    <row r="275" spans="2:7" hidden="1">
      <c r="B275" s="15"/>
      <c r="C275" s="15"/>
      <c r="D275" s="15"/>
      <c r="E275" s="15"/>
      <c r="F275" s="15"/>
      <c r="G275" s="15"/>
    </row>
    <row r="276" spans="2:7" hidden="1">
      <c r="B276" s="15"/>
      <c r="C276" s="15"/>
      <c r="D276" s="15"/>
      <c r="E276" s="15"/>
      <c r="F276" s="15"/>
      <c r="G276" s="15"/>
    </row>
    <row r="277" spans="2:7" hidden="1">
      <c r="B277" s="15"/>
      <c r="C277" s="15"/>
      <c r="D277" s="15"/>
      <c r="E277" s="15"/>
      <c r="F277" s="15"/>
      <c r="G277" s="15"/>
    </row>
    <row r="278" spans="2:7" hidden="1">
      <c r="B278" s="15"/>
      <c r="C278" s="15"/>
      <c r="D278" s="15"/>
      <c r="E278" s="15"/>
      <c r="F278" s="15"/>
      <c r="G278" s="15"/>
    </row>
    <row r="279" spans="2:7" hidden="1">
      <c r="B279" s="15"/>
      <c r="C279" s="15"/>
      <c r="D279" s="15"/>
      <c r="E279" s="15"/>
      <c r="F279" s="15"/>
      <c r="G279" s="15"/>
    </row>
    <row r="280" spans="2:7" hidden="1">
      <c r="B280" s="15"/>
      <c r="C280" s="15"/>
      <c r="D280" s="15"/>
      <c r="E280" s="15"/>
      <c r="F280" s="15"/>
      <c r="G280" s="15"/>
    </row>
    <row r="281" spans="2:7" hidden="1">
      <c r="B281" s="15"/>
      <c r="C281" s="15"/>
      <c r="D281" s="15"/>
      <c r="E281" s="15"/>
      <c r="F281" s="15"/>
      <c r="G281" s="15"/>
    </row>
    <row r="282" spans="2:7" hidden="1">
      <c r="B282" s="15"/>
      <c r="C282" s="15"/>
      <c r="D282" s="15"/>
      <c r="E282" s="15"/>
      <c r="F282" s="15"/>
      <c r="G282" s="15"/>
    </row>
    <row r="283" spans="2:7" hidden="1">
      <c r="B283" s="15"/>
      <c r="C283" s="15"/>
      <c r="D283" s="15"/>
      <c r="E283" s="15"/>
      <c r="F283" s="15"/>
      <c r="G283" s="15"/>
    </row>
    <row r="284" spans="2:7" hidden="1">
      <c r="B284" s="15"/>
      <c r="C284" s="15"/>
      <c r="D284" s="15"/>
      <c r="E284" s="15"/>
      <c r="F284" s="15"/>
      <c r="G284" s="15"/>
    </row>
    <row r="285" spans="2:7" hidden="1">
      <c r="B285" s="15"/>
      <c r="C285" s="15"/>
      <c r="D285" s="15"/>
      <c r="E285" s="15"/>
      <c r="F285" s="15"/>
      <c r="G285" s="15"/>
    </row>
    <row r="286" spans="2:7" hidden="1">
      <c r="B286" s="15"/>
      <c r="C286" s="15"/>
      <c r="D286" s="15"/>
      <c r="E286" s="15"/>
      <c r="F286" s="15"/>
      <c r="G286" s="15"/>
    </row>
    <row r="287" spans="2:7" hidden="1">
      <c r="B287" s="15"/>
      <c r="C287" s="15"/>
      <c r="D287" s="15"/>
      <c r="E287" s="15"/>
      <c r="F287" s="15"/>
      <c r="G287" s="15"/>
    </row>
    <row r="288" spans="2:7" hidden="1">
      <c r="B288" s="15"/>
      <c r="C288" s="15"/>
      <c r="D288" s="15"/>
      <c r="E288" s="15"/>
      <c r="F288" s="15"/>
      <c r="G288" s="15"/>
    </row>
    <row r="289" spans="2:7" hidden="1">
      <c r="B289" s="15"/>
      <c r="C289" s="15"/>
      <c r="D289" s="15"/>
      <c r="E289" s="15"/>
      <c r="F289" s="15"/>
      <c r="G289" s="15"/>
    </row>
    <row r="290" spans="2:7" hidden="1">
      <c r="B290" s="15"/>
      <c r="C290" s="15"/>
      <c r="D290" s="15"/>
      <c r="E290" s="15"/>
      <c r="F290" s="15"/>
      <c r="G290" s="15"/>
    </row>
    <row r="291" spans="2:7" hidden="1">
      <c r="B291" s="15"/>
      <c r="C291" s="15"/>
      <c r="D291" s="15"/>
      <c r="E291" s="15"/>
      <c r="F291" s="15"/>
      <c r="G291" s="15"/>
    </row>
    <row r="292" spans="2:7" hidden="1">
      <c r="B292" s="15"/>
      <c r="C292" s="15"/>
      <c r="D292" s="15"/>
      <c r="E292" s="15"/>
      <c r="F292" s="15"/>
      <c r="G292" s="15"/>
    </row>
    <row r="293" spans="2:7" hidden="1">
      <c r="B293" s="15"/>
      <c r="C293" s="15"/>
      <c r="D293" s="15"/>
      <c r="E293" s="15"/>
      <c r="F293" s="15"/>
      <c r="G293" s="15"/>
    </row>
    <row r="294" spans="2:7" hidden="1">
      <c r="B294" s="15"/>
      <c r="C294" s="15"/>
      <c r="D294" s="15"/>
      <c r="E294" s="15"/>
      <c r="F294" s="15"/>
      <c r="G294" s="15"/>
    </row>
    <row r="295" spans="2:7" hidden="1">
      <c r="B295" s="15"/>
      <c r="C295" s="15"/>
      <c r="D295" s="15"/>
      <c r="E295" s="15"/>
      <c r="F295" s="15"/>
      <c r="G295" s="15"/>
    </row>
    <row r="296" spans="2:7" hidden="1">
      <c r="B296" s="15"/>
      <c r="C296" s="15"/>
      <c r="D296" s="15"/>
      <c r="E296" s="15"/>
      <c r="F296" s="15"/>
      <c r="G296" s="15"/>
    </row>
    <row r="297" spans="2:7" hidden="1">
      <c r="B297" s="15"/>
      <c r="C297" s="15"/>
      <c r="D297" s="15"/>
      <c r="E297" s="15"/>
      <c r="F297" s="15"/>
      <c r="G297" s="15"/>
    </row>
    <row r="298" spans="2:7" hidden="1">
      <c r="B298" s="15"/>
      <c r="C298" s="15"/>
      <c r="D298" s="15"/>
      <c r="E298" s="15"/>
      <c r="F298" s="15"/>
      <c r="G298" s="15"/>
    </row>
    <row r="299" spans="2:7" hidden="1">
      <c r="B299" s="15"/>
      <c r="C299" s="15"/>
      <c r="D299" s="15"/>
      <c r="E299" s="15"/>
      <c r="F299" s="15"/>
      <c r="G299" s="15"/>
    </row>
    <row r="300" spans="2:7" hidden="1">
      <c r="B300" s="15"/>
      <c r="C300" s="15"/>
      <c r="D300" s="15"/>
      <c r="E300" s="15"/>
      <c r="F300" s="15"/>
      <c r="G300" s="15"/>
    </row>
    <row r="301" spans="2:7" hidden="1">
      <c r="B301" s="15"/>
      <c r="C301" s="15"/>
      <c r="D301" s="15"/>
      <c r="E301" s="15"/>
      <c r="F301" s="15"/>
      <c r="G301" s="15"/>
    </row>
    <row r="302" spans="2:7" hidden="1">
      <c r="B302" s="15"/>
      <c r="C302" s="15"/>
      <c r="D302" s="15"/>
      <c r="E302" s="15"/>
      <c r="F302" s="15"/>
      <c r="G302" s="15"/>
    </row>
    <row r="303" spans="2:7" hidden="1">
      <c r="B303" s="15"/>
      <c r="C303" s="15"/>
      <c r="D303" s="15"/>
      <c r="E303" s="15"/>
      <c r="F303" s="15"/>
      <c r="G303" s="15"/>
    </row>
    <row r="304" spans="2:7" hidden="1">
      <c r="B304" s="15"/>
      <c r="C304" s="15"/>
      <c r="D304" s="15"/>
      <c r="E304" s="15"/>
      <c r="F304" s="15"/>
      <c r="G304" s="15"/>
    </row>
    <row r="305" spans="2:7" hidden="1">
      <c r="B305" s="15"/>
      <c r="C305" s="15"/>
      <c r="D305" s="15"/>
      <c r="E305" s="15"/>
      <c r="F305" s="15"/>
      <c r="G305" s="15"/>
    </row>
    <row r="306" spans="2:7" hidden="1">
      <c r="B306" s="15"/>
      <c r="C306" s="15"/>
      <c r="D306" s="15"/>
      <c r="E306" s="15"/>
      <c r="F306" s="15"/>
      <c r="G306" s="15"/>
    </row>
    <row r="307" spans="2:7" hidden="1">
      <c r="B307" s="15"/>
      <c r="C307" s="15"/>
      <c r="D307" s="15"/>
      <c r="E307" s="15"/>
      <c r="F307" s="15"/>
      <c r="G307" s="15"/>
    </row>
    <row r="308" spans="2:7" hidden="1">
      <c r="B308" s="15"/>
      <c r="C308" s="15"/>
      <c r="D308" s="15"/>
      <c r="E308" s="15"/>
      <c r="F308" s="15"/>
      <c r="G308" s="15"/>
    </row>
    <row r="309" spans="2:7" hidden="1">
      <c r="B309" s="15"/>
      <c r="C309" s="15"/>
      <c r="D309" s="15"/>
      <c r="E309" s="15"/>
      <c r="F309" s="15"/>
      <c r="G309" s="15"/>
    </row>
    <row r="310" spans="2:7" hidden="1">
      <c r="B310" s="15"/>
      <c r="C310" s="15"/>
      <c r="D310" s="15"/>
      <c r="E310" s="15"/>
      <c r="F310" s="15"/>
      <c r="G310" s="15"/>
    </row>
    <row r="311" spans="2:7" hidden="1">
      <c r="B311" s="15"/>
      <c r="C311" s="15"/>
      <c r="D311" s="15"/>
      <c r="E311" s="15"/>
      <c r="F311" s="15"/>
      <c r="G311" s="15"/>
    </row>
    <row r="312" spans="2:7" hidden="1">
      <c r="B312" s="15"/>
      <c r="C312" s="15"/>
      <c r="D312" s="15"/>
      <c r="E312" s="15"/>
      <c r="F312" s="15"/>
      <c r="G312" s="15"/>
    </row>
    <row r="313" spans="2:7" hidden="1">
      <c r="B313" s="15"/>
      <c r="C313" s="15"/>
      <c r="D313" s="15"/>
      <c r="E313" s="15"/>
      <c r="F313" s="15"/>
      <c r="G313" s="15"/>
    </row>
    <row r="314" spans="2:7" hidden="1">
      <c r="B314" s="15"/>
      <c r="C314" s="15"/>
      <c r="D314" s="15"/>
      <c r="E314" s="15"/>
      <c r="F314" s="15"/>
      <c r="G314" s="15"/>
    </row>
    <row r="315" spans="2:7" hidden="1">
      <c r="B315" s="15"/>
      <c r="C315" s="15"/>
      <c r="D315" s="15"/>
      <c r="E315" s="15"/>
      <c r="F315" s="15"/>
      <c r="G315" s="15"/>
    </row>
    <row r="316" spans="2:7" hidden="1">
      <c r="B316" s="15"/>
      <c r="C316" s="15"/>
      <c r="D316" s="15"/>
      <c r="E316" s="15"/>
      <c r="F316" s="15"/>
      <c r="G316" s="15"/>
    </row>
    <row r="317" spans="2:7" hidden="1">
      <c r="B317" s="15"/>
      <c r="C317" s="15"/>
      <c r="D317" s="15"/>
      <c r="E317" s="15"/>
      <c r="F317" s="15"/>
      <c r="G317" s="15"/>
    </row>
    <row r="318" spans="2:7" hidden="1">
      <c r="B318" s="15"/>
      <c r="C318" s="15"/>
      <c r="D318" s="15"/>
      <c r="E318" s="15"/>
      <c r="F318" s="15"/>
      <c r="G318" s="15"/>
    </row>
    <row r="319" spans="2:7" hidden="1">
      <c r="B319" s="15"/>
      <c r="C319" s="15"/>
      <c r="D319" s="15"/>
      <c r="E319" s="15"/>
      <c r="F319" s="15"/>
      <c r="G319" s="15"/>
    </row>
    <row r="320" spans="2:7" hidden="1">
      <c r="B320" s="15"/>
      <c r="C320" s="15"/>
      <c r="D320" s="15"/>
      <c r="E320" s="15"/>
      <c r="F320" s="15"/>
      <c r="G320" s="15"/>
    </row>
    <row r="321" spans="2:7" hidden="1">
      <c r="B321" s="15"/>
      <c r="C321" s="15"/>
      <c r="D321" s="15"/>
      <c r="E321" s="15"/>
      <c r="F321" s="15"/>
      <c r="G321" s="15"/>
    </row>
    <row r="322" spans="2:7" hidden="1">
      <c r="B322" s="15"/>
      <c r="C322" s="15"/>
      <c r="D322" s="15"/>
      <c r="E322" s="15"/>
      <c r="F322" s="15"/>
      <c r="G322" s="15"/>
    </row>
    <row r="323" spans="2:7" hidden="1">
      <c r="B323" s="15"/>
      <c r="C323" s="15"/>
      <c r="D323" s="15"/>
      <c r="E323" s="15"/>
      <c r="F323" s="15"/>
      <c r="G323" s="15"/>
    </row>
    <row r="324" spans="2:7" hidden="1">
      <c r="B324" s="15"/>
      <c r="C324" s="15"/>
      <c r="D324" s="15"/>
      <c r="E324" s="15"/>
      <c r="F324" s="15"/>
      <c r="G324" s="15"/>
    </row>
    <row r="325" spans="2:7" hidden="1">
      <c r="B325" s="15"/>
      <c r="C325" s="15"/>
      <c r="D325" s="15"/>
      <c r="E325" s="15"/>
      <c r="F325" s="15"/>
      <c r="G325" s="15"/>
    </row>
    <row r="326" spans="2:7" hidden="1">
      <c r="B326" s="15"/>
      <c r="C326" s="15"/>
      <c r="D326" s="15"/>
      <c r="E326" s="15"/>
      <c r="F326" s="15"/>
      <c r="G326" s="15"/>
    </row>
    <row r="327" spans="2:7" hidden="1">
      <c r="B327" s="15"/>
      <c r="C327" s="15"/>
      <c r="D327" s="15"/>
      <c r="E327" s="15"/>
      <c r="F327" s="15"/>
      <c r="G327" s="15"/>
    </row>
    <row r="328" spans="2:7" hidden="1">
      <c r="B328" s="15"/>
      <c r="C328" s="15"/>
      <c r="D328" s="15"/>
      <c r="E328" s="15"/>
      <c r="F328" s="15"/>
      <c r="G328" s="15"/>
    </row>
    <row r="329" spans="2:7" hidden="1">
      <c r="B329" s="15"/>
      <c r="C329" s="15"/>
      <c r="D329" s="15"/>
      <c r="E329" s="15"/>
      <c r="F329" s="15"/>
      <c r="G329" s="15"/>
    </row>
    <row r="330" spans="2:7" hidden="1">
      <c r="B330" s="15"/>
      <c r="C330" s="15"/>
      <c r="D330" s="15"/>
      <c r="E330" s="15"/>
      <c r="F330" s="15"/>
      <c r="G330" s="15"/>
    </row>
    <row r="331" spans="2:7" hidden="1">
      <c r="B331" s="15"/>
      <c r="C331" s="15"/>
      <c r="D331" s="15"/>
      <c r="E331" s="15"/>
      <c r="F331" s="15"/>
      <c r="G331" s="15"/>
    </row>
    <row r="332" spans="2:7" hidden="1">
      <c r="B332" s="15"/>
      <c r="C332" s="15"/>
      <c r="D332" s="15"/>
      <c r="E332" s="15"/>
      <c r="F332" s="15"/>
      <c r="G332" s="15"/>
    </row>
    <row r="333" spans="2:7" hidden="1">
      <c r="B333" s="15"/>
      <c r="C333" s="15"/>
      <c r="D333" s="15"/>
      <c r="E333" s="15"/>
      <c r="F333" s="15"/>
      <c r="G333" s="15"/>
    </row>
    <row r="334" spans="2:7" hidden="1">
      <c r="B334" s="15"/>
      <c r="C334" s="15"/>
      <c r="D334" s="15"/>
      <c r="E334" s="15"/>
      <c r="F334" s="15"/>
      <c r="G334" s="15"/>
    </row>
    <row r="335" spans="2:7" hidden="1">
      <c r="B335" s="15"/>
      <c r="C335" s="15"/>
      <c r="D335" s="15"/>
      <c r="E335" s="15"/>
      <c r="F335" s="15"/>
      <c r="G335" s="15"/>
    </row>
    <row r="336" spans="2:7" hidden="1">
      <c r="B336" s="15"/>
      <c r="C336" s="15"/>
      <c r="D336" s="15"/>
      <c r="E336" s="15"/>
      <c r="F336" s="15"/>
      <c r="G336" s="15"/>
    </row>
    <row r="337" spans="2:7" hidden="1">
      <c r="B337" s="15"/>
      <c r="C337" s="15"/>
      <c r="D337" s="15"/>
      <c r="E337" s="15"/>
      <c r="F337" s="15"/>
      <c r="G337" s="15"/>
    </row>
    <row r="338" spans="2:7" hidden="1">
      <c r="B338" s="15"/>
      <c r="C338" s="15"/>
      <c r="D338" s="15"/>
      <c r="E338" s="15"/>
      <c r="F338" s="15"/>
      <c r="G338" s="15"/>
    </row>
    <row r="339" spans="2:7" hidden="1">
      <c r="B339" s="15"/>
      <c r="C339" s="15"/>
      <c r="D339" s="15"/>
      <c r="E339" s="15"/>
      <c r="F339" s="15"/>
      <c r="G339" s="15"/>
    </row>
    <row r="340" spans="2:7" hidden="1">
      <c r="B340" s="15"/>
      <c r="C340" s="15"/>
      <c r="D340" s="15"/>
      <c r="E340" s="15"/>
      <c r="F340" s="15"/>
      <c r="G340" s="15"/>
    </row>
    <row r="341" spans="2:7" hidden="1">
      <c r="B341" s="15"/>
      <c r="C341" s="15"/>
      <c r="D341" s="15"/>
      <c r="E341" s="15"/>
      <c r="F341" s="15"/>
      <c r="G341" s="15"/>
    </row>
    <row r="342" spans="2:7" hidden="1">
      <c r="B342" s="15"/>
      <c r="C342" s="15"/>
      <c r="D342" s="15"/>
      <c r="E342" s="15"/>
      <c r="F342" s="15"/>
      <c r="G342" s="15"/>
    </row>
    <row r="343" spans="2:7" hidden="1">
      <c r="B343" s="15"/>
      <c r="C343" s="15"/>
      <c r="D343" s="15"/>
      <c r="E343" s="15"/>
      <c r="F343" s="15"/>
      <c r="G343" s="15"/>
    </row>
    <row r="344" spans="2:7" hidden="1">
      <c r="B344" s="15"/>
      <c r="C344" s="15"/>
      <c r="D344" s="15"/>
      <c r="E344" s="15"/>
      <c r="F344" s="15"/>
      <c r="G344" s="15"/>
    </row>
    <row r="345" spans="2:7" hidden="1">
      <c r="B345" s="15"/>
      <c r="C345" s="15"/>
      <c r="D345" s="15"/>
      <c r="E345" s="15"/>
      <c r="F345" s="15"/>
      <c r="G345" s="15"/>
    </row>
    <row r="346" spans="2:7" hidden="1">
      <c r="B346" s="15"/>
      <c r="C346" s="15"/>
      <c r="D346" s="15"/>
      <c r="E346" s="15"/>
      <c r="F346" s="15"/>
      <c r="G346" s="15"/>
    </row>
    <row r="347" spans="2:7" hidden="1">
      <c r="B347" s="15"/>
      <c r="C347" s="15"/>
      <c r="D347" s="15"/>
      <c r="E347" s="15"/>
      <c r="F347" s="15"/>
      <c r="G347" s="15"/>
    </row>
    <row r="348" spans="2:7" hidden="1">
      <c r="B348" s="15"/>
      <c r="C348" s="15"/>
      <c r="D348" s="15"/>
      <c r="E348" s="15"/>
      <c r="F348" s="15"/>
      <c r="G348" s="15"/>
    </row>
    <row r="349" spans="2:7" hidden="1">
      <c r="B349" s="15"/>
      <c r="C349" s="15"/>
      <c r="D349" s="15"/>
      <c r="E349" s="15"/>
      <c r="F349" s="15"/>
      <c r="G349" s="15"/>
    </row>
    <row r="350" spans="2:7" hidden="1">
      <c r="B350" s="15"/>
      <c r="C350" s="15"/>
      <c r="D350" s="15"/>
      <c r="E350" s="15"/>
      <c r="F350" s="15"/>
      <c r="G350" s="15"/>
    </row>
    <row r="351" spans="2:7" hidden="1">
      <c r="B351" s="15"/>
      <c r="C351" s="15"/>
      <c r="D351" s="15"/>
      <c r="E351" s="15"/>
      <c r="F351" s="15"/>
      <c r="G351" s="15"/>
    </row>
    <row r="352" spans="2:7" hidden="1">
      <c r="B352" s="15"/>
      <c r="C352" s="15"/>
      <c r="D352" s="15"/>
      <c r="E352" s="15"/>
      <c r="F352" s="15"/>
      <c r="G352" s="15"/>
    </row>
    <row r="353" spans="2:7" hidden="1">
      <c r="B353" s="15"/>
      <c r="C353" s="15"/>
      <c r="D353" s="15"/>
      <c r="E353" s="15"/>
      <c r="F353" s="15"/>
      <c r="G353" s="15"/>
    </row>
    <row r="354" spans="2:7" hidden="1">
      <c r="B354" s="15"/>
      <c r="C354" s="15"/>
      <c r="D354" s="15"/>
      <c r="E354" s="15"/>
      <c r="F354" s="15"/>
      <c r="G354" s="15"/>
    </row>
    <row r="355" spans="2:7" hidden="1">
      <c r="B355" s="15"/>
      <c r="C355" s="15"/>
      <c r="D355" s="15"/>
      <c r="E355" s="15"/>
      <c r="F355" s="15"/>
      <c r="G355" s="15"/>
    </row>
    <row r="356" spans="2:7" hidden="1">
      <c r="B356" s="15"/>
      <c r="C356" s="15"/>
      <c r="D356" s="15"/>
      <c r="E356" s="15"/>
      <c r="F356" s="15"/>
      <c r="G356" s="15"/>
    </row>
    <row r="357" spans="2:7" hidden="1">
      <c r="B357" s="15"/>
      <c r="C357" s="15"/>
      <c r="D357" s="15"/>
      <c r="E357" s="15"/>
      <c r="F357" s="15"/>
      <c r="G357" s="15"/>
    </row>
    <row r="358" spans="2:7" hidden="1">
      <c r="B358" s="15"/>
      <c r="C358" s="15"/>
      <c r="D358" s="15"/>
      <c r="E358" s="15"/>
      <c r="F358" s="15"/>
      <c r="G358" s="15"/>
    </row>
    <row r="359" spans="2:7" hidden="1">
      <c r="B359" s="15"/>
      <c r="C359" s="15"/>
      <c r="D359" s="15"/>
      <c r="E359" s="15"/>
      <c r="F359" s="15"/>
      <c r="G359" s="15"/>
    </row>
    <row r="360" spans="2:7" hidden="1">
      <c r="B360" s="15"/>
      <c r="C360" s="15"/>
      <c r="D360" s="15"/>
      <c r="E360" s="15"/>
      <c r="F360" s="15"/>
      <c r="G360" s="15"/>
    </row>
    <row r="361" spans="2:7" hidden="1">
      <c r="B361" s="15"/>
      <c r="C361" s="15"/>
      <c r="D361" s="15"/>
      <c r="E361" s="15"/>
      <c r="F361" s="15"/>
      <c r="G361" s="15"/>
    </row>
    <row r="362" spans="2:7" hidden="1">
      <c r="B362" s="15"/>
      <c r="C362" s="15"/>
      <c r="D362" s="15"/>
      <c r="E362" s="15"/>
      <c r="F362" s="15"/>
      <c r="G362" s="15"/>
    </row>
    <row r="363" spans="2:7" hidden="1">
      <c r="B363" s="15"/>
      <c r="C363" s="15"/>
      <c r="D363" s="15"/>
      <c r="E363" s="15"/>
      <c r="F363" s="15"/>
      <c r="G363" s="15"/>
    </row>
    <row r="364" spans="2:7" hidden="1">
      <c r="B364" s="15"/>
      <c r="C364" s="15"/>
      <c r="D364" s="15"/>
      <c r="E364" s="15"/>
      <c r="F364" s="15"/>
      <c r="G364" s="15"/>
    </row>
    <row r="365" spans="2:7" hidden="1">
      <c r="B365" s="15"/>
      <c r="C365" s="15"/>
      <c r="D365" s="15"/>
      <c r="E365" s="15"/>
      <c r="F365" s="15"/>
      <c r="G365" s="15"/>
    </row>
    <row r="366" spans="2:7" hidden="1">
      <c r="B366" s="15"/>
      <c r="C366" s="15"/>
      <c r="D366" s="15"/>
      <c r="E366" s="15"/>
      <c r="F366" s="15"/>
      <c r="G366" s="15"/>
    </row>
    <row r="367" spans="2:7" hidden="1">
      <c r="B367" s="15"/>
      <c r="C367" s="15"/>
      <c r="D367" s="15"/>
      <c r="E367" s="15"/>
      <c r="F367" s="15"/>
      <c r="G367" s="15"/>
    </row>
    <row r="368" spans="2:7" hidden="1">
      <c r="B368" s="15"/>
      <c r="C368" s="15"/>
      <c r="D368" s="15"/>
      <c r="E368" s="15"/>
      <c r="F368" s="15"/>
      <c r="G368" s="15"/>
    </row>
    <row r="369" spans="2:7" hidden="1">
      <c r="B369" s="15"/>
      <c r="C369" s="15"/>
      <c r="D369" s="15"/>
      <c r="E369" s="15"/>
      <c r="F369" s="15"/>
      <c r="G369" s="15"/>
    </row>
    <row r="370" spans="2:7" hidden="1">
      <c r="B370" s="15"/>
      <c r="C370" s="15"/>
      <c r="D370" s="15"/>
      <c r="E370" s="15"/>
      <c r="F370" s="15"/>
      <c r="G370" s="15"/>
    </row>
    <row r="371" spans="2:7" hidden="1">
      <c r="B371" s="15"/>
      <c r="C371" s="15"/>
      <c r="D371" s="15"/>
      <c r="E371" s="15"/>
      <c r="F371" s="15"/>
      <c r="G371" s="15"/>
    </row>
    <row r="372" spans="2:7" hidden="1">
      <c r="B372" s="15"/>
      <c r="C372" s="15"/>
      <c r="D372" s="15"/>
      <c r="E372" s="15"/>
      <c r="F372" s="15"/>
      <c r="G372" s="15"/>
    </row>
    <row r="373" spans="2:7" hidden="1">
      <c r="B373" s="15"/>
      <c r="C373" s="15"/>
      <c r="D373" s="15"/>
      <c r="E373" s="15"/>
      <c r="F373" s="15"/>
      <c r="G373" s="15"/>
    </row>
    <row r="374" spans="2:7" hidden="1">
      <c r="B374" s="15"/>
      <c r="C374" s="15"/>
      <c r="D374" s="15"/>
      <c r="E374" s="15"/>
      <c r="F374" s="15"/>
      <c r="G374" s="15"/>
    </row>
    <row r="375" spans="2:7" hidden="1">
      <c r="B375" s="15"/>
      <c r="C375" s="15"/>
      <c r="D375" s="15"/>
      <c r="E375" s="15"/>
      <c r="F375" s="15"/>
      <c r="G375" s="15"/>
    </row>
    <row r="376" spans="2:7" hidden="1">
      <c r="B376" s="15"/>
      <c r="C376" s="15"/>
      <c r="D376" s="15"/>
      <c r="E376" s="15"/>
      <c r="F376" s="15"/>
      <c r="G376" s="15"/>
    </row>
    <row r="377" spans="2:7" hidden="1">
      <c r="B377" s="15"/>
      <c r="C377" s="15"/>
      <c r="D377" s="15"/>
      <c r="E377" s="15"/>
      <c r="F377" s="15"/>
      <c r="G377" s="15"/>
    </row>
    <row r="378" spans="2:7" hidden="1">
      <c r="B378" s="15"/>
      <c r="C378" s="15"/>
      <c r="D378" s="15"/>
      <c r="E378" s="15"/>
      <c r="F378" s="15"/>
      <c r="G378" s="15"/>
    </row>
    <row r="379" spans="2:7" hidden="1">
      <c r="B379" s="15"/>
      <c r="C379" s="15"/>
      <c r="D379" s="15"/>
      <c r="E379" s="15"/>
      <c r="F379" s="15"/>
      <c r="G379" s="15"/>
    </row>
    <row r="380" spans="2:7" hidden="1">
      <c r="B380" s="15"/>
      <c r="C380" s="15"/>
      <c r="D380" s="15"/>
      <c r="E380" s="15"/>
      <c r="F380" s="15"/>
      <c r="G380" s="15"/>
    </row>
    <row r="381" spans="2:7" hidden="1">
      <c r="B381" s="15"/>
      <c r="C381" s="15"/>
      <c r="D381" s="15"/>
      <c r="E381" s="15"/>
      <c r="F381" s="15"/>
      <c r="G381" s="15"/>
    </row>
    <row r="382" spans="2:7" hidden="1">
      <c r="B382" s="15"/>
      <c r="C382" s="15"/>
      <c r="D382" s="15"/>
      <c r="E382" s="15"/>
      <c r="F382" s="15"/>
      <c r="G382" s="15"/>
    </row>
    <row r="383" spans="2:7" hidden="1">
      <c r="B383" s="15"/>
      <c r="C383" s="15"/>
      <c r="D383" s="15"/>
      <c r="E383" s="15"/>
      <c r="F383" s="15"/>
      <c r="G383" s="15"/>
    </row>
    <row r="384" spans="2:7" hidden="1">
      <c r="B384" s="15"/>
      <c r="C384" s="15"/>
      <c r="D384" s="15"/>
      <c r="E384" s="15"/>
      <c r="F384" s="15"/>
      <c r="G384" s="15"/>
    </row>
    <row r="385" spans="2:7" hidden="1">
      <c r="B385" s="15"/>
      <c r="C385" s="15"/>
      <c r="D385" s="15"/>
      <c r="E385" s="15"/>
      <c r="F385" s="15"/>
      <c r="G385" s="15"/>
    </row>
    <row r="386" spans="2:7" hidden="1">
      <c r="B386" s="15"/>
      <c r="C386" s="15"/>
      <c r="D386" s="15"/>
      <c r="E386" s="15"/>
      <c r="F386" s="15"/>
      <c r="G386" s="15"/>
    </row>
    <row r="387" spans="2:7" hidden="1">
      <c r="B387" s="15"/>
      <c r="C387" s="15"/>
      <c r="D387" s="15"/>
      <c r="E387" s="15"/>
      <c r="F387" s="15"/>
      <c r="G387" s="15"/>
    </row>
    <row r="388" spans="2:7" hidden="1">
      <c r="B388" s="15"/>
      <c r="C388" s="15"/>
      <c r="D388" s="15"/>
      <c r="E388" s="15"/>
      <c r="F388" s="15"/>
      <c r="G388" s="15"/>
    </row>
    <row r="389" spans="2:7" hidden="1">
      <c r="B389" s="15"/>
      <c r="C389" s="15"/>
      <c r="D389" s="15"/>
      <c r="E389" s="15"/>
      <c r="F389" s="15"/>
      <c r="G389" s="15"/>
    </row>
    <row r="390" spans="2:7" hidden="1">
      <c r="B390" s="15"/>
      <c r="C390" s="15"/>
      <c r="D390" s="15"/>
      <c r="E390" s="15"/>
      <c r="F390" s="15"/>
      <c r="G390" s="15"/>
    </row>
    <row r="391" spans="2:7" hidden="1">
      <c r="B391" s="15"/>
      <c r="C391" s="15"/>
      <c r="D391" s="15"/>
      <c r="E391" s="15"/>
      <c r="F391" s="15"/>
      <c r="G391" s="15"/>
    </row>
    <row r="392" spans="2:7" hidden="1">
      <c r="B392" s="15"/>
      <c r="C392" s="15"/>
      <c r="D392" s="15"/>
      <c r="E392" s="15"/>
      <c r="F392" s="15"/>
      <c r="G392" s="15"/>
    </row>
    <row r="393" spans="2:7" hidden="1">
      <c r="B393" s="15"/>
      <c r="C393" s="15"/>
      <c r="D393" s="15"/>
      <c r="E393" s="15"/>
      <c r="F393" s="15"/>
      <c r="G393" s="15"/>
    </row>
    <row r="394" spans="2:7" hidden="1">
      <c r="B394" s="15"/>
      <c r="C394" s="15"/>
      <c r="D394" s="15"/>
      <c r="E394" s="15"/>
      <c r="F394" s="15"/>
      <c r="G394" s="15"/>
    </row>
    <row r="395" spans="2:7" hidden="1">
      <c r="B395" s="15"/>
      <c r="C395" s="15"/>
      <c r="D395" s="15"/>
      <c r="E395" s="15"/>
      <c r="F395" s="15"/>
      <c r="G395" s="15"/>
    </row>
    <row r="396" spans="2:7" hidden="1">
      <c r="B396" s="15"/>
      <c r="C396" s="15"/>
      <c r="D396" s="15"/>
      <c r="E396" s="15"/>
      <c r="F396" s="15"/>
      <c r="G396" s="15"/>
    </row>
    <row r="397" spans="2:7" hidden="1">
      <c r="B397" s="15"/>
      <c r="C397" s="15"/>
      <c r="D397" s="15"/>
      <c r="E397" s="15"/>
      <c r="F397" s="15"/>
      <c r="G397" s="15"/>
    </row>
    <row r="398" spans="2:7" hidden="1">
      <c r="B398" s="15"/>
      <c r="C398" s="15"/>
      <c r="D398" s="15"/>
      <c r="E398" s="15"/>
      <c r="F398" s="15"/>
      <c r="G398" s="15"/>
    </row>
    <row r="399" spans="2:7" hidden="1">
      <c r="B399" s="15"/>
      <c r="C399" s="15"/>
      <c r="D399" s="15"/>
      <c r="E399" s="15"/>
      <c r="F399" s="15"/>
      <c r="G399" s="15"/>
    </row>
    <row r="400" spans="2:7" hidden="1">
      <c r="B400" s="15"/>
      <c r="C400" s="15"/>
      <c r="D400" s="15"/>
      <c r="E400" s="15"/>
      <c r="F400" s="15"/>
      <c r="G400" s="15"/>
    </row>
    <row r="401" spans="2:7" hidden="1">
      <c r="B401" s="15"/>
      <c r="C401" s="15"/>
      <c r="D401" s="15"/>
      <c r="E401" s="15"/>
      <c r="F401" s="15"/>
      <c r="G401" s="15"/>
    </row>
    <row r="402" spans="2:7" hidden="1">
      <c r="B402" s="15"/>
      <c r="C402" s="15"/>
      <c r="D402" s="15"/>
      <c r="E402" s="15"/>
      <c r="F402" s="15"/>
      <c r="G402" s="15"/>
    </row>
    <row r="403" spans="2:7" hidden="1">
      <c r="B403" s="15"/>
      <c r="C403" s="15"/>
      <c r="D403" s="15"/>
      <c r="E403" s="15"/>
      <c r="F403" s="15"/>
      <c r="G403" s="15"/>
    </row>
    <row r="404" spans="2:7" hidden="1">
      <c r="B404" s="15"/>
      <c r="C404" s="15"/>
      <c r="D404" s="15"/>
      <c r="E404" s="15"/>
      <c r="F404" s="15"/>
      <c r="G404" s="15"/>
    </row>
    <row r="405" spans="2:7" hidden="1">
      <c r="B405" s="15"/>
      <c r="C405" s="15"/>
      <c r="D405" s="15"/>
      <c r="E405" s="15"/>
      <c r="F405" s="15"/>
      <c r="G405" s="15"/>
    </row>
    <row r="406" spans="2:7" hidden="1">
      <c r="B406" s="15"/>
      <c r="C406" s="15"/>
      <c r="D406" s="15"/>
      <c r="E406" s="15"/>
      <c r="F406" s="15"/>
      <c r="G406" s="15"/>
    </row>
    <row r="407" spans="2:7" hidden="1">
      <c r="B407" s="15"/>
      <c r="C407" s="15"/>
      <c r="D407" s="15"/>
      <c r="E407" s="15"/>
      <c r="F407" s="15"/>
      <c r="G407" s="15"/>
    </row>
    <row r="408" spans="2:7" hidden="1">
      <c r="B408" s="15"/>
      <c r="C408" s="15"/>
      <c r="D408" s="15"/>
      <c r="E408" s="15"/>
      <c r="F408" s="15"/>
      <c r="G408" s="15"/>
    </row>
    <row r="409" spans="2:7" hidden="1">
      <c r="B409" s="15"/>
      <c r="C409" s="15"/>
      <c r="D409" s="15"/>
      <c r="E409" s="15"/>
      <c r="F409" s="15"/>
      <c r="G409" s="15"/>
    </row>
    <row r="410" spans="2:7" hidden="1">
      <c r="B410" s="15"/>
      <c r="C410" s="15"/>
      <c r="D410" s="15"/>
      <c r="E410" s="15"/>
      <c r="F410" s="15"/>
      <c r="G410" s="15"/>
    </row>
    <row r="411" spans="2:7" hidden="1">
      <c r="B411" s="15"/>
      <c r="C411" s="15"/>
      <c r="D411" s="15"/>
      <c r="E411" s="15"/>
      <c r="F411" s="15"/>
      <c r="G411" s="15"/>
    </row>
    <row r="412" spans="2:7" hidden="1">
      <c r="B412" s="15"/>
      <c r="C412" s="15"/>
      <c r="D412" s="15"/>
      <c r="E412" s="15"/>
      <c r="F412" s="15"/>
      <c r="G412" s="15"/>
    </row>
    <row r="413" spans="2:7" hidden="1">
      <c r="B413" s="15"/>
      <c r="C413" s="15"/>
      <c r="D413" s="15"/>
      <c r="E413" s="15"/>
      <c r="F413" s="15"/>
      <c r="G413" s="15"/>
    </row>
    <row r="414" spans="2:7" hidden="1">
      <c r="B414" s="15"/>
      <c r="C414" s="15"/>
      <c r="D414" s="15"/>
      <c r="E414" s="15"/>
      <c r="F414" s="15"/>
      <c r="G414" s="15"/>
    </row>
    <row r="415" spans="2:7" hidden="1">
      <c r="B415" s="15"/>
      <c r="C415" s="15"/>
      <c r="D415" s="15"/>
      <c r="E415" s="15"/>
      <c r="F415" s="15"/>
      <c r="G415" s="15"/>
    </row>
    <row r="416" spans="2:7" hidden="1">
      <c r="B416" s="15"/>
      <c r="C416" s="15"/>
      <c r="D416" s="15"/>
      <c r="E416" s="15"/>
      <c r="F416" s="15"/>
      <c r="G416" s="15"/>
    </row>
    <row r="417" spans="2:7" hidden="1">
      <c r="B417" s="15"/>
      <c r="C417" s="15"/>
      <c r="D417" s="15"/>
      <c r="E417" s="15"/>
      <c r="F417" s="15"/>
      <c r="G417" s="15"/>
    </row>
    <row r="418" spans="2:7" hidden="1">
      <c r="B418" s="15"/>
      <c r="C418" s="15"/>
      <c r="D418" s="15"/>
      <c r="E418" s="15"/>
      <c r="F418" s="15"/>
      <c r="G418" s="15"/>
    </row>
    <row r="419" spans="2:7" hidden="1">
      <c r="B419" s="15"/>
      <c r="C419" s="15"/>
      <c r="D419" s="15"/>
      <c r="E419" s="15"/>
      <c r="F419" s="15"/>
      <c r="G419" s="15"/>
    </row>
    <row r="420" spans="2:7" hidden="1">
      <c r="B420" s="15"/>
      <c r="C420" s="15"/>
      <c r="D420" s="15"/>
      <c r="E420" s="15"/>
      <c r="F420" s="15"/>
      <c r="G420" s="15"/>
    </row>
    <row r="421" spans="2:7" hidden="1">
      <c r="B421" s="15"/>
      <c r="C421" s="15"/>
      <c r="D421" s="15"/>
      <c r="E421" s="15"/>
      <c r="F421" s="15"/>
      <c r="G421" s="15"/>
    </row>
    <row r="422" spans="2:7" hidden="1">
      <c r="B422" s="15"/>
      <c r="C422" s="15"/>
      <c r="D422" s="15"/>
      <c r="E422" s="15"/>
      <c r="F422" s="15"/>
      <c r="G422" s="15"/>
    </row>
    <row r="423" spans="2:7" hidden="1">
      <c r="B423" s="15"/>
      <c r="C423" s="15"/>
      <c r="D423" s="15"/>
      <c r="E423" s="15"/>
      <c r="F423" s="15"/>
      <c r="G423" s="15"/>
    </row>
    <row r="424" spans="2:7" hidden="1">
      <c r="B424" s="15"/>
      <c r="C424" s="15"/>
      <c r="D424" s="15"/>
      <c r="E424" s="15"/>
      <c r="F424" s="15"/>
      <c r="G424" s="15"/>
    </row>
    <row r="425" spans="2:7" hidden="1">
      <c r="B425" s="15"/>
      <c r="C425" s="15"/>
      <c r="D425" s="15"/>
      <c r="E425" s="15"/>
      <c r="F425" s="15"/>
      <c r="G425" s="15"/>
    </row>
    <row r="426" spans="2:7" hidden="1">
      <c r="B426" s="15"/>
      <c r="C426" s="15"/>
      <c r="D426" s="15"/>
      <c r="E426" s="15"/>
      <c r="F426" s="15"/>
      <c r="G426" s="15"/>
    </row>
    <row r="427" spans="2:7" hidden="1">
      <c r="B427" s="15"/>
      <c r="C427" s="15"/>
      <c r="D427" s="15"/>
      <c r="E427" s="15"/>
      <c r="F427" s="15"/>
      <c r="G427" s="15"/>
    </row>
    <row r="428" spans="2:7" hidden="1">
      <c r="B428" s="15"/>
      <c r="C428" s="15"/>
      <c r="D428" s="15"/>
      <c r="E428" s="15"/>
      <c r="F428" s="15"/>
      <c r="G428" s="15"/>
    </row>
    <row r="429" spans="2:7" hidden="1">
      <c r="B429" s="15"/>
      <c r="C429" s="15"/>
      <c r="D429" s="15"/>
      <c r="E429" s="15"/>
      <c r="F429" s="15"/>
      <c r="G429" s="15"/>
    </row>
    <row r="430" spans="2:7" hidden="1">
      <c r="B430" s="15"/>
      <c r="C430" s="15"/>
      <c r="D430" s="15"/>
      <c r="E430" s="15"/>
      <c r="F430" s="15"/>
      <c r="G430" s="15"/>
    </row>
    <row r="431" spans="2:7" hidden="1">
      <c r="B431" s="15"/>
      <c r="C431" s="15"/>
      <c r="D431" s="15"/>
      <c r="E431" s="15"/>
      <c r="F431" s="15"/>
      <c r="G431" s="15"/>
    </row>
    <row r="432" spans="2:7" hidden="1">
      <c r="B432" s="15"/>
      <c r="C432" s="15"/>
      <c r="D432" s="15"/>
      <c r="E432" s="15"/>
      <c r="F432" s="15"/>
      <c r="G432" s="15"/>
    </row>
    <row r="433" spans="2:7" hidden="1">
      <c r="B433" s="15"/>
      <c r="C433" s="15"/>
      <c r="D433" s="15"/>
      <c r="E433" s="15"/>
      <c r="F433" s="15"/>
      <c r="G433" s="15"/>
    </row>
    <row r="434" spans="2:7" hidden="1">
      <c r="B434" s="15"/>
      <c r="C434" s="15"/>
      <c r="D434" s="15"/>
      <c r="E434" s="15"/>
      <c r="F434" s="15"/>
      <c r="G434" s="15"/>
    </row>
    <row r="435" spans="2:7" hidden="1">
      <c r="B435" s="15"/>
      <c r="C435" s="15"/>
      <c r="D435" s="15"/>
      <c r="E435" s="15"/>
      <c r="F435" s="15"/>
      <c r="G435" s="15"/>
    </row>
    <row r="436" spans="2:7" hidden="1">
      <c r="B436" s="15"/>
      <c r="C436" s="15"/>
      <c r="D436" s="15"/>
      <c r="E436" s="15"/>
      <c r="F436" s="15"/>
      <c r="G436" s="15"/>
    </row>
    <row r="437" spans="2:7" hidden="1">
      <c r="B437" s="15"/>
      <c r="C437" s="15"/>
      <c r="D437" s="15"/>
      <c r="E437" s="15"/>
      <c r="F437" s="15"/>
      <c r="G437" s="15"/>
    </row>
    <row r="438" spans="2:7" hidden="1">
      <c r="B438" s="15"/>
      <c r="C438" s="15"/>
      <c r="D438" s="15"/>
      <c r="E438" s="15"/>
      <c r="F438" s="15"/>
      <c r="G438" s="15"/>
    </row>
    <row r="439" spans="2:7" hidden="1">
      <c r="B439" s="15"/>
      <c r="C439" s="15"/>
      <c r="D439" s="15"/>
      <c r="E439" s="15"/>
      <c r="F439" s="15"/>
      <c r="G439" s="15"/>
    </row>
    <row r="440" spans="2:7" hidden="1">
      <c r="B440" s="15"/>
      <c r="C440" s="15"/>
      <c r="D440" s="15"/>
      <c r="E440" s="15"/>
      <c r="F440" s="15"/>
      <c r="G440" s="15"/>
    </row>
    <row r="441" spans="2:7" hidden="1">
      <c r="B441" s="15"/>
      <c r="C441" s="15"/>
      <c r="D441" s="15"/>
      <c r="E441" s="15"/>
      <c r="F441" s="15"/>
      <c r="G441" s="15"/>
    </row>
    <row r="442" spans="2:7" hidden="1">
      <c r="B442" s="15"/>
      <c r="C442" s="15"/>
      <c r="D442" s="15"/>
      <c r="E442" s="15"/>
      <c r="F442" s="15"/>
      <c r="G442" s="15"/>
    </row>
    <row r="443" spans="2:7" hidden="1">
      <c r="B443" s="15"/>
      <c r="C443" s="15"/>
      <c r="D443" s="15"/>
      <c r="E443" s="15"/>
      <c r="F443" s="15"/>
      <c r="G443" s="15"/>
    </row>
    <row r="444" spans="2:7" hidden="1">
      <c r="B444" s="15"/>
      <c r="C444" s="15"/>
      <c r="D444" s="15"/>
      <c r="E444" s="15"/>
      <c r="F444" s="15"/>
      <c r="G444" s="15"/>
    </row>
    <row r="445" spans="2:7" hidden="1">
      <c r="B445" s="15"/>
      <c r="C445" s="15"/>
      <c r="D445" s="15"/>
      <c r="E445" s="15"/>
      <c r="F445" s="15"/>
      <c r="G445" s="15"/>
    </row>
    <row r="446" spans="2:7" hidden="1">
      <c r="B446" s="15"/>
      <c r="C446" s="15"/>
      <c r="D446" s="15"/>
      <c r="E446" s="15"/>
      <c r="F446" s="15"/>
      <c r="G446" s="15"/>
    </row>
    <row r="447" spans="2:7" hidden="1">
      <c r="B447" s="15"/>
      <c r="C447" s="15"/>
      <c r="D447" s="15"/>
      <c r="E447" s="15"/>
      <c r="F447" s="15"/>
      <c r="G447" s="15"/>
    </row>
    <row r="448" spans="2:7" hidden="1">
      <c r="B448" s="15"/>
      <c r="C448" s="15"/>
      <c r="D448" s="15"/>
      <c r="E448" s="15"/>
      <c r="F448" s="15"/>
      <c r="G448" s="15"/>
    </row>
    <row r="449" spans="2:7" hidden="1">
      <c r="B449" s="15"/>
      <c r="C449" s="15"/>
      <c r="D449" s="15"/>
      <c r="E449" s="15"/>
      <c r="F449" s="15"/>
      <c r="G449" s="15"/>
    </row>
    <row r="450" spans="2:7" hidden="1">
      <c r="B450" s="15"/>
      <c r="C450" s="15"/>
      <c r="D450" s="15"/>
      <c r="E450" s="15"/>
      <c r="F450" s="15"/>
      <c r="G450" s="15"/>
    </row>
    <row r="451" spans="2:7" hidden="1">
      <c r="B451" s="15"/>
      <c r="C451" s="15"/>
      <c r="D451" s="15"/>
      <c r="E451" s="15"/>
      <c r="F451" s="15"/>
      <c r="G451" s="15"/>
    </row>
    <row r="452" spans="2:7" hidden="1">
      <c r="B452" s="15"/>
      <c r="C452" s="15"/>
      <c r="D452" s="15"/>
      <c r="E452" s="15"/>
      <c r="F452" s="15"/>
      <c r="G452" s="15"/>
    </row>
    <row r="453" spans="2:7" hidden="1">
      <c r="B453" s="15"/>
      <c r="C453" s="15"/>
      <c r="D453" s="15"/>
      <c r="E453" s="15"/>
      <c r="F453" s="15"/>
      <c r="G453" s="15"/>
    </row>
    <row r="454" spans="2:7" hidden="1">
      <c r="B454" s="15"/>
      <c r="C454" s="15"/>
      <c r="D454" s="15"/>
      <c r="E454" s="15"/>
      <c r="F454" s="15"/>
      <c r="G454" s="15"/>
    </row>
    <row r="455" spans="2:7" hidden="1">
      <c r="B455" s="15"/>
      <c r="C455" s="15"/>
      <c r="D455" s="15"/>
      <c r="E455" s="15"/>
      <c r="F455" s="15"/>
      <c r="G455" s="15"/>
    </row>
    <row r="456" spans="2:7" hidden="1">
      <c r="B456" s="15"/>
      <c r="C456" s="15"/>
      <c r="D456" s="15"/>
      <c r="E456" s="15"/>
      <c r="F456" s="15"/>
      <c r="G456" s="15"/>
    </row>
    <row r="457" spans="2:7" hidden="1">
      <c r="B457" s="15"/>
      <c r="C457" s="15"/>
      <c r="D457" s="15"/>
      <c r="E457" s="15"/>
      <c r="F457" s="15"/>
      <c r="G457" s="15"/>
    </row>
    <row r="458" spans="2:7" hidden="1">
      <c r="B458" s="15"/>
      <c r="C458" s="15"/>
      <c r="D458" s="15"/>
      <c r="E458" s="15"/>
      <c r="F458" s="15"/>
      <c r="G458" s="15"/>
    </row>
    <row r="459" spans="2:7" hidden="1">
      <c r="B459" s="15"/>
      <c r="C459" s="15"/>
      <c r="D459" s="15"/>
      <c r="E459" s="15"/>
      <c r="F459" s="15"/>
      <c r="G459" s="15"/>
    </row>
    <row r="460" spans="2:7" hidden="1">
      <c r="B460" s="15"/>
      <c r="C460" s="15"/>
      <c r="D460" s="15"/>
      <c r="E460" s="15"/>
      <c r="F460" s="15"/>
      <c r="G460" s="15"/>
    </row>
    <row r="461" spans="2:7" hidden="1">
      <c r="B461" s="15"/>
      <c r="C461" s="15"/>
      <c r="D461" s="15"/>
      <c r="E461" s="15"/>
      <c r="F461" s="15"/>
      <c r="G461" s="15"/>
    </row>
    <row r="462" spans="2:7" hidden="1">
      <c r="B462" s="15"/>
      <c r="C462" s="15"/>
      <c r="D462" s="15"/>
      <c r="E462" s="15"/>
      <c r="F462" s="15"/>
      <c r="G462" s="15"/>
    </row>
    <row r="463" spans="2:7" hidden="1">
      <c r="B463" s="15"/>
      <c r="C463" s="15"/>
      <c r="D463" s="15"/>
      <c r="E463" s="15"/>
      <c r="F463" s="15"/>
      <c r="G463" s="15"/>
    </row>
    <row r="464" spans="2:7" hidden="1">
      <c r="B464" s="15"/>
      <c r="C464" s="15"/>
      <c r="D464" s="15"/>
      <c r="E464" s="15"/>
      <c r="F464" s="15"/>
      <c r="G464" s="15"/>
    </row>
    <row r="465" spans="2:7" hidden="1">
      <c r="B465" s="15"/>
      <c r="C465" s="15"/>
      <c r="D465" s="15"/>
      <c r="E465" s="15"/>
      <c r="F465" s="15"/>
      <c r="G465" s="15"/>
    </row>
    <row r="466" spans="2:7" hidden="1">
      <c r="B466" s="15"/>
      <c r="C466" s="15"/>
      <c r="D466" s="15"/>
      <c r="E466" s="15"/>
      <c r="F466" s="15"/>
      <c r="G466" s="15"/>
    </row>
    <row r="467" spans="2:7" hidden="1">
      <c r="B467" s="15"/>
      <c r="C467" s="15"/>
      <c r="D467" s="15"/>
      <c r="E467" s="15"/>
      <c r="F467" s="15"/>
      <c r="G467" s="15"/>
    </row>
    <row r="468" spans="2:7" hidden="1">
      <c r="B468" s="15"/>
      <c r="C468" s="15"/>
      <c r="D468" s="15"/>
      <c r="E468" s="15"/>
      <c r="F468" s="15"/>
      <c r="G468" s="15"/>
    </row>
    <row r="469" spans="2:7" hidden="1">
      <c r="B469" s="15"/>
      <c r="C469" s="15"/>
      <c r="D469" s="15"/>
      <c r="E469" s="15"/>
      <c r="F469" s="15"/>
      <c r="G469" s="15"/>
    </row>
    <row r="470" spans="2:7" hidden="1">
      <c r="B470" s="15"/>
      <c r="C470" s="15"/>
      <c r="D470" s="15"/>
      <c r="E470" s="15"/>
      <c r="F470" s="15"/>
      <c r="G470" s="15"/>
    </row>
    <row r="471" spans="2:7" hidden="1">
      <c r="B471" s="15"/>
      <c r="C471" s="15"/>
      <c r="D471" s="15"/>
      <c r="E471" s="15"/>
      <c r="F471" s="15"/>
      <c r="G471" s="15"/>
    </row>
    <row r="472" spans="2:7" hidden="1">
      <c r="B472" s="15"/>
      <c r="C472" s="15"/>
      <c r="D472" s="15"/>
      <c r="E472" s="15"/>
      <c r="F472" s="15"/>
      <c r="G472" s="15"/>
    </row>
    <row r="473" spans="2:7" hidden="1">
      <c r="B473" s="15"/>
      <c r="C473" s="15"/>
      <c r="D473" s="15"/>
      <c r="E473" s="15"/>
      <c r="F473" s="15"/>
      <c r="G473" s="15"/>
    </row>
    <row r="474" spans="2:7" hidden="1">
      <c r="B474" s="15"/>
      <c r="C474" s="15"/>
      <c r="D474" s="15"/>
      <c r="E474" s="15"/>
      <c r="F474" s="15"/>
      <c r="G474" s="15"/>
    </row>
    <row r="475" spans="2:7" hidden="1">
      <c r="B475" s="15"/>
      <c r="C475" s="15"/>
      <c r="D475" s="15"/>
      <c r="E475" s="15"/>
      <c r="F475" s="15"/>
      <c r="G475" s="15"/>
    </row>
    <row r="476" spans="2:7" hidden="1">
      <c r="B476" s="15"/>
      <c r="C476" s="15"/>
      <c r="D476" s="15"/>
      <c r="E476" s="15"/>
      <c r="F476" s="15"/>
      <c r="G476" s="15"/>
    </row>
    <row r="477" spans="2:7" hidden="1">
      <c r="B477" s="15"/>
      <c r="C477" s="15"/>
      <c r="D477" s="15"/>
      <c r="E477" s="15"/>
      <c r="F477" s="15"/>
      <c r="G477" s="15"/>
    </row>
    <row r="478" spans="2:7" hidden="1">
      <c r="B478" s="15"/>
      <c r="C478" s="15"/>
      <c r="D478" s="15"/>
      <c r="E478" s="15"/>
      <c r="F478" s="15"/>
      <c r="G478" s="15"/>
    </row>
    <row r="479" spans="2:7" hidden="1">
      <c r="B479" s="15"/>
      <c r="C479" s="15"/>
      <c r="D479" s="15"/>
      <c r="E479" s="15"/>
      <c r="F479" s="15"/>
      <c r="G479" s="15"/>
    </row>
    <row r="480" spans="2:7" hidden="1">
      <c r="B480" s="15"/>
      <c r="C480" s="15"/>
      <c r="D480" s="15"/>
      <c r="E480" s="15"/>
      <c r="F480" s="15"/>
      <c r="G480" s="15"/>
    </row>
    <row r="481" spans="2:7" hidden="1">
      <c r="B481" s="15"/>
      <c r="C481" s="15"/>
      <c r="D481" s="15"/>
      <c r="E481" s="15"/>
      <c r="F481" s="15"/>
      <c r="G481" s="15"/>
    </row>
    <row r="482" spans="2:7" hidden="1">
      <c r="B482" s="15"/>
      <c r="C482" s="15"/>
      <c r="D482" s="15"/>
      <c r="E482" s="15"/>
      <c r="F482" s="15"/>
      <c r="G482" s="15"/>
    </row>
    <row r="483" spans="2:7" hidden="1">
      <c r="B483" s="15"/>
      <c r="C483" s="15"/>
      <c r="D483" s="15"/>
      <c r="E483" s="15"/>
      <c r="F483" s="15"/>
      <c r="G483" s="15"/>
    </row>
    <row r="484" spans="2:7" hidden="1">
      <c r="B484" s="15"/>
      <c r="C484" s="15"/>
      <c r="D484" s="15"/>
      <c r="E484" s="15"/>
      <c r="F484" s="15"/>
      <c r="G484" s="15"/>
    </row>
    <row r="485" spans="2:7" hidden="1">
      <c r="B485" s="15"/>
      <c r="C485" s="15"/>
      <c r="D485" s="15"/>
      <c r="E485" s="15"/>
      <c r="F485" s="15"/>
      <c r="G485" s="15"/>
    </row>
    <row r="486" spans="2:7" hidden="1">
      <c r="B486" s="15"/>
      <c r="C486" s="15"/>
      <c r="D486" s="15"/>
      <c r="E486" s="15"/>
      <c r="F486" s="15"/>
      <c r="G486" s="15"/>
    </row>
    <row r="487" spans="2:7" hidden="1">
      <c r="B487" s="15"/>
      <c r="C487" s="15"/>
      <c r="D487" s="15"/>
      <c r="E487" s="15"/>
      <c r="F487" s="15"/>
      <c r="G487" s="15"/>
    </row>
    <row r="488" spans="2:7" hidden="1">
      <c r="B488" s="15"/>
      <c r="C488" s="15"/>
      <c r="D488" s="15"/>
      <c r="E488" s="15"/>
      <c r="F488" s="15"/>
      <c r="G488" s="15"/>
    </row>
    <row r="489" spans="2:7" hidden="1">
      <c r="B489" s="15"/>
      <c r="C489" s="15"/>
      <c r="D489" s="15"/>
      <c r="E489" s="15"/>
      <c r="F489" s="15"/>
      <c r="G489" s="15"/>
    </row>
    <row r="490" spans="2:7" hidden="1">
      <c r="B490" s="15"/>
      <c r="C490" s="15"/>
      <c r="D490" s="15"/>
      <c r="E490" s="15"/>
      <c r="F490" s="15"/>
      <c r="G490" s="15"/>
    </row>
    <row r="491" spans="2:7" hidden="1">
      <c r="B491" s="15"/>
      <c r="C491" s="15"/>
      <c r="D491" s="15"/>
      <c r="E491" s="15"/>
      <c r="F491" s="15"/>
      <c r="G491" s="15"/>
    </row>
    <row r="492" spans="2:7" hidden="1">
      <c r="B492" s="15"/>
      <c r="C492" s="15"/>
      <c r="D492" s="15"/>
      <c r="E492" s="15"/>
      <c r="F492" s="15"/>
      <c r="G492" s="15"/>
    </row>
    <row r="493" spans="2:7" hidden="1">
      <c r="B493" s="15"/>
      <c r="C493" s="15"/>
      <c r="D493" s="15"/>
      <c r="E493" s="15"/>
      <c r="F493" s="15"/>
      <c r="G493" s="15"/>
    </row>
    <row r="494" spans="2:7" hidden="1">
      <c r="B494" s="15"/>
      <c r="C494" s="15"/>
      <c r="D494" s="15"/>
      <c r="E494" s="15"/>
      <c r="F494" s="15"/>
      <c r="G494" s="15"/>
    </row>
    <row r="495" spans="2:7" hidden="1">
      <c r="B495" s="15"/>
      <c r="C495" s="15"/>
      <c r="D495" s="15"/>
      <c r="E495" s="15"/>
      <c r="F495" s="15"/>
      <c r="G495" s="15"/>
    </row>
    <row r="496" spans="2:7" hidden="1">
      <c r="B496" s="15"/>
      <c r="C496" s="15"/>
      <c r="D496" s="15"/>
      <c r="E496" s="15"/>
      <c r="F496" s="15"/>
      <c r="G496" s="15"/>
    </row>
    <row r="497" spans="2:7" hidden="1">
      <c r="B497" s="15"/>
      <c r="C497" s="15"/>
      <c r="D497" s="15"/>
      <c r="E497" s="15"/>
      <c r="F497" s="15"/>
      <c r="G497" s="15"/>
    </row>
    <row r="498" spans="2:7" hidden="1">
      <c r="B498" s="15"/>
      <c r="C498" s="15"/>
      <c r="D498" s="15"/>
      <c r="E498" s="15"/>
      <c r="F498" s="15"/>
      <c r="G498" s="15"/>
    </row>
    <row r="499" spans="2:7" hidden="1">
      <c r="B499" s="15"/>
      <c r="C499" s="15"/>
      <c r="D499" s="15"/>
      <c r="E499" s="15"/>
      <c r="F499" s="15"/>
      <c r="G499" s="15"/>
    </row>
    <row r="500" spans="2:7" hidden="1">
      <c r="B500" s="15"/>
      <c r="C500" s="15"/>
      <c r="D500" s="15"/>
      <c r="E500" s="15"/>
      <c r="F500" s="15"/>
      <c r="G500" s="15"/>
    </row>
    <row r="501" spans="2:7" hidden="1">
      <c r="B501" s="15"/>
      <c r="C501" s="15"/>
      <c r="D501" s="15"/>
      <c r="E501" s="15"/>
      <c r="F501" s="15"/>
      <c r="G501" s="15"/>
    </row>
    <row r="502" spans="2:7" hidden="1">
      <c r="B502" s="15"/>
      <c r="C502" s="15"/>
      <c r="D502" s="15"/>
      <c r="E502" s="15"/>
      <c r="F502" s="15"/>
      <c r="G502" s="15"/>
    </row>
    <row r="503" spans="2:7" hidden="1">
      <c r="B503" s="15"/>
      <c r="C503" s="15"/>
      <c r="D503" s="15"/>
      <c r="E503" s="15"/>
      <c r="F503" s="15"/>
      <c r="G503" s="15"/>
    </row>
    <row r="504" spans="2:7" hidden="1">
      <c r="B504" s="15"/>
      <c r="C504" s="15"/>
      <c r="D504" s="15"/>
      <c r="E504" s="15"/>
      <c r="F504" s="15"/>
      <c r="G504" s="15"/>
    </row>
    <row r="505" spans="2:7" hidden="1">
      <c r="B505" s="15"/>
      <c r="C505" s="15"/>
      <c r="D505" s="15"/>
      <c r="E505" s="15"/>
      <c r="F505" s="15"/>
      <c r="G505" s="15"/>
    </row>
    <row r="506" spans="2:7" hidden="1">
      <c r="B506" s="15"/>
      <c r="C506" s="15"/>
      <c r="D506" s="15"/>
      <c r="E506" s="15"/>
      <c r="F506" s="15"/>
      <c r="G506" s="15"/>
    </row>
    <row r="507" spans="2:7" hidden="1">
      <c r="B507" s="15"/>
      <c r="C507" s="15"/>
      <c r="D507" s="15"/>
      <c r="E507" s="15"/>
      <c r="F507" s="15"/>
      <c r="G507" s="15"/>
    </row>
    <row r="508" spans="2:7" hidden="1">
      <c r="B508" s="15"/>
      <c r="C508" s="15"/>
      <c r="D508" s="15"/>
      <c r="E508" s="15"/>
      <c r="F508" s="15"/>
      <c r="G508" s="15"/>
    </row>
    <row r="509" spans="2:7" hidden="1">
      <c r="B509" s="15"/>
      <c r="C509" s="15"/>
      <c r="D509" s="15"/>
      <c r="E509" s="15"/>
      <c r="F509" s="15"/>
      <c r="G509" s="15"/>
    </row>
    <row r="510" spans="2:7" hidden="1">
      <c r="B510" s="15"/>
      <c r="C510" s="15"/>
      <c r="D510" s="15"/>
      <c r="E510" s="15"/>
      <c r="F510" s="15"/>
      <c r="G510" s="15"/>
    </row>
    <row r="511" spans="2:7" hidden="1">
      <c r="B511" s="15"/>
      <c r="C511" s="15"/>
      <c r="D511" s="15"/>
      <c r="E511" s="15"/>
      <c r="F511" s="15"/>
      <c r="G511" s="15"/>
    </row>
    <row r="512" spans="2:7" hidden="1">
      <c r="B512" s="15"/>
      <c r="C512" s="15"/>
      <c r="D512" s="15"/>
      <c r="E512" s="15"/>
      <c r="F512" s="15"/>
      <c r="G512" s="15"/>
    </row>
    <row r="513" spans="2:7" hidden="1">
      <c r="B513" s="15"/>
      <c r="C513" s="15"/>
      <c r="D513" s="15"/>
      <c r="E513" s="15"/>
      <c r="F513" s="15"/>
      <c r="G513" s="15"/>
    </row>
    <row r="514" spans="2:7" hidden="1">
      <c r="B514" s="15"/>
      <c r="C514" s="15"/>
      <c r="D514" s="15"/>
      <c r="E514" s="15"/>
      <c r="F514" s="15"/>
      <c r="G514" s="15"/>
    </row>
    <row r="515" spans="2:7" hidden="1">
      <c r="B515" s="15"/>
      <c r="C515" s="15"/>
      <c r="D515" s="15"/>
      <c r="E515" s="15"/>
      <c r="F515" s="15"/>
      <c r="G515" s="15"/>
    </row>
    <row r="516" spans="2:7" hidden="1">
      <c r="B516" s="15"/>
      <c r="C516" s="15"/>
      <c r="D516" s="15"/>
      <c r="E516" s="15"/>
      <c r="F516" s="15"/>
      <c r="G516" s="15"/>
    </row>
    <row r="517" spans="2:7" hidden="1">
      <c r="B517" s="15"/>
      <c r="C517" s="15"/>
      <c r="D517" s="15"/>
      <c r="E517" s="15"/>
      <c r="F517" s="15"/>
      <c r="G517" s="15"/>
    </row>
    <row r="518" spans="2:7" hidden="1">
      <c r="B518" s="15"/>
      <c r="C518" s="15"/>
      <c r="D518" s="15"/>
      <c r="E518" s="15"/>
      <c r="F518" s="15"/>
      <c r="G518" s="15"/>
    </row>
    <row r="519" spans="2:7" hidden="1">
      <c r="B519" s="15"/>
      <c r="C519" s="15"/>
      <c r="D519" s="15"/>
      <c r="E519" s="15"/>
      <c r="F519" s="15"/>
      <c r="G519" s="15"/>
    </row>
    <row r="520" spans="2:7" hidden="1">
      <c r="B520" s="15"/>
      <c r="C520" s="15"/>
      <c r="D520" s="15"/>
      <c r="E520" s="15"/>
      <c r="F520" s="15"/>
      <c r="G520" s="15"/>
    </row>
    <row r="521" spans="2:7" hidden="1">
      <c r="B521" s="15"/>
      <c r="C521" s="15"/>
      <c r="D521" s="15"/>
      <c r="E521" s="15"/>
      <c r="F521" s="15"/>
      <c r="G521" s="15"/>
    </row>
    <row r="522" spans="2:7" hidden="1">
      <c r="B522" s="15"/>
      <c r="C522" s="15"/>
      <c r="D522" s="15"/>
      <c r="E522" s="15"/>
      <c r="F522" s="15"/>
      <c r="G522" s="15"/>
    </row>
    <row r="523" spans="2:7" hidden="1">
      <c r="B523" s="15"/>
      <c r="C523" s="15"/>
      <c r="D523" s="15"/>
      <c r="E523" s="15"/>
      <c r="F523" s="15"/>
      <c r="G523" s="15"/>
    </row>
    <row r="524" spans="2:7" hidden="1">
      <c r="B524" s="15"/>
      <c r="C524" s="15"/>
      <c r="D524" s="15"/>
      <c r="E524" s="15"/>
      <c r="F524" s="15"/>
      <c r="G524" s="15"/>
    </row>
    <row r="525" spans="2:7" hidden="1">
      <c r="B525" s="15"/>
      <c r="C525" s="15"/>
      <c r="D525" s="15"/>
      <c r="E525" s="15"/>
      <c r="F525" s="15"/>
      <c r="G525" s="15"/>
    </row>
    <row r="526" spans="2:7" hidden="1">
      <c r="B526" s="15"/>
      <c r="C526" s="15"/>
      <c r="D526" s="15"/>
      <c r="E526" s="15"/>
      <c r="F526" s="15"/>
      <c r="G526" s="15"/>
    </row>
    <row r="527" spans="2:7" hidden="1">
      <c r="B527" s="15"/>
      <c r="C527" s="15"/>
      <c r="D527" s="15"/>
      <c r="E527" s="15"/>
      <c r="F527" s="15"/>
      <c r="G527" s="15"/>
    </row>
    <row r="528" spans="2:7" hidden="1">
      <c r="B528" s="15"/>
      <c r="C528" s="15"/>
      <c r="D528" s="15"/>
      <c r="E528" s="15"/>
      <c r="F528" s="15"/>
      <c r="G528" s="15"/>
    </row>
    <row r="529" spans="2:7" hidden="1">
      <c r="B529" s="15"/>
      <c r="C529" s="15"/>
      <c r="D529" s="15"/>
      <c r="E529" s="15"/>
      <c r="F529" s="15"/>
      <c r="G529" s="15"/>
    </row>
    <row r="530" spans="2:7" hidden="1">
      <c r="B530" s="15"/>
      <c r="C530" s="15"/>
      <c r="D530" s="15"/>
      <c r="E530" s="15"/>
      <c r="F530" s="15"/>
      <c r="G530" s="15"/>
    </row>
    <row r="531" spans="2:7" hidden="1">
      <c r="B531" s="15"/>
      <c r="C531" s="15"/>
      <c r="D531" s="15"/>
      <c r="E531" s="15"/>
      <c r="F531" s="15"/>
      <c r="G531" s="15"/>
    </row>
    <row r="532" spans="2:7" hidden="1">
      <c r="B532" s="15"/>
      <c r="C532" s="15"/>
      <c r="D532" s="15"/>
      <c r="E532" s="15"/>
      <c r="F532" s="15"/>
      <c r="G532" s="15"/>
    </row>
    <row r="533" spans="2:7" hidden="1">
      <c r="B533" s="15"/>
      <c r="C533" s="15"/>
      <c r="D533" s="15"/>
      <c r="E533" s="15"/>
      <c r="F533" s="15"/>
      <c r="G533" s="15"/>
    </row>
    <row r="534" spans="2:7" hidden="1">
      <c r="B534" s="15"/>
      <c r="C534" s="15"/>
      <c r="D534" s="15"/>
      <c r="E534" s="15"/>
      <c r="F534" s="15"/>
      <c r="G534" s="15"/>
    </row>
    <row r="535" spans="2:7" hidden="1">
      <c r="B535" s="15"/>
      <c r="C535" s="15"/>
      <c r="D535" s="15"/>
      <c r="E535" s="15"/>
      <c r="F535" s="15"/>
      <c r="G535" s="15"/>
    </row>
    <row r="536" spans="2:7" hidden="1">
      <c r="B536" s="15"/>
      <c r="C536" s="15"/>
      <c r="D536" s="15"/>
      <c r="E536" s="15"/>
      <c r="F536" s="15"/>
      <c r="G536" s="15"/>
    </row>
    <row r="537" spans="2:7" hidden="1">
      <c r="B537" s="15"/>
      <c r="C537" s="15"/>
      <c r="D537" s="15"/>
      <c r="E537" s="15"/>
      <c r="F537" s="15"/>
      <c r="G537" s="15"/>
    </row>
    <row r="538" spans="2:7" hidden="1">
      <c r="B538" s="15"/>
      <c r="C538" s="15"/>
      <c r="D538" s="15"/>
      <c r="E538" s="15"/>
      <c r="F538" s="15"/>
      <c r="G538" s="15"/>
    </row>
    <row r="539" spans="2:7" hidden="1">
      <c r="B539" s="15"/>
      <c r="C539" s="15"/>
      <c r="D539" s="15"/>
      <c r="E539" s="15"/>
      <c r="F539" s="15"/>
      <c r="G539" s="15"/>
    </row>
    <row r="540" spans="2:7" hidden="1">
      <c r="B540" s="15"/>
      <c r="C540" s="15"/>
      <c r="D540" s="15"/>
      <c r="E540" s="15"/>
      <c r="F540" s="15"/>
      <c r="G540" s="15"/>
    </row>
    <row r="541" spans="2:7" hidden="1">
      <c r="B541" s="15"/>
      <c r="C541" s="15"/>
      <c r="D541" s="15"/>
      <c r="E541" s="15"/>
      <c r="F541" s="15"/>
      <c r="G541" s="15"/>
    </row>
    <row r="542" spans="2:7" hidden="1">
      <c r="B542" s="15"/>
      <c r="C542" s="15"/>
      <c r="D542" s="15"/>
      <c r="E542" s="15"/>
      <c r="F542" s="15"/>
      <c r="G542" s="15"/>
    </row>
    <row r="543" spans="2:7" hidden="1">
      <c r="B543" s="15"/>
      <c r="C543" s="15"/>
      <c r="D543" s="15"/>
      <c r="E543" s="15"/>
      <c r="F543" s="15"/>
      <c r="G543" s="15"/>
    </row>
    <row r="544" spans="2:7" hidden="1">
      <c r="B544" s="15"/>
      <c r="C544" s="15"/>
      <c r="D544" s="15"/>
      <c r="E544" s="15"/>
      <c r="F544" s="15"/>
      <c r="G544" s="15"/>
    </row>
    <row r="545" spans="2:7" hidden="1">
      <c r="B545" s="15"/>
      <c r="C545" s="15"/>
      <c r="D545" s="15"/>
      <c r="E545" s="15"/>
      <c r="F545" s="15"/>
      <c r="G545" s="15"/>
    </row>
    <row r="546" spans="2:7" hidden="1">
      <c r="B546" s="15"/>
      <c r="C546" s="15"/>
      <c r="D546" s="15"/>
      <c r="E546" s="15"/>
      <c r="F546" s="15"/>
      <c r="G546" s="15"/>
    </row>
    <row r="547" spans="2:7" hidden="1">
      <c r="B547" s="15"/>
      <c r="C547" s="15"/>
      <c r="D547" s="15"/>
      <c r="E547" s="15"/>
      <c r="F547" s="15"/>
      <c r="G547" s="15"/>
    </row>
    <row r="548" spans="2:7" hidden="1">
      <c r="B548" s="15"/>
      <c r="C548" s="15"/>
      <c r="D548" s="15"/>
      <c r="E548" s="15"/>
      <c r="F548" s="15"/>
      <c r="G548" s="15"/>
    </row>
    <row r="549" spans="2:7" hidden="1">
      <c r="B549" s="15"/>
      <c r="C549" s="15"/>
      <c r="D549" s="15"/>
      <c r="E549" s="15"/>
      <c r="F549" s="15"/>
      <c r="G549" s="15"/>
    </row>
    <row r="550" spans="2:7" hidden="1">
      <c r="B550" s="15"/>
      <c r="C550" s="15"/>
      <c r="D550" s="15"/>
      <c r="E550" s="15"/>
      <c r="F550" s="15"/>
      <c r="G550" s="15"/>
    </row>
    <row r="551" spans="2:7" hidden="1">
      <c r="B551" s="15"/>
      <c r="C551" s="15"/>
      <c r="D551" s="15"/>
      <c r="E551" s="15"/>
      <c r="F551" s="15"/>
      <c r="G551" s="15"/>
    </row>
    <row r="552" spans="2:7" hidden="1">
      <c r="B552" s="15"/>
      <c r="C552" s="15"/>
      <c r="D552" s="15"/>
      <c r="E552" s="15"/>
      <c r="F552" s="15"/>
      <c r="G552" s="15"/>
    </row>
    <row r="553" spans="2:7" hidden="1">
      <c r="B553" s="15"/>
      <c r="C553" s="15"/>
      <c r="D553" s="15"/>
      <c r="E553" s="15"/>
      <c r="F553" s="15"/>
      <c r="G553" s="15"/>
    </row>
    <row r="554" spans="2:7" hidden="1">
      <c r="B554" s="15"/>
      <c r="C554" s="15"/>
      <c r="D554" s="15"/>
      <c r="E554" s="15"/>
      <c r="F554" s="15"/>
      <c r="G554" s="15"/>
    </row>
    <row r="555" spans="2:7" hidden="1">
      <c r="B555" s="15"/>
      <c r="C555" s="15"/>
      <c r="D555" s="15"/>
      <c r="E555" s="15"/>
      <c r="F555" s="15"/>
      <c r="G555" s="15"/>
    </row>
    <row r="556" spans="2:7" hidden="1">
      <c r="B556" s="15"/>
      <c r="C556" s="15"/>
      <c r="D556" s="15"/>
      <c r="E556" s="15"/>
      <c r="F556" s="15"/>
      <c r="G556" s="15"/>
    </row>
    <row r="557" spans="2:7" hidden="1">
      <c r="B557" s="15"/>
      <c r="C557" s="15"/>
      <c r="D557" s="15"/>
      <c r="E557" s="15"/>
      <c r="F557" s="15"/>
      <c r="G557" s="15"/>
    </row>
    <row r="558" spans="2:7" hidden="1">
      <c r="B558" s="15"/>
      <c r="C558" s="15"/>
      <c r="D558" s="15"/>
      <c r="E558" s="15"/>
      <c r="F558" s="15"/>
      <c r="G558" s="15"/>
    </row>
    <row r="559" spans="2:7" hidden="1">
      <c r="B559" s="15"/>
      <c r="C559" s="15"/>
      <c r="D559" s="15"/>
      <c r="E559" s="15"/>
      <c r="F559" s="15"/>
      <c r="G559" s="15"/>
    </row>
    <row r="560" spans="2:7" hidden="1">
      <c r="B560" s="15"/>
      <c r="C560" s="15"/>
      <c r="D560" s="15"/>
      <c r="E560" s="15"/>
      <c r="F560" s="15"/>
      <c r="G560" s="15"/>
    </row>
    <row r="561" spans="2:7" hidden="1">
      <c r="B561" s="15"/>
      <c r="C561" s="15"/>
      <c r="D561" s="15"/>
      <c r="E561" s="15"/>
      <c r="F561" s="15"/>
      <c r="G561" s="15"/>
    </row>
    <row r="562" spans="2:7" hidden="1">
      <c r="B562" s="15"/>
      <c r="C562" s="15"/>
      <c r="D562" s="15"/>
      <c r="E562" s="15"/>
      <c r="F562" s="15"/>
      <c r="G562" s="15"/>
    </row>
    <row r="563" spans="2:7" hidden="1">
      <c r="B563" s="15"/>
      <c r="C563" s="15"/>
      <c r="D563" s="15"/>
      <c r="E563" s="15"/>
      <c r="F563" s="15"/>
      <c r="G563" s="15"/>
    </row>
    <row r="564" spans="2:7" hidden="1">
      <c r="B564" s="15"/>
      <c r="C564" s="15"/>
      <c r="D564" s="15"/>
      <c r="E564" s="15"/>
      <c r="F564" s="15"/>
      <c r="G564" s="15"/>
    </row>
    <row r="565" spans="2:7" hidden="1">
      <c r="B565" s="15"/>
      <c r="C565" s="15"/>
      <c r="D565" s="15"/>
      <c r="E565" s="15"/>
      <c r="F565" s="15"/>
      <c r="G565" s="15"/>
    </row>
    <row r="566" spans="2:7" hidden="1">
      <c r="B566" s="15"/>
      <c r="C566" s="15"/>
      <c r="D566" s="15"/>
      <c r="E566" s="15"/>
      <c r="F566" s="15"/>
      <c r="G566" s="15"/>
    </row>
    <row r="567" spans="2:7" hidden="1">
      <c r="B567" s="15"/>
      <c r="C567" s="15"/>
      <c r="D567" s="15"/>
      <c r="E567" s="15"/>
      <c r="F567" s="15"/>
      <c r="G567" s="15"/>
    </row>
    <row r="568" spans="2:7" hidden="1">
      <c r="B568" s="15"/>
      <c r="C568" s="15"/>
      <c r="D568" s="15"/>
      <c r="E568" s="15"/>
      <c r="F568" s="15"/>
      <c r="G568" s="15"/>
    </row>
    <row r="10000" spans="52:52" hidden="1">
      <c r="AZ10000"/>
    </row>
  </sheetData>
  <mergeCells count="1">
    <mergeCell ref="A5:J5"/>
  </mergeCells>
  <dataValidations count="1">
    <dataValidation allowBlank="1" showInputMessage="1" showErrorMessage="1" sqref="B1:B4 A5:AY1048576 BA5:XFD1048576 AZ5:AZ9999 AZ10001:AZ1048576" xr:uid="{00000000-0002-0000-0A00-000000000000}"/>
  </dataValidations>
  <pageMargins left="0" right="0" top="0.5" bottom="0.5" header="0" footer="0.25"/>
  <pageSetup paperSize="9" scale="80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37" style="12" bestFit="1" customWidth="1"/>
    <col min="2" max="2" width="12.42578125" style="12" customWidth="1"/>
    <col min="3" max="3" width="13" style="12" customWidth="1"/>
    <col min="4" max="4" width="10.7109375" style="13" customWidth="1"/>
    <col min="5" max="5" width="11.140625" style="13" customWidth="1"/>
    <col min="6" max="6" width="15.140625" style="13" customWidth="1"/>
    <col min="7" max="7" width="10.7109375" style="13" customWidth="1"/>
    <col min="8" max="8" width="11.5703125" style="13" customWidth="1"/>
    <col min="9" max="9" width="13.85546875" style="13" customWidth="1"/>
    <col min="10" max="10" width="15.5703125" style="13" customWidth="1"/>
    <col min="11" max="11" width="14.7109375" style="13" customWidth="1"/>
    <col min="12" max="12" width="11.7109375" style="13" customWidth="1"/>
    <col min="13" max="13" width="14.7109375" style="13" customWidth="1"/>
    <col min="14" max="14" width="22.7109375" style="13" customWidth="1"/>
    <col min="15" max="15" width="26.85546875" style="13" customWidth="1"/>
    <col min="16" max="16" width="25.42578125" style="13" customWidth="1"/>
    <col min="17" max="17" width="7.5703125" style="13" hidden="1"/>
    <col min="18" max="18" width="6.7109375" style="13" hidden="1"/>
    <col min="19" max="19" width="7.7109375" style="13" hidden="1"/>
    <col min="20" max="20" width="7.140625" style="13" hidden="1"/>
    <col min="21" max="21" width="6" style="13" hidden="1"/>
    <col min="22" max="22" width="7.85546875" style="13" hidden="1"/>
    <col min="23" max="23" width="8.140625" style="13" hidden="1"/>
    <col min="24" max="24" width="6.28515625" style="13" hidden="1"/>
    <col min="25" max="25" width="8" style="13" hidden="1"/>
    <col min="26" max="26" width="8.7109375" style="13" hidden="1"/>
    <col min="27" max="27" width="10" style="13" hidden="1"/>
    <col min="28" max="28" width="9.5703125" style="13" hidden="1"/>
    <col min="29" max="29" width="6.140625" style="13" hidden="1"/>
    <col min="30" max="31" width="5.7109375" style="13" hidden="1"/>
    <col min="32" max="32" width="6.85546875" style="13" hidden="1"/>
    <col min="33" max="33" width="6.42578125" style="13" hidden="1"/>
    <col min="34" max="34" width="6.7109375" style="13" hidden="1"/>
    <col min="35" max="48" width="9.140625" style="13" hidden="1"/>
    <col min="49" max="52" width="0" style="13" hidden="1"/>
    <col min="53" max="16384" width="9.140625" style="13" hidden="1"/>
  </cols>
  <sheetData>
    <row r="1" spans="1:23" s="1" customFormat="1">
      <c r="A1" s="2" t="s">
        <v>0</v>
      </c>
      <c r="B1" s="62" t="s">
        <v>4061</v>
      </c>
    </row>
    <row r="2" spans="1:23" s="1" customFormat="1">
      <c r="A2" s="2" t="s">
        <v>1</v>
      </c>
      <c r="B2" s="9" t="s">
        <v>3164</v>
      </c>
    </row>
    <row r="3" spans="1:23" s="1" customFormat="1">
      <c r="A3" s="2" t="s">
        <v>2</v>
      </c>
      <c r="B3" s="20" t="s">
        <v>3165</v>
      </c>
    </row>
    <row r="4" spans="1:23" s="1" customFormat="1">
      <c r="A4" s="2" t="s">
        <v>3</v>
      </c>
      <c r="B4" s="63" t="s">
        <v>165</v>
      </c>
    </row>
    <row r="5" spans="1:23" ht="18.75">
      <c r="A5" s="83" t="s">
        <v>114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5"/>
    </row>
    <row r="6" spans="1:23" s="15" customFormat="1">
      <c r="A6" s="32" t="s">
        <v>92</v>
      </c>
      <c r="B6" s="33" t="s">
        <v>46</v>
      </c>
      <c r="C6" s="35" t="s">
        <v>115</v>
      </c>
      <c r="D6" s="33" t="s">
        <v>48</v>
      </c>
      <c r="E6" s="33" t="s">
        <v>49</v>
      </c>
      <c r="F6" s="33" t="s">
        <v>67</v>
      </c>
      <c r="G6" s="33" t="s">
        <v>68</v>
      </c>
      <c r="H6" s="33" t="s">
        <v>50</v>
      </c>
      <c r="I6" s="33" t="s">
        <v>51</v>
      </c>
      <c r="J6" s="33" t="s">
        <v>52</v>
      </c>
      <c r="K6" s="33" t="s">
        <v>155</v>
      </c>
      <c r="L6" s="33" t="s">
        <v>156</v>
      </c>
      <c r="M6" s="33" t="s">
        <v>53</v>
      </c>
      <c r="N6" s="33" t="s">
        <v>69</v>
      </c>
      <c r="O6" s="33" t="s">
        <v>54</v>
      </c>
      <c r="P6" s="34" t="s">
        <v>151</v>
      </c>
      <c r="Q6" s="13"/>
      <c r="R6" s="13"/>
      <c r="S6" s="13"/>
      <c r="T6" s="13"/>
      <c r="U6" s="13"/>
      <c r="V6" s="13"/>
      <c r="W6" s="13"/>
    </row>
    <row r="7" spans="1:23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101" t="s">
        <v>4062</v>
      </c>
      <c r="F7" s="21" t="s">
        <v>70</v>
      </c>
      <c r="G7" s="21" t="s">
        <v>71</v>
      </c>
      <c r="H7" s="101" t="s">
        <v>4062</v>
      </c>
      <c r="I7" s="21" t="s">
        <v>7</v>
      </c>
      <c r="J7" s="21" t="s">
        <v>7</v>
      </c>
      <c r="K7" s="21" t="s">
        <v>152</v>
      </c>
      <c r="L7" s="101" t="s">
        <v>4062</v>
      </c>
      <c r="M7" s="21" t="s">
        <v>6</v>
      </c>
      <c r="N7" s="21" t="s">
        <v>7</v>
      </c>
      <c r="O7" s="21" t="s">
        <v>7</v>
      </c>
      <c r="P7" s="22" t="s">
        <v>7</v>
      </c>
      <c r="Q7" s="13"/>
      <c r="R7" s="13"/>
      <c r="S7" s="13"/>
      <c r="T7" s="13"/>
      <c r="U7" s="13"/>
      <c r="V7" s="13"/>
      <c r="W7" s="13"/>
    </row>
    <row r="8" spans="1:23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57</v>
      </c>
      <c r="F8" s="5" t="s">
        <v>58</v>
      </c>
      <c r="G8" s="5" t="s">
        <v>59</v>
      </c>
      <c r="H8" s="5" t="s">
        <v>60</v>
      </c>
      <c r="I8" s="5" t="s">
        <v>61</v>
      </c>
      <c r="J8" s="5" t="s">
        <v>62</v>
      </c>
      <c r="K8" s="5" t="s">
        <v>63</v>
      </c>
      <c r="L8" s="5" t="s">
        <v>72</v>
      </c>
      <c r="M8" s="5" t="s">
        <v>73</v>
      </c>
      <c r="N8" s="5" t="s">
        <v>74</v>
      </c>
      <c r="O8" s="5" t="s">
        <v>75</v>
      </c>
      <c r="P8" s="24" t="s">
        <v>76</v>
      </c>
      <c r="Q8" s="13"/>
      <c r="R8" s="13"/>
      <c r="S8" s="13"/>
      <c r="T8" s="13"/>
      <c r="U8" s="13"/>
      <c r="V8" s="13"/>
      <c r="W8" s="13"/>
    </row>
    <row r="9" spans="1:23" s="17" customFormat="1" ht="20.25">
      <c r="A9" s="18" t="s">
        <v>116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103" t="s">
        <v>4062</v>
      </c>
      <c r="G9" s="103" t="s">
        <v>4062</v>
      </c>
      <c r="H9" s="103" t="s">
        <v>4062</v>
      </c>
      <c r="I9" s="103" t="s">
        <v>4062</v>
      </c>
      <c r="J9" s="103" t="s">
        <v>4062</v>
      </c>
      <c r="K9" s="53">
        <v>0</v>
      </c>
      <c r="L9" s="103" t="s">
        <v>4062</v>
      </c>
      <c r="M9" s="53">
        <v>0</v>
      </c>
      <c r="N9" s="103" t="s">
        <v>4062</v>
      </c>
      <c r="O9" s="54">
        <v>0</v>
      </c>
      <c r="P9" s="54">
        <v>0</v>
      </c>
      <c r="Q9" s="13"/>
      <c r="R9" s="13"/>
      <c r="S9" s="13"/>
      <c r="T9" s="13"/>
      <c r="U9" s="13"/>
      <c r="V9" s="13"/>
      <c r="W9" s="13"/>
    </row>
    <row r="10" spans="1:23">
      <c r="A10" s="57" t="s">
        <v>172</v>
      </c>
      <c r="B10" s="107" t="s">
        <v>4062</v>
      </c>
      <c r="C10" s="107" t="s">
        <v>4062</v>
      </c>
      <c r="D10" s="108" t="s">
        <v>4062</v>
      </c>
      <c r="E10" s="108" t="s">
        <v>4062</v>
      </c>
      <c r="F10" s="108" t="s">
        <v>4062</v>
      </c>
      <c r="G10" s="59">
        <v>0</v>
      </c>
      <c r="H10" s="108" t="s">
        <v>4062</v>
      </c>
      <c r="I10" s="108" t="s">
        <v>4062</v>
      </c>
      <c r="J10" s="58">
        <v>0</v>
      </c>
      <c r="K10" s="59">
        <v>0</v>
      </c>
      <c r="L10" s="108" t="s">
        <v>4062</v>
      </c>
      <c r="M10" s="59">
        <v>0</v>
      </c>
      <c r="N10" s="108" t="s">
        <v>4062</v>
      </c>
      <c r="O10" s="58">
        <v>0</v>
      </c>
      <c r="P10" s="58">
        <v>0</v>
      </c>
    </row>
    <row r="11" spans="1:23">
      <c r="A11" s="57" t="s">
        <v>1889</v>
      </c>
      <c r="B11" s="107" t="s">
        <v>4062</v>
      </c>
      <c r="C11" s="107" t="s">
        <v>4062</v>
      </c>
      <c r="D11" s="108" t="s">
        <v>4062</v>
      </c>
      <c r="E11" s="108" t="s">
        <v>4062</v>
      </c>
      <c r="F11" s="108" t="s">
        <v>4062</v>
      </c>
      <c r="G11" s="59">
        <v>0</v>
      </c>
      <c r="H11" s="108" t="s">
        <v>4062</v>
      </c>
      <c r="I11" s="108" t="s">
        <v>4062</v>
      </c>
      <c r="J11" s="58">
        <v>0</v>
      </c>
      <c r="K11" s="59">
        <v>0</v>
      </c>
      <c r="L11" s="108" t="s">
        <v>4062</v>
      </c>
      <c r="M11" s="59">
        <v>0</v>
      </c>
      <c r="N11" s="108" t="s">
        <v>4062</v>
      </c>
      <c r="O11" s="58">
        <v>0</v>
      </c>
      <c r="P11" s="58">
        <v>0</v>
      </c>
    </row>
    <row r="12" spans="1:23">
      <c r="A12" t="s">
        <v>177</v>
      </c>
      <c r="B12" t="s">
        <v>177</v>
      </c>
      <c r="C12" s="107" t="s">
        <v>4062</v>
      </c>
      <c r="D12" t="s">
        <v>177</v>
      </c>
      <c r="E12" s="108" t="s">
        <v>4062</v>
      </c>
      <c r="F12" s="108" t="s">
        <v>4062</v>
      </c>
      <c r="G12" s="55">
        <v>0</v>
      </c>
      <c r="H12" t="s">
        <v>177</v>
      </c>
      <c r="I12" s="56">
        <v>0</v>
      </c>
      <c r="J12" s="56">
        <v>0</v>
      </c>
      <c r="K12" s="55">
        <v>0</v>
      </c>
      <c r="L12" s="55">
        <v>0</v>
      </c>
      <c r="M12" s="55">
        <v>0</v>
      </c>
      <c r="N12" s="56">
        <v>0</v>
      </c>
      <c r="O12" s="56">
        <v>0</v>
      </c>
      <c r="P12" s="56">
        <v>0</v>
      </c>
    </row>
    <row r="13" spans="1:23">
      <c r="A13" s="57" t="s">
        <v>1890</v>
      </c>
      <c r="B13" s="107" t="s">
        <v>4062</v>
      </c>
      <c r="C13" s="107" t="s">
        <v>4062</v>
      </c>
      <c r="D13" s="108" t="s">
        <v>4062</v>
      </c>
      <c r="E13" s="108" t="s">
        <v>4062</v>
      </c>
      <c r="F13" s="108" t="s">
        <v>4062</v>
      </c>
      <c r="G13" s="59">
        <v>0</v>
      </c>
      <c r="H13" s="108" t="s">
        <v>4062</v>
      </c>
      <c r="I13" s="108" t="s">
        <v>4062</v>
      </c>
      <c r="J13" s="58">
        <v>0</v>
      </c>
      <c r="K13" s="59">
        <v>0</v>
      </c>
      <c r="L13" s="108" t="s">
        <v>4062</v>
      </c>
      <c r="M13" s="59">
        <v>0</v>
      </c>
      <c r="N13" s="108" t="s">
        <v>4062</v>
      </c>
      <c r="O13" s="58">
        <v>0</v>
      </c>
      <c r="P13" s="58">
        <v>0</v>
      </c>
    </row>
    <row r="14" spans="1:23">
      <c r="A14" t="s">
        <v>177</v>
      </c>
      <c r="B14" t="s">
        <v>177</v>
      </c>
      <c r="C14" s="107" t="s">
        <v>4062</v>
      </c>
      <c r="D14" t="s">
        <v>177</v>
      </c>
      <c r="E14" s="108" t="s">
        <v>4062</v>
      </c>
      <c r="F14" s="108" t="s">
        <v>4062</v>
      </c>
      <c r="G14" s="55">
        <v>0</v>
      </c>
      <c r="H14" t="s">
        <v>177</v>
      </c>
      <c r="I14" s="56">
        <v>0</v>
      </c>
      <c r="J14" s="56">
        <v>0</v>
      </c>
      <c r="K14" s="55">
        <v>0</v>
      </c>
      <c r="L14" s="55">
        <v>0</v>
      </c>
      <c r="M14" s="55">
        <v>0</v>
      </c>
      <c r="N14" s="56">
        <v>0</v>
      </c>
      <c r="O14" s="56">
        <v>0</v>
      </c>
      <c r="P14" s="56">
        <v>0</v>
      </c>
    </row>
    <row r="15" spans="1:23">
      <c r="A15" s="57" t="s">
        <v>1891</v>
      </c>
      <c r="B15" s="107" t="s">
        <v>4062</v>
      </c>
      <c r="C15" s="107" t="s">
        <v>4062</v>
      </c>
      <c r="D15" s="108" t="s">
        <v>4062</v>
      </c>
      <c r="E15" s="108" t="s">
        <v>4062</v>
      </c>
      <c r="F15" s="108" t="s">
        <v>4062</v>
      </c>
      <c r="G15" s="59">
        <v>0</v>
      </c>
      <c r="H15" s="108" t="s">
        <v>4062</v>
      </c>
      <c r="I15" s="108" t="s">
        <v>4062</v>
      </c>
      <c r="J15" s="58">
        <v>0</v>
      </c>
      <c r="K15" s="59">
        <v>0</v>
      </c>
      <c r="L15" s="108" t="s">
        <v>4062</v>
      </c>
      <c r="M15" s="59">
        <v>0</v>
      </c>
      <c r="N15" s="108" t="s">
        <v>4062</v>
      </c>
      <c r="O15" s="58">
        <v>0</v>
      </c>
      <c r="P15" s="58">
        <v>0</v>
      </c>
    </row>
    <row r="16" spans="1:23">
      <c r="A16" s="57" t="s">
        <v>1892</v>
      </c>
      <c r="B16" s="107" t="s">
        <v>4062</v>
      </c>
      <c r="C16" s="107" t="s">
        <v>4062</v>
      </c>
      <c r="D16" s="108" t="s">
        <v>4062</v>
      </c>
      <c r="E16" s="108" t="s">
        <v>4062</v>
      </c>
      <c r="F16" s="108" t="s">
        <v>4062</v>
      </c>
      <c r="G16" s="59">
        <v>0</v>
      </c>
      <c r="H16" s="108" t="s">
        <v>4062</v>
      </c>
      <c r="I16" s="108" t="s">
        <v>4062</v>
      </c>
      <c r="J16" s="58">
        <v>0</v>
      </c>
      <c r="K16" s="59">
        <v>0</v>
      </c>
      <c r="L16" s="108" t="s">
        <v>4062</v>
      </c>
      <c r="M16" s="59">
        <v>0</v>
      </c>
      <c r="N16" s="108" t="s">
        <v>4062</v>
      </c>
      <c r="O16" s="58">
        <v>0</v>
      </c>
      <c r="P16" s="58">
        <v>0</v>
      </c>
    </row>
    <row r="17" spans="1:16">
      <c r="A17" t="s">
        <v>177</v>
      </c>
      <c r="B17" t="s">
        <v>177</v>
      </c>
      <c r="C17" s="107" t="s">
        <v>4062</v>
      </c>
      <c r="D17" t="s">
        <v>177</v>
      </c>
      <c r="E17" s="108" t="s">
        <v>4062</v>
      </c>
      <c r="F17" s="108" t="s">
        <v>4062</v>
      </c>
      <c r="G17" s="55">
        <v>0</v>
      </c>
      <c r="H17" t="s">
        <v>177</v>
      </c>
      <c r="I17" s="56">
        <v>0</v>
      </c>
      <c r="J17" s="56">
        <v>0</v>
      </c>
      <c r="K17" s="55">
        <v>0</v>
      </c>
      <c r="L17" s="55">
        <v>0</v>
      </c>
      <c r="M17" s="55">
        <v>0</v>
      </c>
      <c r="N17" s="56">
        <v>0</v>
      </c>
      <c r="O17" s="56">
        <v>0</v>
      </c>
      <c r="P17" s="56">
        <v>0</v>
      </c>
    </row>
    <row r="18" spans="1:16">
      <c r="A18" s="57" t="s">
        <v>1893</v>
      </c>
      <c r="B18" s="107" t="s">
        <v>4062</v>
      </c>
      <c r="C18" s="107" t="s">
        <v>4062</v>
      </c>
      <c r="D18" s="108" t="s">
        <v>4062</v>
      </c>
      <c r="E18" s="108" t="s">
        <v>4062</v>
      </c>
      <c r="F18" s="108" t="s">
        <v>4062</v>
      </c>
      <c r="G18" s="59">
        <v>0</v>
      </c>
      <c r="H18" s="108" t="s">
        <v>4062</v>
      </c>
      <c r="I18" s="108" t="s">
        <v>4062</v>
      </c>
      <c r="J18" s="58">
        <v>0</v>
      </c>
      <c r="K18" s="59">
        <v>0</v>
      </c>
      <c r="L18" s="108" t="s">
        <v>4062</v>
      </c>
      <c r="M18" s="59">
        <v>0</v>
      </c>
      <c r="N18" s="108" t="s">
        <v>4062</v>
      </c>
      <c r="O18" s="58">
        <v>0</v>
      </c>
      <c r="P18" s="58">
        <v>0</v>
      </c>
    </row>
    <row r="19" spans="1:16">
      <c r="A19" t="s">
        <v>177</v>
      </c>
      <c r="B19" t="s">
        <v>177</v>
      </c>
      <c r="C19" s="107" t="s">
        <v>4062</v>
      </c>
      <c r="D19" t="s">
        <v>177</v>
      </c>
      <c r="E19" s="108" t="s">
        <v>4062</v>
      </c>
      <c r="F19" s="108" t="s">
        <v>4062</v>
      </c>
      <c r="G19" s="55">
        <v>0</v>
      </c>
      <c r="H19" t="s">
        <v>177</v>
      </c>
      <c r="I19" s="56">
        <v>0</v>
      </c>
      <c r="J19" s="56">
        <v>0</v>
      </c>
      <c r="K19" s="55">
        <v>0</v>
      </c>
      <c r="L19" s="55">
        <v>0</v>
      </c>
      <c r="M19" s="55">
        <v>0</v>
      </c>
      <c r="N19" s="56">
        <v>0</v>
      </c>
      <c r="O19" s="56">
        <v>0</v>
      </c>
      <c r="P19" s="56">
        <v>0</v>
      </c>
    </row>
    <row r="20" spans="1:16">
      <c r="A20" s="57" t="s">
        <v>1894</v>
      </c>
      <c r="B20" s="107" t="s">
        <v>4062</v>
      </c>
      <c r="C20" s="107" t="s">
        <v>4062</v>
      </c>
      <c r="D20" s="108" t="s">
        <v>4062</v>
      </c>
      <c r="E20" s="108" t="s">
        <v>4062</v>
      </c>
      <c r="F20" s="108" t="s">
        <v>4062</v>
      </c>
      <c r="G20" s="59">
        <v>0</v>
      </c>
      <c r="H20" s="108" t="s">
        <v>4062</v>
      </c>
      <c r="I20" s="108" t="s">
        <v>4062</v>
      </c>
      <c r="J20" s="58">
        <v>0</v>
      </c>
      <c r="K20" s="59">
        <v>0</v>
      </c>
      <c r="L20" s="108" t="s">
        <v>4062</v>
      </c>
      <c r="M20" s="59">
        <v>0</v>
      </c>
      <c r="N20" s="108" t="s">
        <v>4062</v>
      </c>
      <c r="O20" s="58">
        <v>0</v>
      </c>
      <c r="P20" s="58">
        <v>0</v>
      </c>
    </row>
    <row r="21" spans="1:16">
      <c r="A21" t="s">
        <v>177</v>
      </c>
      <c r="B21" t="s">
        <v>177</v>
      </c>
      <c r="C21" s="107" t="s">
        <v>4062</v>
      </c>
      <c r="D21" t="s">
        <v>177</v>
      </c>
      <c r="E21" s="108" t="s">
        <v>4062</v>
      </c>
      <c r="F21" s="108" t="s">
        <v>4062</v>
      </c>
      <c r="G21" s="55">
        <v>0</v>
      </c>
      <c r="H21" t="s">
        <v>177</v>
      </c>
      <c r="I21" s="56">
        <v>0</v>
      </c>
      <c r="J21" s="56">
        <v>0</v>
      </c>
      <c r="K21" s="55">
        <v>0</v>
      </c>
      <c r="L21" s="55">
        <v>0</v>
      </c>
      <c r="M21" s="55">
        <v>0</v>
      </c>
      <c r="N21" s="56">
        <v>0</v>
      </c>
      <c r="O21" s="56">
        <v>0</v>
      </c>
      <c r="P21" s="56">
        <v>0</v>
      </c>
    </row>
    <row r="22" spans="1:16">
      <c r="A22" s="57" t="s">
        <v>1895</v>
      </c>
      <c r="B22" s="107" t="s">
        <v>4062</v>
      </c>
      <c r="C22" s="107" t="s">
        <v>4062</v>
      </c>
      <c r="D22" s="108" t="s">
        <v>4062</v>
      </c>
      <c r="E22" s="108" t="s">
        <v>4062</v>
      </c>
      <c r="F22" s="108" t="s">
        <v>4062</v>
      </c>
      <c r="G22" s="59">
        <v>0</v>
      </c>
      <c r="H22" s="108" t="s">
        <v>4062</v>
      </c>
      <c r="I22" s="108" t="s">
        <v>4062</v>
      </c>
      <c r="J22" s="58">
        <v>0</v>
      </c>
      <c r="K22" s="59">
        <v>0</v>
      </c>
      <c r="L22" s="108" t="s">
        <v>4062</v>
      </c>
      <c r="M22" s="59">
        <v>0</v>
      </c>
      <c r="N22" s="108" t="s">
        <v>4062</v>
      </c>
      <c r="O22" s="58">
        <v>0</v>
      </c>
      <c r="P22" s="58">
        <v>0</v>
      </c>
    </row>
    <row r="23" spans="1:16">
      <c r="A23" t="s">
        <v>177</v>
      </c>
      <c r="B23" t="s">
        <v>177</v>
      </c>
      <c r="C23" s="107" t="s">
        <v>4062</v>
      </c>
      <c r="D23" t="s">
        <v>177</v>
      </c>
      <c r="E23" s="108" t="s">
        <v>4062</v>
      </c>
      <c r="F23" s="108" t="s">
        <v>4062</v>
      </c>
      <c r="G23" s="55">
        <v>0</v>
      </c>
      <c r="H23" t="s">
        <v>177</v>
      </c>
      <c r="I23" s="56">
        <v>0</v>
      </c>
      <c r="J23" s="56">
        <v>0</v>
      </c>
      <c r="K23" s="55">
        <v>0</v>
      </c>
      <c r="L23" s="55">
        <v>0</v>
      </c>
      <c r="M23" s="55">
        <v>0</v>
      </c>
      <c r="N23" s="56">
        <v>0</v>
      </c>
      <c r="O23" s="56">
        <v>0</v>
      </c>
      <c r="P23" s="56">
        <v>0</v>
      </c>
    </row>
    <row r="24" spans="1:16">
      <c r="A24" s="57" t="s">
        <v>184</v>
      </c>
      <c r="B24" s="107" t="s">
        <v>4062</v>
      </c>
      <c r="C24" s="107" t="s">
        <v>4062</v>
      </c>
      <c r="D24" s="108" t="s">
        <v>4062</v>
      </c>
      <c r="E24" s="108" t="s">
        <v>4062</v>
      </c>
      <c r="F24" s="108" t="s">
        <v>4062</v>
      </c>
      <c r="G24" s="59">
        <v>0</v>
      </c>
      <c r="H24" s="108" t="s">
        <v>4062</v>
      </c>
      <c r="I24" s="108" t="s">
        <v>4062</v>
      </c>
      <c r="J24" s="58">
        <v>0</v>
      </c>
      <c r="K24" s="59">
        <v>0</v>
      </c>
      <c r="L24" s="108" t="s">
        <v>4062</v>
      </c>
      <c r="M24" s="59">
        <v>0</v>
      </c>
      <c r="N24" s="108" t="s">
        <v>4062</v>
      </c>
      <c r="O24" s="58">
        <v>0</v>
      </c>
      <c r="P24" s="58">
        <v>0</v>
      </c>
    </row>
    <row r="25" spans="1:16">
      <c r="A25" s="57" t="s">
        <v>1889</v>
      </c>
      <c r="B25" s="107" t="s">
        <v>4062</v>
      </c>
      <c r="C25" s="107" t="s">
        <v>4062</v>
      </c>
      <c r="D25" s="108" t="s">
        <v>4062</v>
      </c>
      <c r="E25" s="108" t="s">
        <v>4062</v>
      </c>
      <c r="F25" s="108" t="s">
        <v>4062</v>
      </c>
      <c r="G25" s="59">
        <v>0</v>
      </c>
      <c r="H25" s="108" t="s">
        <v>4062</v>
      </c>
      <c r="I25" s="108" t="s">
        <v>4062</v>
      </c>
      <c r="J25" s="58">
        <v>0</v>
      </c>
      <c r="K25" s="59">
        <v>0</v>
      </c>
      <c r="L25" s="108" t="s">
        <v>4062</v>
      </c>
      <c r="M25" s="59">
        <v>0</v>
      </c>
      <c r="N25" s="108" t="s">
        <v>4062</v>
      </c>
      <c r="O25" s="58">
        <v>0</v>
      </c>
      <c r="P25" s="58">
        <v>0</v>
      </c>
    </row>
    <row r="26" spans="1:16">
      <c r="A26" t="s">
        <v>177</v>
      </c>
      <c r="B26" t="s">
        <v>177</v>
      </c>
      <c r="C26" s="107" t="s">
        <v>4062</v>
      </c>
      <c r="D26" t="s">
        <v>177</v>
      </c>
      <c r="E26" s="108" t="s">
        <v>4062</v>
      </c>
      <c r="F26" s="108" t="s">
        <v>4062</v>
      </c>
      <c r="G26" s="55">
        <v>0</v>
      </c>
      <c r="H26" t="s">
        <v>177</v>
      </c>
      <c r="I26" s="56">
        <v>0</v>
      </c>
      <c r="J26" s="56">
        <v>0</v>
      </c>
      <c r="K26" s="55">
        <v>0</v>
      </c>
      <c r="L26" s="55">
        <v>0</v>
      </c>
      <c r="M26" s="55">
        <v>0</v>
      </c>
      <c r="N26" s="56">
        <v>0</v>
      </c>
      <c r="O26" s="56">
        <v>0</v>
      </c>
      <c r="P26" s="56">
        <v>0</v>
      </c>
    </row>
    <row r="27" spans="1:16">
      <c r="A27" s="57" t="s">
        <v>1890</v>
      </c>
      <c r="B27" s="107" t="s">
        <v>4062</v>
      </c>
      <c r="C27" s="107" t="s">
        <v>4062</v>
      </c>
      <c r="D27" s="108" t="s">
        <v>4062</v>
      </c>
      <c r="E27" s="108" t="s">
        <v>4062</v>
      </c>
      <c r="F27" s="108" t="s">
        <v>4062</v>
      </c>
      <c r="G27" s="59">
        <v>0</v>
      </c>
      <c r="H27" s="108" t="s">
        <v>4062</v>
      </c>
      <c r="I27" s="108" t="s">
        <v>4062</v>
      </c>
      <c r="J27" s="58">
        <v>0</v>
      </c>
      <c r="K27" s="59">
        <v>0</v>
      </c>
      <c r="L27" s="108" t="s">
        <v>4062</v>
      </c>
      <c r="M27" s="59">
        <v>0</v>
      </c>
      <c r="N27" s="108" t="s">
        <v>4062</v>
      </c>
      <c r="O27" s="58">
        <v>0</v>
      </c>
      <c r="P27" s="58">
        <v>0</v>
      </c>
    </row>
    <row r="28" spans="1:16">
      <c r="A28" t="s">
        <v>177</v>
      </c>
      <c r="B28" t="s">
        <v>177</v>
      </c>
      <c r="C28" s="107" t="s">
        <v>4062</v>
      </c>
      <c r="D28" t="s">
        <v>177</v>
      </c>
      <c r="E28" s="108" t="s">
        <v>4062</v>
      </c>
      <c r="F28" s="108" t="s">
        <v>4062</v>
      </c>
      <c r="G28" s="55">
        <v>0</v>
      </c>
      <c r="H28" t="s">
        <v>177</v>
      </c>
      <c r="I28" s="56">
        <v>0</v>
      </c>
      <c r="J28" s="56">
        <v>0</v>
      </c>
      <c r="K28" s="55">
        <v>0</v>
      </c>
      <c r="L28" s="55">
        <v>0</v>
      </c>
      <c r="M28" s="55">
        <v>0</v>
      </c>
      <c r="N28" s="56">
        <v>0</v>
      </c>
      <c r="O28" s="56">
        <v>0</v>
      </c>
      <c r="P28" s="56">
        <v>0</v>
      </c>
    </row>
    <row r="29" spans="1:16">
      <c r="A29" s="57" t="s">
        <v>1891</v>
      </c>
      <c r="B29" s="107" t="s">
        <v>4062</v>
      </c>
      <c r="C29" s="107" t="s">
        <v>4062</v>
      </c>
      <c r="D29" s="108" t="s">
        <v>4062</v>
      </c>
      <c r="E29" s="108" t="s">
        <v>4062</v>
      </c>
      <c r="F29" s="108" t="s">
        <v>4062</v>
      </c>
      <c r="G29" s="59">
        <v>0</v>
      </c>
      <c r="H29" s="108" t="s">
        <v>4062</v>
      </c>
      <c r="I29" s="108" t="s">
        <v>4062</v>
      </c>
      <c r="J29" s="58">
        <v>0</v>
      </c>
      <c r="K29" s="59">
        <v>0</v>
      </c>
      <c r="L29" s="108" t="s">
        <v>4062</v>
      </c>
      <c r="M29" s="59">
        <v>0</v>
      </c>
      <c r="N29" s="108" t="s">
        <v>4062</v>
      </c>
      <c r="O29" s="58">
        <v>0</v>
      </c>
      <c r="P29" s="58">
        <v>0</v>
      </c>
    </row>
    <row r="30" spans="1:16">
      <c r="A30" s="57" t="s">
        <v>1892</v>
      </c>
      <c r="B30" s="107" t="s">
        <v>4062</v>
      </c>
      <c r="C30" s="107" t="s">
        <v>4062</v>
      </c>
      <c r="D30" s="108" t="s">
        <v>4062</v>
      </c>
      <c r="E30" s="108" t="s">
        <v>4062</v>
      </c>
      <c r="F30" s="108" t="s">
        <v>4062</v>
      </c>
      <c r="G30" s="59">
        <v>0</v>
      </c>
      <c r="H30" s="108" t="s">
        <v>4062</v>
      </c>
      <c r="I30" s="108" t="s">
        <v>4062</v>
      </c>
      <c r="J30" s="58">
        <v>0</v>
      </c>
      <c r="K30" s="59">
        <v>0</v>
      </c>
      <c r="L30" s="108" t="s">
        <v>4062</v>
      </c>
      <c r="M30" s="59">
        <v>0</v>
      </c>
      <c r="N30" s="108" t="s">
        <v>4062</v>
      </c>
      <c r="O30" s="58">
        <v>0</v>
      </c>
      <c r="P30" s="58">
        <v>0</v>
      </c>
    </row>
    <row r="31" spans="1:16">
      <c r="A31" t="s">
        <v>177</v>
      </c>
      <c r="B31" t="s">
        <v>177</v>
      </c>
      <c r="C31" s="107" t="s">
        <v>4062</v>
      </c>
      <c r="D31" t="s">
        <v>177</v>
      </c>
      <c r="E31" s="108" t="s">
        <v>4062</v>
      </c>
      <c r="F31" s="108" t="s">
        <v>4062</v>
      </c>
      <c r="G31" s="55">
        <v>0</v>
      </c>
      <c r="H31" t="s">
        <v>177</v>
      </c>
      <c r="I31" s="56">
        <v>0</v>
      </c>
      <c r="J31" s="56">
        <v>0</v>
      </c>
      <c r="K31" s="55">
        <v>0</v>
      </c>
      <c r="L31" s="55">
        <v>0</v>
      </c>
      <c r="M31" s="55">
        <v>0</v>
      </c>
      <c r="N31" s="56">
        <v>0</v>
      </c>
      <c r="O31" s="56">
        <v>0</v>
      </c>
      <c r="P31" s="56">
        <v>0</v>
      </c>
    </row>
    <row r="32" spans="1:16">
      <c r="A32" s="57" t="s">
        <v>1893</v>
      </c>
      <c r="B32" s="107" t="s">
        <v>4062</v>
      </c>
      <c r="C32" s="107" t="s">
        <v>4062</v>
      </c>
      <c r="D32" s="108" t="s">
        <v>4062</v>
      </c>
      <c r="E32" s="108" t="s">
        <v>4062</v>
      </c>
      <c r="F32" s="108" t="s">
        <v>4062</v>
      </c>
      <c r="G32" s="59">
        <v>0</v>
      </c>
      <c r="H32" s="108" t="s">
        <v>4062</v>
      </c>
      <c r="I32" s="108" t="s">
        <v>4062</v>
      </c>
      <c r="J32" s="58">
        <v>0</v>
      </c>
      <c r="K32" s="59">
        <v>0</v>
      </c>
      <c r="L32" s="108" t="s">
        <v>4062</v>
      </c>
      <c r="M32" s="59">
        <v>0</v>
      </c>
      <c r="N32" s="108" t="s">
        <v>4062</v>
      </c>
      <c r="O32" s="58">
        <v>0</v>
      </c>
      <c r="P32" s="58">
        <v>0</v>
      </c>
    </row>
    <row r="33" spans="1:16">
      <c r="A33" t="s">
        <v>177</v>
      </c>
      <c r="B33" t="s">
        <v>177</v>
      </c>
      <c r="C33" s="107" t="s">
        <v>4062</v>
      </c>
      <c r="D33" t="s">
        <v>177</v>
      </c>
      <c r="E33" s="108" t="s">
        <v>4062</v>
      </c>
      <c r="F33" s="108" t="s">
        <v>4062</v>
      </c>
      <c r="G33" s="55">
        <v>0</v>
      </c>
      <c r="H33" t="s">
        <v>177</v>
      </c>
      <c r="I33" s="56">
        <v>0</v>
      </c>
      <c r="J33" s="56">
        <v>0</v>
      </c>
      <c r="K33" s="55">
        <v>0</v>
      </c>
      <c r="L33" s="55">
        <v>0</v>
      </c>
      <c r="M33" s="55">
        <v>0</v>
      </c>
      <c r="N33" s="56">
        <v>0</v>
      </c>
      <c r="O33" s="56">
        <v>0</v>
      </c>
      <c r="P33" s="56">
        <v>0</v>
      </c>
    </row>
    <row r="34" spans="1:16">
      <c r="A34" s="57" t="s">
        <v>1894</v>
      </c>
      <c r="B34" s="107" t="s">
        <v>4062</v>
      </c>
      <c r="C34" s="107" t="s">
        <v>4062</v>
      </c>
      <c r="D34" s="108" t="s">
        <v>4062</v>
      </c>
      <c r="E34" s="108" t="s">
        <v>4062</v>
      </c>
      <c r="F34" s="108" t="s">
        <v>4062</v>
      </c>
      <c r="G34" s="59">
        <v>0</v>
      </c>
      <c r="H34" s="108" t="s">
        <v>4062</v>
      </c>
      <c r="I34" s="108" t="s">
        <v>4062</v>
      </c>
      <c r="J34" s="58">
        <v>0</v>
      </c>
      <c r="K34" s="59">
        <v>0</v>
      </c>
      <c r="L34" s="108" t="s">
        <v>4062</v>
      </c>
      <c r="M34" s="59">
        <v>0</v>
      </c>
      <c r="N34" s="108" t="s">
        <v>4062</v>
      </c>
      <c r="O34" s="58">
        <v>0</v>
      </c>
      <c r="P34" s="58">
        <v>0</v>
      </c>
    </row>
    <row r="35" spans="1:16">
      <c r="A35" t="s">
        <v>177</v>
      </c>
      <c r="B35" t="s">
        <v>177</v>
      </c>
      <c r="C35" s="107" t="s">
        <v>4062</v>
      </c>
      <c r="D35" t="s">
        <v>177</v>
      </c>
      <c r="E35" s="108" t="s">
        <v>4062</v>
      </c>
      <c r="F35" s="108" t="s">
        <v>4062</v>
      </c>
      <c r="G35" s="55">
        <v>0</v>
      </c>
      <c r="H35" t="s">
        <v>177</v>
      </c>
      <c r="I35" s="56">
        <v>0</v>
      </c>
      <c r="J35" s="56">
        <v>0</v>
      </c>
      <c r="K35" s="55">
        <v>0</v>
      </c>
      <c r="L35" s="55">
        <v>0</v>
      </c>
      <c r="M35" s="55">
        <v>0</v>
      </c>
      <c r="N35" s="56">
        <v>0</v>
      </c>
      <c r="O35" s="56">
        <v>0</v>
      </c>
      <c r="P35" s="56">
        <v>0</v>
      </c>
    </row>
    <row r="36" spans="1:16">
      <c r="A36" s="57" t="s">
        <v>1895</v>
      </c>
      <c r="B36" s="107" t="s">
        <v>4062</v>
      </c>
      <c r="C36" s="107" t="s">
        <v>4062</v>
      </c>
      <c r="D36" s="108" t="s">
        <v>4062</v>
      </c>
      <c r="E36" s="108" t="s">
        <v>4062</v>
      </c>
      <c r="F36" s="108" t="s">
        <v>4062</v>
      </c>
      <c r="G36" s="59">
        <v>0</v>
      </c>
      <c r="H36" s="108" t="s">
        <v>4062</v>
      </c>
      <c r="I36" s="108" t="s">
        <v>4062</v>
      </c>
      <c r="J36" s="58">
        <v>0</v>
      </c>
      <c r="K36" s="59">
        <v>0</v>
      </c>
      <c r="L36" s="108" t="s">
        <v>4062</v>
      </c>
      <c r="M36" s="59">
        <v>0</v>
      </c>
      <c r="N36" s="108" t="s">
        <v>4062</v>
      </c>
      <c r="O36" s="58">
        <v>0</v>
      </c>
      <c r="P36" s="58">
        <v>0</v>
      </c>
    </row>
    <row r="37" spans="1:16">
      <c r="A37" t="s">
        <v>177</v>
      </c>
      <c r="B37" t="s">
        <v>177</v>
      </c>
      <c r="C37" s="107" t="s">
        <v>4062</v>
      </c>
      <c r="D37" t="s">
        <v>177</v>
      </c>
      <c r="E37" s="108" t="s">
        <v>4062</v>
      </c>
      <c r="F37" s="108" t="s">
        <v>4062</v>
      </c>
      <c r="G37" s="55">
        <v>0</v>
      </c>
      <c r="H37" t="s">
        <v>177</v>
      </c>
      <c r="I37" s="56">
        <v>0</v>
      </c>
      <c r="J37" s="56">
        <v>0</v>
      </c>
      <c r="K37" s="55">
        <v>0</v>
      </c>
      <c r="L37" s="55">
        <v>0</v>
      </c>
      <c r="M37" s="55">
        <v>0</v>
      </c>
      <c r="N37" s="56">
        <v>0</v>
      </c>
      <c r="O37" s="56">
        <v>0</v>
      </c>
      <c r="P37" s="56">
        <v>0</v>
      </c>
    </row>
    <row r="38" spans="1:16">
      <c r="A38" t="s">
        <v>186</v>
      </c>
      <c r="B38" s="107" t="s">
        <v>4062</v>
      </c>
      <c r="C38" s="107" t="s">
        <v>4062</v>
      </c>
      <c r="D38" s="108" t="s">
        <v>4062</v>
      </c>
      <c r="E38" s="108" t="s">
        <v>4062</v>
      </c>
      <c r="F38" s="108" t="s">
        <v>4062</v>
      </c>
      <c r="G38" s="108" t="s">
        <v>4062</v>
      </c>
      <c r="H38" s="108" t="s">
        <v>4062</v>
      </c>
      <c r="I38" s="108" t="s">
        <v>4062</v>
      </c>
      <c r="J38" s="108" t="s">
        <v>4062</v>
      </c>
      <c r="K38" s="108" t="s">
        <v>4062</v>
      </c>
      <c r="L38" s="108" t="s">
        <v>4062</v>
      </c>
      <c r="M38" s="108" t="s">
        <v>4062</v>
      </c>
      <c r="N38" s="108" t="s">
        <v>4062</v>
      </c>
      <c r="O38" s="108" t="s">
        <v>4062</v>
      </c>
      <c r="P38" s="108" t="s">
        <v>4062</v>
      </c>
    </row>
    <row r="39" spans="1:16">
      <c r="A39" t="s">
        <v>299</v>
      </c>
      <c r="B39" s="107" t="s">
        <v>4062</v>
      </c>
      <c r="C39" s="107" t="s">
        <v>4062</v>
      </c>
      <c r="D39" s="108" t="s">
        <v>4062</v>
      </c>
      <c r="E39" s="108" t="s">
        <v>4062</v>
      </c>
      <c r="F39" s="108" t="s">
        <v>4062</v>
      </c>
      <c r="G39" s="108" t="s">
        <v>4062</v>
      </c>
      <c r="H39" s="108" t="s">
        <v>4062</v>
      </c>
      <c r="I39" s="108" t="s">
        <v>4062</v>
      </c>
      <c r="J39" s="108" t="s">
        <v>4062</v>
      </c>
      <c r="K39" s="108" t="s">
        <v>4062</v>
      </c>
      <c r="L39" s="108" t="s">
        <v>4062</v>
      </c>
      <c r="M39" s="108" t="s">
        <v>4062</v>
      </c>
      <c r="N39" s="108" t="s">
        <v>4062</v>
      </c>
      <c r="O39" s="108" t="s">
        <v>4062</v>
      </c>
      <c r="P39" s="108" t="s">
        <v>4062</v>
      </c>
    </row>
    <row r="40" spans="1:16">
      <c r="A40" t="s">
        <v>300</v>
      </c>
      <c r="B40" s="107" t="s">
        <v>4062</v>
      </c>
      <c r="C40" s="107" t="s">
        <v>4062</v>
      </c>
      <c r="D40" s="108" t="s">
        <v>4062</v>
      </c>
      <c r="E40" s="108" t="s">
        <v>4062</v>
      </c>
      <c r="F40" s="108" t="s">
        <v>4062</v>
      </c>
      <c r="G40" s="108" t="s">
        <v>4062</v>
      </c>
      <c r="H40" s="108" t="s">
        <v>4062</v>
      </c>
      <c r="I40" s="108" t="s">
        <v>4062</v>
      </c>
      <c r="J40" s="108" t="s">
        <v>4062</v>
      </c>
      <c r="K40" s="108" t="s">
        <v>4062</v>
      </c>
      <c r="L40" s="108" t="s">
        <v>4062</v>
      </c>
      <c r="M40" s="108" t="s">
        <v>4062</v>
      </c>
      <c r="N40" s="108" t="s">
        <v>4062</v>
      </c>
      <c r="O40" s="108" t="s">
        <v>4062</v>
      </c>
      <c r="P40" s="108" t="s">
        <v>4062</v>
      </c>
    </row>
    <row r="41" spans="1:16">
      <c r="A41" t="s">
        <v>301</v>
      </c>
      <c r="B41" s="107" t="s">
        <v>4062</v>
      </c>
      <c r="C41" s="107" t="s">
        <v>4062</v>
      </c>
      <c r="D41" s="108" t="s">
        <v>4062</v>
      </c>
      <c r="E41" s="108" t="s">
        <v>4062</v>
      </c>
      <c r="F41" s="108" t="s">
        <v>4062</v>
      </c>
      <c r="G41" s="108" t="s">
        <v>4062</v>
      </c>
      <c r="H41" s="108" t="s">
        <v>4062</v>
      </c>
      <c r="I41" s="108" t="s">
        <v>4062</v>
      </c>
      <c r="J41" s="108" t="s">
        <v>4062</v>
      </c>
      <c r="K41" s="108" t="s">
        <v>4062</v>
      </c>
      <c r="L41" s="108" t="s">
        <v>4062</v>
      </c>
      <c r="M41" s="108" t="s">
        <v>4062</v>
      </c>
      <c r="N41" s="108" t="s">
        <v>4062</v>
      </c>
      <c r="O41" s="108" t="s">
        <v>4062</v>
      </c>
      <c r="P41" s="108" t="s">
        <v>4062</v>
      </c>
    </row>
    <row r="10000" spans="52:52" hidden="1">
      <c r="AZ10000"/>
    </row>
  </sheetData>
  <mergeCells count="1">
    <mergeCell ref="A5:P5"/>
  </mergeCells>
  <dataValidations count="1">
    <dataValidation allowBlank="1" showInputMessage="1" showErrorMessage="1" sqref="B1:B4 A5:AY1048576 BA5:XFD1048576 AZ5:AZ9999 AZ10001:AZ1048576" xr:uid="{00000000-0002-0000-0B00-000000000000}"/>
  </dataValidations>
  <pageMargins left="0" right="0" top="0.5" bottom="0.5" header="0" footer="0.25"/>
  <pageSetup paperSize="9" scale="54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2.85546875" style="12" customWidth="1"/>
    <col min="2" max="2" width="12.42578125" style="12" customWidth="1"/>
    <col min="3" max="3" width="10.7109375" style="13" customWidth="1"/>
    <col min="4" max="4" width="11.140625" style="13" customWidth="1"/>
    <col min="5" max="5" width="15.140625" style="13" customWidth="1"/>
    <col min="6" max="6" width="10.7109375" style="13" customWidth="1"/>
    <col min="7" max="7" width="11.5703125" style="13" customWidth="1"/>
    <col min="8" max="8" width="13.85546875" style="13" customWidth="1"/>
    <col min="9" max="9" width="15.5703125" style="13" customWidth="1"/>
    <col min="10" max="10" width="14.7109375" style="13" customWidth="1"/>
    <col min="11" max="11" width="11.7109375" style="13" customWidth="1"/>
    <col min="12" max="12" width="14.7109375" style="13" customWidth="1"/>
    <col min="13" max="13" width="22.7109375" style="13" customWidth="1"/>
    <col min="14" max="14" width="26.85546875" style="13" customWidth="1"/>
    <col min="15" max="15" width="25.42578125" style="13" customWidth="1"/>
    <col min="16" max="16" width="7.5703125" style="15" hidden="1"/>
    <col min="17" max="17" width="6.7109375" style="15" hidden="1"/>
    <col min="18" max="18" width="7.7109375" style="15" hidden="1"/>
    <col min="19" max="19" width="7.140625" style="15" hidden="1"/>
    <col min="20" max="20" width="6" style="15" hidden="1"/>
    <col min="21" max="21" width="7.85546875" style="15" hidden="1"/>
    <col min="22" max="22" width="8.140625" style="15" hidden="1"/>
    <col min="23" max="23" width="6.28515625" style="15" hidden="1"/>
    <col min="24" max="24" width="8" style="15" hidden="1"/>
    <col min="25" max="25" width="8.7109375" style="15" hidden="1"/>
    <col min="26" max="26" width="10" style="15" hidden="1"/>
    <col min="27" max="27" width="9.5703125" style="15" hidden="1"/>
    <col min="28" max="28" width="6.140625" style="15" hidden="1"/>
    <col min="29" max="30" width="5.7109375" style="15" hidden="1"/>
    <col min="31" max="31" width="6.85546875" style="15" hidden="1"/>
    <col min="32" max="32" width="6.42578125" style="15" hidden="1"/>
    <col min="33" max="33" width="6.7109375" style="15" hidden="1"/>
    <col min="34" max="34" width="7.28515625" style="15" hidden="1"/>
    <col min="35" max="47" width="9.140625" style="13" hidden="1"/>
    <col min="48" max="52" width="0" style="13" hidden="1"/>
    <col min="53" max="16384" width="9.140625" style="13" hidden="1"/>
  </cols>
  <sheetData>
    <row r="1" spans="1:34" s="1" customFormat="1">
      <c r="A1" s="2" t="s">
        <v>0</v>
      </c>
      <c r="B1" s="62" t="s">
        <v>4061</v>
      </c>
    </row>
    <row r="2" spans="1:34" s="1" customFormat="1">
      <c r="A2" s="2" t="s">
        <v>1</v>
      </c>
      <c r="B2" s="9" t="s">
        <v>3164</v>
      </c>
    </row>
    <row r="3" spans="1:34" s="1" customFormat="1">
      <c r="A3" s="2" t="s">
        <v>2</v>
      </c>
      <c r="B3" s="20" t="s">
        <v>3165</v>
      </c>
    </row>
    <row r="4" spans="1:34" s="1" customFormat="1">
      <c r="A4" s="2" t="s">
        <v>3</v>
      </c>
      <c r="B4" s="63" t="s">
        <v>165</v>
      </c>
    </row>
    <row r="5" spans="1:34" ht="18.75">
      <c r="A5" s="83" t="s">
        <v>65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5"/>
    </row>
    <row r="6" spans="1:34" s="15" customFormat="1">
      <c r="A6" s="32" t="s">
        <v>92</v>
      </c>
      <c r="B6" s="33" t="s">
        <v>46</v>
      </c>
      <c r="C6" s="33" t="s">
        <v>48</v>
      </c>
      <c r="D6" s="33" t="s">
        <v>49</v>
      </c>
      <c r="E6" s="33" t="s">
        <v>67</v>
      </c>
      <c r="F6" s="33" t="s">
        <v>68</v>
      </c>
      <c r="G6" s="33" t="s">
        <v>50</v>
      </c>
      <c r="H6" s="33" t="s">
        <v>51</v>
      </c>
      <c r="I6" s="33" t="s">
        <v>52</v>
      </c>
      <c r="J6" s="33" t="s">
        <v>155</v>
      </c>
      <c r="K6" s="33" t="s">
        <v>156</v>
      </c>
      <c r="L6" s="33" t="s">
        <v>5</v>
      </c>
      <c r="M6" s="33" t="s">
        <v>69</v>
      </c>
      <c r="N6" s="33" t="s">
        <v>54</v>
      </c>
      <c r="O6" s="34" t="s">
        <v>151</v>
      </c>
    </row>
    <row r="7" spans="1:34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21" t="s">
        <v>70</v>
      </c>
      <c r="F7" s="21" t="s">
        <v>71</v>
      </c>
      <c r="G7" s="101" t="s">
        <v>4062</v>
      </c>
      <c r="H7" s="21" t="s">
        <v>7</v>
      </c>
      <c r="I7" s="21" t="s">
        <v>7</v>
      </c>
      <c r="J7" s="21" t="s">
        <v>152</v>
      </c>
      <c r="K7" s="101" t="s">
        <v>4062</v>
      </c>
      <c r="L7" s="21" t="s">
        <v>6</v>
      </c>
      <c r="M7" s="21" t="s">
        <v>7</v>
      </c>
      <c r="N7" s="21" t="s">
        <v>7</v>
      </c>
      <c r="O7" s="22" t="s">
        <v>7</v>
      </c>
    </row>
    <row r="8" spans="1:34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57</v>
      </c>
      <c r="F8" s="5" t="s">
        <v>58</v>
      </c>
      <c r="G8" s="5" t="s">
        <v>59</v>
      </c>
      <c r="H8" s="5" t="s">
        <v>60</v>
      </c>
      <c r="I8" s="5" t="s">
        <v>61</v>
      </c>
      <c r="J8" s="5" t="s">
        <v>62</v>
      </c>
      <c r="K8" s="5" t="s">
        <v>63</v>
      </c>
      <c r="L8" s="5" t="s">
        <v>72</v>
      </c>
      <c r="M8" s="5" t="s">
        <v>73</v>
      </c>
      <c r="N8" s="24" t="s">
        <v>74</v>
      </c>
      <c r="O8" s="24" t="s">
        <v>75</v>
      </c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</row>
    <row r="9" spans="1:34" s="17" customFormat="1" ht="20.25">
      <c r="A9" s="18" t="s">
        <v>77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103" t="s">
        <v>4062</v>
      </c>
      <c r="G9" s="103" t="s">
        <v>4062</v>
      </c>
      <c r="H9" s="103" t="s">
        <v>4062</v>
      </c>
      <c r="I9" s="103" t="s">
        <v>4062</v>
      </c>
      <c r="J9" s="53">
        <v>0</v>
      </c>
      <c r="K9" s="103" t="s">
        <v>4062</v>
      </c>
      <c r="L9" s="53">
        <v>0</v>
      </c>
      <c r="M9" s="103" t="s">
        <v>4062</v>
      </c>
      <c r="N9" s="54">
        <v>0</v>
      </c>
      <c r="O9" s="54">
        <v>0</v>
      </c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15"/>
      <c r="AB9" s="15"/>
      <c r="AC9" s="15"/>
      <c r="AD9" s="15"/>
      <c r="AE9" s="15"/>
      <c r="AF9" s="15"/>
      <c r="AG9" s="15"/>
      <c r="AH9" s="15"/>
    </row>
    <row r="10" spans="1:34">
      <c r="A10" s="57" t="s">
        <v>172</v>
      </c>
      <c r="B10" s="107" t="s">
        <v>4062</v>
      </c>
      <c r="C10" s="108" t="s">
        <v>4062</v>
      </c>
      <c r="D10" s="108" t="s">
        <v>4062</v>
      </c>
      <c r="E10" s="108" t="s">
        <v>4062</v>
      </c>
      <c r="F10" s="59">
        <v>0</v>
      </c>
      <c r="G10" s="108" t="s">
        <v>4062</v>
      </c>
      <c r="H10" s="108" t="s">
        <v>4062</v>
      </c>
      <c r="I10" s="58">
        <v>0</v>
      </c>
      <c r="J10" s="59">
        <v>0</v>
      </c>
      <c r="K10" s="108" t="s">
        <v>4062</v>
      </c>
      <c r="L10" s="59">
        <v>0</v>
      </c>
      <c r="M10" s="108" t="s">
        <v>4062</v>
      </c>
      <c r="N10" s="58">
        <v>0</v>
      </c>
      <c r="O10" s="58">
        <v>0</v>
      </c>
    </row>
    <row r="11" spans="1:34">
      <c r="A11" s="57" t="s">
        <v>1896</v>
      </c>
      <c r="B11" s="107" t="s">
        <v>4062</v>
      </c>
      <c r="C11" s="108" t="s">
        <v>4062</v>
      </c>
      <c r="D11" s="108" t="s">
        <v>4062</v>
      </c>
      <c r="E11" s="108" t="s">
        <v>4062</v>
      </c>
      <c r="F11" s="59">
        <v>0</v>
      </c>
      <c r="G11" s="108" t="s">
        <v>4062</v>
      </c>
      <c r="H11" s="108" t="s">
        <v>4062</v>
      </c>
      <c r="I11" s="58">
        <v>0</v>
      </c>
      <c r="J11" s="59">
        <v>0</v>
      </c>
      <c r="K11" s="108" t="s">
        <v>4062</v>
      </c>
      <c r="L11" s="59">
        <v>0</v>
      </c>
      <c r="M11" s="108" t="s">
        <v>4062</v>
      </c>
      <c r="N11" s="58">
        <v>0</v>
      </c>
      <c r="O11" s="58">
        <v>0</v>
      </c>
    </row>
    <row r="12" spans="1:34">
      <c r="A12" t="s">
        <v>177</v>
      </c>
      <c r="B12" t="s">
        <v>177</v>
      </c>
      <c r="C12" t="s">
        <v>177</v>
      </c>
      <c r="D12" s="108" t="s">
        <v>4062</v>
      </c>
      <c r="E12" s="108" t="s">
        <v>4062</v>
      </c>
      <c r="F12" s="55">
        <v>0</v>
      </c>
      <c r="G12" t="s">
        <v>177</v>
      </c>
      <c r="H12" s="56">
        <v>0</v>
      </c>
      <c r="I12" s="56">
        <v>0</v>
      </c>
      <c r="J12" s="55">
        <v>0</v>
      </c>
      <c r="K12" s="55">
        <v>0</v>
      </c>
      <c r="L12" s="55">
        <v>0</v>
      </c>
      <c r="M12" s="56">
        <v>0</v>
      </c>
      <c r="N12" s="56">
        <v>0</v>
      </c>
      <c r="O12" s="56">
        <v>0</v>
      </c>
    </row>
    <row r="13" spans="1:34">
      <c r="A13" s="57" t="s">
        <v>1897</v>
      </c>
      <c r="B13" s="107" t="s">
        <v>4062</v>
      </c>
      <c r="C13" s="108" t="s">
        <v>4062</v>
      </c>
      <c r="D13" s="108" t="s">
        <v>4062</v>
      </c>
      <c r="E13" s="108" t="s">
        <v>4062</v>
      </c>
      <c r="F13" s="59">
        <v>0</v>
      </c>
      <c r="G13" s="108" t="s">
        <v>4062</v>
      </c>
      <c r="H13" s="108" t="s">
        <v>4062</v>
      </c>
      <c r="I13" s="58">
        <v>0</v>
      </c>
      <c r="J13" s="59">
        <v>0</v>
      </c>
      <c r="K13" s="108" t="s">
        <v>4062</v>
      </c>
      <c r="L13" s="59">
        <v>0</v>
      </c>
      <c r="M13" s="108" t="s">
        <v>4062</v>
      </c>
      <c r="N13" s="58">
        <v>0</v>
      </c>
      <c r="O13" s="58">
        <v>0</v>
      </c>
    </row>
    <row r="14" spans="1:34">
      <c r="A14" t="s">
        <v>177</v>
      </c>
      <c r="B14" t="s">
        <v>177</v>
      </c>
      <c r="C14" t="s">
        <v>177</v>
      </c>
      <c r="D14" s="108" t="s">
        <v>4062</v>
      </c>
      <c r="E14" s="108" t="s">
        <v>4062</v>
      </c>
      <c r="F14" s="55">
        <v>0</v>
      </c>
      <c r="G14" t="s">
        <v>177</v>
      </c>
      <c r="H14" s="56">
        <v>0</v>
      </c>
      <c r="I14" s="56">
        <v>0</v>
      </c>
      <c r="J14" s="55">
        <v>0</v>
      </c>
      <c r="K14" s="55">
        <v>0</v>
      </c>
      <c r="L14" s="55">
        <v>0</v>
      </c>
      <c r="M14" s="56">
        <v>0</v>
      </c>
      <c r="N14" s="56">
        <v>0</v>
      </c>
      <c r="O14" s="56">
        <v>0</v>
      </c>
    </row>
    <row r="15" spans="1:34">
      <c r="A15" s="57" t="s">
        <v>1898</v>
      </c>
      <c r="B15" s="107" t="s">
        <v>4062</v>
      </c>
      <c r="C15" s="108" t="s">
        <v>4062</v>
      </c>
      <c r="D15" s="108" t="s">
        <v>4062</v>
      </c>
      <c r="E15" s="108" t="s">
        <v>4062</v>
      </c>
      <c r="F15" s="59">
        <v>0</v>
      </c>
      <c r="G15" s="108" t="s">
        <v>4062</v>
      </c>
      <c r="H15" s="108" t="s">
        <v>4062</v>
      </c>
      <c r="I15" s="58">
        <v>0</v>
      </c>
      <c r="J15" s="59">
        <v>0</v>
      </c>
      <c r="K15" s="108" t="s">
        <v>4062</v>
      </c>
      <c r="L15" s="59">
        <v>0</v>
      </c>
      <c r="M15" s="108" t="s">
        <v>4062</v>
      </c>
      <c r="N15" s="58">
        <v>0</v>
      </c>
      <c r="O15" s="58">
        <v>0</v>
      </c>
    </row>
    <row r="16" spans="1:34">
      <c r="A16" t="s">
        <v>177</v>
      </c>
      <c r="B16" t="s">
        <v>177</v>
      </c>
      <c r="C16" t="s">
        <v>177</v>
      </c>
      <c r="D16" s="108" t="s">
        <v>4062</v>
      </c>
      <c r="E16" s="108" t="s">
        <v>4062</v>
      </c>
      <c r="F16" s="55">
        <v>0</v>
      </c>
      <c r="G16" t="s">
        <v>177</v>
      </c>
      <c r="H16" s="56">
        <v>0</v>
      </c>
      <c r="I16" s="56">
        <v>0</v>
      </c>
      <c r="J16" s="55">
        <v>0</v>
      </c>
      <c r="K16" s="55">
        <v>0</v>
      </c>
      <c r="L16" s="55">
        <v>0</v>
      </c>
      <c r="M16" s="56">
        <v>0</v>
      </c>
      <c r="N16" s="56">
        <v>0</v>
      </c>
      <c r="O16" s="56">
        <v>0</v>
      </c>
    </row>
    <row r="17" spans="1:15">
      <c r="A17" s="57" t="s">
        <v>1899</v>
      </c>
      <c r="B17" s="107" t="s">
        <v>4062</v>
      </c>
      <c r="C17" s="108" t="s">
        <v>4062</v>
      </c>
      <c r="D17" s="108" t="s">
        <v>4062</v>
      </c>
      <c r="E17" s="108" t="s">
        <v>4062</v>
      </c>
      <c r="F17" s="59">
        <v>0</v>
      </c>
      <c r="G17" s="108" t="s">
        <v>4062</v>
      </c>
      <c r="H17" s="108" t="s">
        <v>4062</v>
      </c>
      <c r="I17" s="58">
        <v>0</v>
      </c>
      <c r="J17" s="59">
        <v>0</v>
      </c>
      <c r="K17" s="108" t="s">
        <v>4062</v>
      </c>
      <c r="L17" s="59">
        <v>0</v>
      </c>
      <c r="M17" s="108" t="s">
        <v>4062</v>
      </c>
      <c r="N17" s="58">
        <v>0</v>
      </c>
      <c r="O17" s="58">
        <v>0</v>
      </c>
    </row>
    <row r="18" spans="1:15">
      <c r="A18" t="s">
        <v>177</v>
      </c>
      <c r="B18" t="s">
        <v>177</v>
      </c>
      <c r="C18" t="s">
        <v>177</v>
      </c>
      <c r="D18" s="108" t="s">
        <v>4062</v>
      </c>
      <c r="E18" s="108" t="s">
        <v>4062</v>
      </c>
      <c r="F18" s="55">
        <v>0</v>
      </c>
      <c r="G18" t="s">
        <v>177</v>
      </c>
      <c r="H18" s="56">
        <v>0</v>
      </c>
      <c r="I18" s="56">
        <v>0</v>
      </c>
      <c r="J18" s="55">
        <v>0</v>
      </c>
      <c r="K18" s="55">
        <v>0</v>
      </c>
      <c r="L18" s="55">
        <v>0</v>
      </c>
      <c r="M18" s="56">
        <v>0</v>
      </c>
      <c r="N18" s="56">
        <v>0</v>
      </c>
      <c r="O18" s="56">
        <v>0</v>
      </c>
    </row>
    <row r="19" spans="1:15">
      <c r="A19" s="57" t="s">
        <v>1900</v>
      </c>
      <c r="B19" s="107" t="s">
        <v>4062</v>
      </c>
      <c r="C19" s="108" t="s">
        <v>4062</v>
      </c>
      <c r="D19" s="108" t="s">
        <v>4062</v>
      </c>
      <c r="E19" s="108" t="s">
        <v>4062</v>
      </c>
      <c r="F19" s="59">
        <v>0</v>
      </c>
      <c r="G19" s="108" t="s">
        <v>4062</v>
      </c>
      <c r="H19" s="108" t="s">
        <v>4062</v>
      </c>
      <c r="I19" s="58">
        <v>0</v>
      </c>
      <c r="J19" s="59">
        <v>0</v>
      </c>
      <c r="K19" s="108" t="s">
        <v>4062</v>
      </c>
      <c r="L19" s="59">
        <v>0</v>
      </c>
      <c r="M19" s="108" t="s">
        <v>4062</v>
      </c>
      <c r="N19" s="58">
        <v>0</v>
      </c>
      <c r="O19" s="58">
        <v>0</v>
      </c>
    </row>
    <row r="20" spans="1:15">
      <c r="A20" s="57" t="s">
        <v>1901</v>
      </c>
      <c r="B20" s="107" t="s">
        <v>4062</v>
      </c>
      <c r="C20" s="108" t="s">
        <v>4062</v>
      </c>
      <c r="D20" s="108" t="s">
        <v>4062</v>
      </c>
      <c r="E20" s="108" t="s">
        <v>4062</v>
      </c>
      <c r="F20" s="59">
        <v>0</v>
      </c>
      <c r="G20" s="108" t="s">
        <v>4062</v>
      </c>
      <c r="H20" s="108" t="s">
        <v>4062</v>
      </c>
      <c r="I20" s="58">
        <v>0</v>
      </c>
      <c r="J20" s="59">
        <v>0</v>
      </c>
      <c r="K20" s="108" t="s">
        <v>4062</v>
      </c>
      <c r="L20" s="59">
        <v>0</v>
      </c>
      <c r="M20" s="108" t="s">
        <v>4062</v>
      </c>
      <c r="N20" s="58">
        <v>0</v>
      </c>
      <c r="O20" s="58">
        <v>0</v>
      </c>
    </row>
    <row r="21" spans="1:15">
      <c r="A21" t="s">
        <v>177</v>
      </c>
      <c r="B21" t="s">
        <v>177</v>
      </c>
      <c r="C21" t="s">
        <v>177</v>
      </c>
      <c r="D21" s="108" t="s">
        <v>4062</v>
      </c>
      <c r="E21" s="108" t="s">
        <v>4062</v>
      </c>
      <c r="F21" s="55">
        <v>0</v>
      </c>
      <c r="G21" t="s">
        <v>177</v>
      </c>
      <c r="H21" s="56">
        <v>0</v>
      </c>
      <c r="I21" s="56">
        <v>0</v>
      </c>
      <c r="J21" s="55">
        <v>0</v>
      </c>
      <c r="K21" s="55">
        <v>0</v>
      </c>
      <c r="L21" s="55">
        <v>0</v>
      </c>
      <c r="M21" s="56">
        <v>0</v>
      </c>
      <c r="N21" s="56">
        <v>0</v>
      </c>
      <c r="O21" s="56">
        <v>0</v>
      </c>
    </row>
    <row r="22" spans="1:15">
      <c r="A22" s="57" t="s">
        <v>1902</v>
      </c>
      <c r="B22" s="107" t="s">
        <v>4062</v>
      </c>
      <c r="C22" s="108" t="s">
        <v>4062</v>
      </c>
      <c r="D22" s="108" t="s">
        <v>4062</v>
      </c>
      <c r="E22" s="108" t="s">
        <v>4062</v>
      </c>
      <c r="F22" s="59">
        <v>0</v>
      </c>
      <c r="G22" s="108" t="s">
        <v>4062</v>
      </c>
      <c r="H22" s="108" t="s">
        <v>4062</v>
      </c>
      <c r="I22" s="58">
        <v>0</v>
      </c>
      <c r="J22" s="59">
        <v>0</v>
      </c>
      <c r="K22" s="108" t="s">
        <v>4062</v>
      </c>
      <c r="L22" s="59">
        <v>0</v>
      </c>
      <c r="M22" s="108" t="s">
        <v>4062</v>
      </c>
      <c r="N22" s="58">
        <v>0</v>
      </c>
      <c r="O22" s="58">
        <v>0</v>
      </c>
    </row>
    <row r="23" spans="1:15">
      <c r="A23" t="s">
        <v>177</v>
      </c>
      <c r="B23" t="s">
        <v>177</v>
      </c>
      <c r="C23" t="s">
        <v>177</v>
      </c>
      <c r="D23" s="108" t="s">
        <v>4062</v>
      </c>
      <c r="E23" s="108" t="s">
        <v>4062</v>
      </c>
      <c r="F23" s="55">
        <v>0</v>
      </c>
      <c r="G23" t="s">
        <v>177</v>
      </c>
      <c r="H23" s="56">
        <v>0</v>
      </c>
      <c r="I23" s="56">
        <v>0</v>
      </c>
      <c r="J23" s="55">
        <v>0</v>
      </c>
      <c r="K23" s="55">
        <v>0</v>
      </c>
      <c r="L23" s="55">
        <v>0</v>
      </c>
      <c r="M23" s="56">
        <v>0</v>
      </c>
      <c r="N23" s="56">
        <v>0</v>
      </c>
      <c r="O23" s="56">
        <v>0</v>
      </c>
    </row>
    <row r="24" spans="1:15">
      <c r="A24" s="57" t="s">
        <v>1903</v>
      </c>
      <c r="B24" s="107" t="s">
        <v>4062</v>
      </c>
      <c r="C24" s="108" t="s">
        <v>4062</v>
      </c>
      <c r="D24" s="108" t="s">
        <v>4062</v>
      </c>
      <c r="E24" s="108" t="s">
        <v>4062</v>
      </c>
      <c r="F24" s="59">
        <v>0</v>
      </c>
      <c r="G24" s="108" t="s">
        <v>4062</v>
      </c>
      <c r="H24" s="108" t="s">
        <v>4062</v>
      </c>
      <c r="I24" s="58">
        <v>0</v>
      </c>
      <c r="J24" s="59">
        <v>0</v>
      </c>
      <c r="K24" s="108" t="s">
        <v>4062</v>
      </c>
      <c r="L24" s="59">
        <v>0</v>
      </c>
      <c r="M24" s="108" t="s">
        <v>4062</v>
      </c>
      <c r="N24" s="58">
        <v>0</v>
      </c>
      <c r="O24" s="58">
        <v>0</v>
      </c>
    </row>
    <row r="25" spans="1:15">
      <c r="A25" t="s">
        <v>177</v>
      </c>
      <c r="B25" t="s">
        <v>177</v>
      </c>
      <c r="C25" t="s">
        <v>177</v>
      </c>
      <c r="D25" s="108" t="s">
        <v>4062</v>
      </c>
      <c r="E25" s="108" t="s">
        <v>4062</v>
      </c>
      <c r="F25" s="55">
        <v>0</v>
      </c>
      <c r="G25" t="s">
        <v>177</v>
      </c>
      <c r="H25" s="56">
        <v>0</v>
      </c>
      <c r="I25" s="56">
        <v>0</v>
      </c>
      <c r="J25" s="55">
        <v>0</v>
      </c>
      <c r="K25" s="55">
        <v>0</v>
      </c>
      <c r="L25" s="55">
        <v>0</v>
      </c>
      <c r="M25" s="56">
        <v>0</v>
      </c>
      <c r="N25" s="56">
        <v>0</v>
      </c>
      <c r="O25" s="56">
        <v>0</v>
      </c>
    </row>
    <row r="26" spans="1:15">
      <c r="A26" s="57" t="s">
        <v>825</v>
      </c>
      <c r="B26" s="107" t="s">
        <v>4062</v>
      </c>
      <c r="C26" s="108" t="s">
        <v>4062</v>
      </c>
      <c r="D26" s="108" t="s">
        <v>4062</v>
      </c>
      <c r="E26" s="108" t="s">
        <v>4062</v>
      </c>
      <c r="F26" s="59">
        <v>0</v>
      </c>
      <c r="G26" s="108" t="s">
        <v>4062</v>
      </c>
      <c r="H26" s="108" t="s">
        <v>4062</v>
      </c>
      <c r="I26" s="58">
        <v>0</v>
      </c>
      <c r="J26" s="59">
        <v>0</v>
      </c>
      <c r="K26" s="108" t="s">
        <v>4062</v>
      </c>
      <c r="L26" s="59">
        <v>0</v>
      </c>
      <c r="M26" s="108" t="s">
        <v>4062</v>
      </c>
      <c r="N26" s="58">
        <v>0</v>
      </c>
      <c r="O26" s="58">
        <v>0</v>
      </c>
    </row>
    <row r="27" spans="1:15">
      <c r="A27" t="s">
        <v>177</v>
      </c>
      <c r="B27" t="s">
        <v>177</v>
      </c>
      <c r="C27" t="s">
        <v>177</v>
      </c>
      <c r="D27" s="108" t="s">
        <v>4062</v>
      </c>
      <c r="E27" s="108" t="s">
        <v>4062</v>
      </c>
      <c r="F27" s="55">
        <v>0</v>
      </c>
      <c r="G27" t="s">
        <v>177</v>
      </c>
      <c r="H27" s="56">
        <v>0</v>
      </c>
      <c r="I27" s="56">
        <v>0</v>
      </c>
      <c r="J27" s="55">
        <v>0</v>
      </c>
      <c r="K27" s="55">
        <v>0</v>
      </c>
      <c r="L27" s="55">
        <v>0</v>
      </c>
      <c r="M27" s="56">
        <v>0</v>
      </c>
      <c r="N27" s="56">
        <v>0</v>
      </c>
      <c r="O27" s="56">
        <v>0</v>
      </c>
    </row>
    <row r="28" spans="1:15">
      <c r="A28" s="57" t="s">
        <v>184</v>
      </c>
      <c r="B28" s="107" t="s">
        <v>4062</v>
      </c>
      <c r="C28" s="108" t="s">
        <v>4062</v>
      </c>
      <c r="D28" s="108" t="s">
        <v>4062</v>
      </c>
      <c r="E28" s="108" t="s">
        <v>4062</v>
      </c>
      <c r="F28" s="59">
        <v>0</v>
      </c>
      <c r="G28" s="108" t="s">
        <v>4062</v>
      </c>
      <c r="H28" s="108" t="s">
        <v>4062</v>
      </c>
      <c r="I28" s="58">
        <v>0</v>
      </c>
      <c r="J28" s="59">
        <v>0</v>
      </c>
      <c r="K28" s="108" t="s">
        <v>4062</v>
      </c>
      <c r="L28" s="59">
        <v>0</v>
      </c>
      <c r="M28" s="108" t="s">
        <v>4062</v>
      </c>
      <c r="N28" s="58">
        <v>0</v>
      </c>
      <c r="O28" s="58">
        <v>0</v>
      </c>
    </row>
    <row r="29" spans="1:15">
      <c r="A29" s="57" t="s">
        <v>291</v>
      </c>
      <c r="B29" s="107" t="s">
        <v>4062</v>
      </c>
      <c r="C29" s="108" t="s">
        <v>4062</v>
      </c>
      <c r="D29" s="108" t="s">
        <v>4062</v>
      </c>
      <c r="E29" s="108" t="s">
        <v>4062</v>
      </c>
      <c r="F29" s="59">
        <v>0</v>
      </c>
      <c r="G29" s="108" t="s">
        <v>4062</v>
      </c>
      <c r="H29" s="108" t="s">
        <v>4062</v>
      </c>
      <c r="I29" s="58">
        <v>0</v>
      </c>
      <c r="J29" s="59">
        <v>0</v>
      </c>
      <c r="K29" s="108" t="s">
        <v>4062</v>
      </c>
      <c r="L29" s="59">
        <v>0</v>
      </c>
      <c r="M29" s="108" t="s">
        <v>4062</v>
      </c>
      <c r="N29" s="58">
        <v>0</v>
      </c>
      <c r="O29" s="58">
        <v>0</v>
      </c>
    </row>
    <row r="30" spans="1:15">
      <c r="A30" t="s">
        <v>177</v>
      </c>
      <c r="B30" t="s">
        <v>177</v>
      </c>
      <c r="C30" t="s">
        <v>177</v>
      </c>
      <c r="D30" s="108" t="s">
        <v>4062</v>
      </c>
      <c r="E30" s="108" t="s">
        <v>4062</v>
      </c>
      <c r="F30" s="55">
        <v>0</v>
      </c>
      <c r="G30" t="s">
        <v>177</v>
      </c>
      <c r="H30" s="56">
        <v>0</v>
      </c>
      <c r="I30" s="56">
        <v>0</v>
      </c>
      <c r="J30" s="55">
        <v>0</v>
      </c>
      <c r="K30" s="55">
        <v>0</v>
      </c>
      <c r="L30" s="55">
        <v>0</v>
      </c>
      <c r="M30" s="56">
        <v>0</v>
      </c>
      <c r="N30" s="56">
        <v>0</v>
      </c>
      <c r="O30" s="56">
        <v>0</v>
      </c>
    </row>
    <row r="31" spans="1:15">
      <c r="A31" s="57" t="s">
        <v>1904</v>
      </c>
      <c r="B31" s="107" t="s">
        <v>4062</v>
      </c>
      <c r="C31" s="108" t="s">
        <v>4062</v>
      </c>
      <c r="D31" s="108" t="s">
        <v>4062</v>
      </c>
      <c r="E31" s="108" t="s">
        <v>4062</v>
      </c>
      <c r="F31" s="59">
        <v>0</v>
      </c>
      <c r="G31" s="108" t="s">
        <v>4062</v>
      </c>
      <c r="H31" s="108" t="s">
        <v>4062</v>
      </c>
      <c r="I31" s="58">
        <v>0</v>
      </c>
      <c r="J31" s="59">
        <v>0</v>
      </c>
      <c r="K31" s="108" t="s">
        <v>4062</v>
      </c>
      <c r="L31" s="59">
        <v>0</v>
      </c>
      <c r="M31" s="108" t="s">
        <v>4062</v>
      </c>
      <c r="N31" s="58">
        <v>0</v>
      </c>
      <c r="O31" s="58">
        <v>0</v>
      </c>
    </row>
    <row r="32" spans="1:15">
      <c r="A32" t="s">
        <v>177</v>
      </c>
      <c r="B32" t="s">
        <v>177</v>
      </c>
      <c r="C32" t="s">
        <v>177</v>
      </c>
      <c r="D32" s="108" t="s">
        <v>4062</v>
      </c>
      <c r="E32" s="108" t="s">
        <v>4062</v>
      </c>
      <c r="F32" s="55">
        <v>0</v>
      </c>
      <c r="G32" t="s">
        <v>177</v>
      </c>
      <c r="H32" s="56">
        <v>0</v>
      </c>
      <c r="I32" s="56">
        <v>0</v>
      </c>
      <c r="J32" s="55">
        <v>0</v>
      </c>
      <c r="K32" s="55">
        <v>0</v>
      </c>
      <c r="L32" s="55">
        <v>0</v>
      </c>
      <c r="M32" s="56">
        <v>0</v>
      </c>
      <c r="N32" s="56">
        <v>0</v>
      </c>
      <c r="O32" s="56">
        <v>0</v>
      </c>
    </row>
    <row r="33" spans="1:15">
      <c r="A33" t="s">
        <v>299</v>
      </c>
      <c r="B33" s="107" t="s">
        <v>4062</v>
      </c>
      <c r="C33" s="108" t="s">
        <v>4062</v>
      </c>
      <c r="D33" s="108" t="s">
        <v>4062</v>
      </c>
      <c r="E33" s="108" t="s">
        <v>4062</v>
      </c>
      <c r="F33" s="108" t="s">
        <v>4062</v>
      </c>
      <c r="G33" s="108" t="s">
        <v>4062</v>
      </c>
      <c r="H33" s="108" t="s">
        <v>4062</v>
      </c>
      <c r="I33" s="108" t="s">
        <v>4062</v>
      </c>
      <c r="J33" s="108" t="s">
        <v>4062</v>
      </c>
      <c r="K33" s="108" t="s">
        <v>4062</v>
      </c>
      <c r="L33" s="108" t="s">
        <v>4062</v>
      </c>
      <c r="M33" s="108" t="s">
        <v>4062</v>
      </c>
      <c r="N33" s="108" t="s">
        <v>4062</v>
      </c>
      <c r="O33" s="108" t="s">
        <v>4062</v>
      </c>
    </row>
    <row r="34" spans="1:15">
      <c r="A34" t="s">
        <v>300</v>
      </c>
      <c r="B34" s="107" t="s">
        <v>4062</v>
      </c>
      <c r="C34" s="108" t="s">
        <v>4062</v>
      </c>
      <c r="D34" s="108" t="s">
        <v>4062</v>
      </c>
      <c r="E34" s="108" t="s">
        <v>4062</v>
      </c>
      <c r="F34" s="108" t="s">
        <v>4062</v>
      </c>
      <c r="G34" s="108" t="s">
        <v>4062</v>
      </c>
      <c r="H34" s="108" t="s">
        <v>4062</v>
      </c>
      <c r="I34" s="108" t="s">
        <v>4062</v>
      </c>
      <c r="J34" s="108" t="s">
        <v>4062</v>
      </c>
      <c r="K34" s="108" t="s">
        <v>4062</v>
      </c>
      <c r="L34" s="108" t="s">
        <v>4062</v>
      </c>
      <c r="M34" s="108" t="s">
        <v>4062</v>
      </c>
      <c r="N34" s="108" t="s">
        <v>4062</v>
      </c>
      <c r="O34" s="108" t="s">
        <v>4062</v>
      </c>
    </row>
    <row r="35" spans="1:15">
      <c r="A35" t="s">
        <v>301</v>
      </c>
      <c r="B35" s="107" t="s">
        <v>4062</v>
      </c>
      <c r="C35" s="108" t="s">
        <v>4062</v>
      </c>
      <c r="D35" s="108" t="s">
        <v>4062</v>
      </c>
      <c r="E35" s="108" t="s">
        <v>4062</v>
      </c>
      <c r="F35" s="108" t="s">
        <v>4062</v>
      </c>
      <c r="G35" s="108" t="s">
        <v>4062</v>
      </c>
      <c r="H35" s="108" t="s">
        <v>4062</v>
      </c>
      <c r="I35" s="108" t="s">
        <v>4062</v>
      </c>
      <c r="J35" s="108" t="s">
        <v>4062</v>
      </c>
      <c r="K35" s="108" t="s">
        <v>4062</v>
      </c>
      <c r="L35" s="108" t="s">
        <v>4062</v>
      </c>
      <c r="M35" s="108" t="s">
        <v>4062</v>
      </c>
      <c r="N35" s="108" t="s">
        <v>4062</v>
      </c>
      <c r="O35" s="108" t="s">
        <v>4062</v>
      </c>
    </row>
    <row r="10000" spans="52:52" hidden="1">
      <c r="AZ10000"/>
    </row>
  </sheetData>
  <mergeCells count="1">
    <mergeCell ref="A5:O5"/>
  </mergeCells>
  <dataValidations count="1">
    <dataValidation allowBlank="1" showInputMessage="1" showErrorMessage="1" sqref="B1:B4 A5:AY1048576 BA5:XFD1048576 AZ5:AZ9999 AZ10001:AZ1048576" xr:uid="{00000000-0002-0000-0C00-000000000000}"/>
  </dataValidations>
  <pageMargins left="0" right="0" top="0.5" bottom="0.5" header="0" footer="0.25"/>
  <pageSetup paperSize="9" scale="55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indexed="43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8.28515625" style="12" bestFit="1" customWidth="1"/>
    <col min="2" max="2" width="12.42578125" style="12" customWidth="1"/>
    <col min="3" max="3" width="13.140625" style="12" customWidth="1"/>
    <col min="4" max="4" width="13.85546875" style="12" customWidth="1"/>
    <col min="5" max="5" width="11.85546875" style="12" customWidth="1"/>
    <col min="6" max="6" width="10.7109375" style="13" customWidth="1"/>
    <col min="7" max="7" width="11.140625" style="13" customWidth="1"/>
    <col min="8" max="8" width="15.140625" style="13" customWidth="1"/>
    <col min="9" max="9" width="10.7109375" style="13" customWidth="1"/>
    <col min="10" max="10" width="11.5703125" style="13" customWidth="1"/>
    <col min="11" max="11" width="13.85546875" style="13" customWidth="1"/>
    <col min="12" max="12" width="15.5703125" style="13" customWidth="1"/>
    <col min="13" max="13" width="14.7109375" style="13" customWidth="1"/>
    <col min="14" max="14" width="11.7109375" style="13" customWidth="1"/>
    <col min="15" max="15" width="14.7109375" style="13" customWidth="1"/>
    <col min="16" max="16" width="22.7109375" style="13" customWidth="1"/>
    <col min="17" max="17" width="26.85546875" style="13" customWidth="1"/>
    <col min="18" max="18" width="25.42578125" style="13" customWidth="1"/>
    <col min="19" max="19" width="7.5703125" style="13" hidden="1"/>
    <col min="20" max="20" width="6.7109375" style="13" hidden="1"/>
    <col min="21" max="21" width="7.7109375" style="13" hidden="1"/>
    <col min="22" max="22" width="7.140625" style="13" hidden="1"/>
    <col min="23" max="23" width="6" style="13" hidden="1"/>
    <col min="24" max="24" width="7.85546875" style="13" hidden="1"/>
    <col min="25" max="25" width="8.140625" style="13" hidden="1"/>
    <col min="26" max="26" width="6.28515625" style="13" hidden="1"/>
    <col min="27" max="27" width="8" style="13" hidden="1"/>
    <col min="28" max="28" width="8.7109375" style="13" hidden="1"/>
    <col min="29" max="29" width="10" style="13" hidden="1"/>
    <col min="30" max="30" width="9.5703125" style="13" hidden="1"/>
    <col min="31" max="31" width="6.140625" style="13" hidden="1"/>
    <col min="32" max="33" width="5.7109375" style="13" hidden="1"/>
    <col min="34" max="34" width="6.85546875" style="13" hidden="1"/>
    <col min="35" max="50" width="9.140625" style="13" hidden="1"/>
    <col min="51" max="52" width="0" style="13" hidden="1"/>
    <col min="53" max="16384" width="9.140625" style="13" hidden="1"/>
  </cols>
  <sheetData>
    <row r="1" spans="1:20" s="1" customFormat="1">
      <c r="A1" s="2" t="s">
        <v>0</v>
      </c>
      <c r="B1" s="62" t="s">
        <v>4061</v>
      </c>
    </row>
    <row r="2" spans="1:20" s="1" customFormat="1">
      <c r="A2" s="2" t="s">
        <v>1</v>
      </c>
      <c r="B2" s="9" t="s">
        <v>3164</v>
      </c>
    </row>
    <row r="3" spans="1:20" s="1" customFormat="1">
      <c r="A3" s="2" t="s">
        <v>2</v>
      </c>
      <c r="B3" s="20" t="s">
        <v>3165</v>
      </c>
    </row>
    <row r="4" spans="1:20" s="1" customFormat="1">
      <c r="A4" s="2" t="s">
        <v>3</v>
      </c>
      <c r="B4" s="63" t="s">
        <v>165</v>
      </c>
    </row>
    <row r="5" spans="1:20" ht="18.75">
      <c r="A5" s="83" t="s">
        <v>78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5"/>
    </row>
    <row r="6" spans="1:20" s="15" customFormat="1">
      <c r="A6" s="32" t="s">
        <v>92</v>
      </c>
      <c r="B6" s="33" t="s">
        <v>46</v>
      </c>
      <c r="C6" s="33" t="s">
        <v>117</v>
      </c>
      <c r="D6" s="33" t="s">
        <v>47</v>
      </c>
      <c r="E6" s="33" t="s">
        <v>80</v>
      </c>
      <c r="F6" s="33" t="s">
        <v>48</v>
      </c>
      <c r="G6" s="33" t="s">
        <v>49</v>
      </c>
      <c r="H6" s="33" t="s">
        <v>67</v>
      </c>
      <c r="I6" s="33" t="s">
        <v>68</v>
      </c>
      <c r="J6" s="33" t="s">
        <v>50</v>
      </c>
      <c r="K6" s="33" t="s">
        <v>51</v>
      </c>
      <c r="L6" s="115" t="s">
        <v>52</v>
      </c>
      <c r="M6" s="33" t="s">
        <v>155</v>
      </c>
      <c r="N6" s="33" t="s">
        <v>156</v>
      </c>
      <c r="O6" s="33" t="s">
        <v>5</v>
      </c>
      <c r="P6" s="33" t="s">
        <v>69</v>
      </c>
      <c r="Q6" s="33" t="s">
        <v>54</v>
      </c>
      <c r="R6" s="34" t="s">
        <v>151</v>
      </c>
      <c r="T6" s="13"/>
    </row>
    <row r="7" spans="1:20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101" t="s">
        <v>4062</v>
      </c>
      <c r="F7" s="101" t="s">
        <v>4062</v>
      </c>
      <c r="G7" s="101" t="s">
        <v>4062</v>
      </c>
      <c r="H7" s="21" t="s">
        <v>70</v>
      </c>
      <c r="I7" s="21" t="s">
        <v>71</v>
      </c>
      <c r="J7" s="101" t="s">
        <v>4062</v>
      </c>
      <c r="K7" s="21" t="s">
        <v>7</v>
      </c>
      <c r="L7" s="21" t="s">
        <v>7</v>
      </c>
      <c r="M7" s="21" t="s">
        <v>152</v>
      </c>
      <c r="N7" s="101" t="s">
        <v>4062</v>
      </c>
      <c r="O7" s="21" t="s">
        <v>6</v>
      </c>
      <c r="P7" s="21" t="s">
        <v>7</v>
      </c>
      <c r="Q7" s="21" t="s">
        <v>7</v>
      </c>
      <c r="R7" s="22" t="s">
        <v>7</v>
      </c>
    </row>
    <row r="8" spans="1:20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57</v>
      </c>
      <c r="F8" s="5" t="s">
        <v>58</v>
      </c>
      <c r="G8" s="5" t="s">
        <v>59</v>
      </c>
      <c r="H8" s="5" t="s">
        <v>60</v>
      </c>
      <c r="I8" s="5" t="s">
        <v>61</v>
      </c>
      <c r="J8" s="5" t="s">
        <v>62</v>
      </c>
      <c r="K8" s="5" t="s">
        <v>63</v>
      </c>
      <c r="L8" s="5" t="s">
        <v>72</v>
      </c>
      <c r="M8" s="5" t="s">
        <v>73</v>
      </c>
      <c r="N8" s="5" t="s">
        <v>74</v>
      </c>
      <c r="O8" s="5" t="s">
        <v>75</v>
      </c>
      <c r="P8" s="5" t="s">
        <v>76</v>
      </c>
      <c r="Q8" s="24" t="s">
        <v>81</v>
      </c>
      <c r="R8" s="24" t="s">
        <v>82</v>
      </c>
      <c r="S8" s="25"/>
    </row>
    <row r="9" spans="1:20" s="17" customFormat="1" ht="20.25">
      <c r="A9" s="18" t="s">
        <v>84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103" t="s">
        <v>4062</v>
      </c>
      <c r="G9" s="103" t="s">
        <v>4062</v>
      </c>
      <c r="H9" s="103" t="s">
        <v>4062</v>
      </c>
      <c r="I9" s="53">
        <v>0.66</v>
      </c>
      <c r="J9" s="103" t="s">
        <v>4062</v>
      </c>
      <c r="K9" s="103" t="s">
        <v>4062</v>
      </c>
      <c r="L9" s="54">
        <v>6.3600000000000004E-2</v>
      </c>
      <c r="M9" s="53">
        <v>160999.55100000001</v>
      </c>
      <c r="N9" s="103" t="s">
        <v>4062</v>
      </c>
      <c r="O9" s="53">
        <v>583.94537147699998</v>
      </c>
      <c r="P9" s="103" t="s">
        <v>4062</v>
      </c>
      <c r="Q9" s="54">
        <v>1</v>
      </c>
      <c r="R9" s="54">
        <v>1.1999999999999999E-3</v>
      </c>
      <c r="S9" s="25"/>
    </row>
    <row r="10" spans="1:20">
      <c r="A10" s="57" t="s">
        <v>172</v>
      </c>
      <c r="B10" s="107" t="s">
        <v>4062</v>
      </c>
      <c r="C10" s="108" t="s">
        <v>4062</v>
      </c>
      <c r="D10" s="108" t="s">
        <v>4062</v>
      </c>
      <c r="E10" s="108" t="s">
        <v>4062</v>
      </c>
      <c r="F10" s="108" t="s">
        <v>4062</v>
      </c>
      <c r="G10" s="108" t="s">
        <v>4062</v>
      </c>
      <c r="H10" s="108" t="s">
        <v>4062</v>
      </c>
      <c r="I10" s="59">
        <v>0.66</v>
      </c>
      <c r="J10" s="108" t="s">
        <v>4062</v>
      </c>
      <c r="K10" s="108" t="s">
        <v>4062</v>
      </c>
      <c r="L10" s="58">
        <v>6.3600000000000004E-2</v>
      </c>
      <c r="M10" s="59">
        <v>160999.55100000001</v>
      </c>
      <c r="N10" s="108" t="s">
        <v>4062</v>
      </c>
      <c r="O10" s="59">
        <v>583.94537147699998</v>
      </c>
      <c r="P10" s="108" t="s">
        <v>4062</v>
      </c>
      <c r="Q10" s="58">
        <v>1</v>
      </c>
      <c r="R10" s="58">
        <v>1.1999999999999999E-3</v>
      </c>
    </row>
    <row r="11" spans="1:20">
      <c r="A11" s="57" t="s">
        <v>1905</v>
      </c>
      <c r="B11" s="107" t="s">
        <v>4062</v>
      </c>
      <c r="C11" s="108" t="s">
        <v>4062</v>
      </c>
      <c r="D11" s="108" t="s">
        <v>4062</v>
      </c>
      <c r="E11" s="108" t="s">
        <v>4062</v>
      </c>
      <c r="F11" s="108" t="s">
        <v>4062</v>
      </c>
      <c r="G11" s="108" t="s">
        <v>4062</v>
      </c>
      <c r="H11" s="108" t="s">
        <v>4062</v>
      </c>
      <c r="I11" s="59">
        <v>0</v>
      </c>
      <c r="J11" s="108" t="s">
        <v>4062</v>
      </c>
      <c r="K11" s="108" t="s">
        <v>4062</v>
      </c>
      <c r="L11" s="58">
        <v>0</v>
      </c>
      <c r="M11" s="59">
        <v>0</v>
      </c>
      <c r="N11" s="108" t="s">
        <v>4062</v>
      </c>
      <c r="O11" s="59">
        <v>0</v>
      </c>
      <c r="P11" s="108" t="s">
        <v>4062</v>
      </c>
      <c r="Q11" s="58">
        <v>0</v>
      </c>
      <c r="R11" s="58">
        <v>0</v>
      </c>
    </row>
    <row r="12" spans="1:20">
      <c r="A12" t="s">
        <v>177</v>
      </c>
      <c r="B12" t="s">
        <v>177</v>
      </c>
      <c r="C12" s="108" t="s">
        <v>4062</v>
      </c>
      <c r="D12" s="108" t="s">
        <v>4062</v>
      </c>
      <c r="E12" t="s">
        <v>177</v>
      </c>
      <c r="F12" t="s">
        <v>177</v>
      </c>
      <c r="G12" s="108" t="s">
        <v>4062</v>
      </c>
      <c r="H12" s="108" t="s">
        <v>4062</v>
      </c>
      <c r="I12" s="55">
        <v>0</v>
      </c>
      <c r="J12" t="s">
        <v>177</v>
      </c>
      <c r="K12" s="56">
        <v>0</v>
      </c>
      <c r="L12" s="56">
        <v>0</v>
      </c>
      <c r="M12" s="55">
        <v>0</v>
      </c>
      <c r="N12" s="55">
        <v>0</v>
      </c>
      <c r="O12" s="55">
        <v>0</v>
      </c>
      <c r="P12" s="56">
        <v>0</v>
      </c>
      <c r="Q12" s="56">
        <v>0</v>
      </c>
      <c r="R12" s="56">
        <v>0</v>
      </c>
    </row>
    <row r="13" spans="1:20">
      <c r="A13" s="57" t="s">
        <v>1906</v>
      </c>
      <c r="B13" s="107" t="s">
        <v>4062</v>
      </c>
      <c r="C13" s="108" t="s">
        <v>4062</v>
      </c>
      <c r="D13" s="108" t="s">
        <v>4062</v>
      </c>
      <c r="E13" s="108" t="s">
        <v>4062</v>
      </c>
      <c r="F13" s="108" t="s">
        <v>4062</v>
      </c>
      <c r="G13" s="108" t="s">
        <v>4062</v>
      </c>
      <c r="H13" s="108" t="s">
        <v>4062</v>
      </c>
      <c r="I13" s="59">
        <v>0</v>
      </c>
      <c r="J13" s="108" t="s">
        <v>4062</v>
      </c>
      <c r="K13" s="108" t="s">
        <v>4062</v>
      </c>
      <c r="L13" s="58">
        <v>0</v>
      </c>
      <c r="M13" s="59">
        <v>0</v>
      </c>
      <c r="N13" s="108" t="s">
        <v>4062</v>
      </c>
      <c r="O13" s="59">
        <v>0</v>
      </c>
      <c r="P13" s="108" t="s">
        <v>4062</v>
      </c>
      <c r="Q13" s="58">
        <v>0</v>
      </c>
      <c r="R13" s="58">
        <v>0</v>
      </c>
    </row>
    <row r="14" spans="1:20">
      <c r="A14" t="s">
        <v>177</v>
      </c>
      <c r="B14" t="s">
        <v>177</v>
      </c>
      <c r="C14" s="108" t="s">
        <v>4062</v>
      </c>
      <c r="D14" s="108" t="s">
        <v>4062</v>
      </c>
      <c r="E14" t="s">
        <v>177</v>
      </c>
      <c r="F14" t="s">
        <v>177</v>
      </c>
      <c r="G14" s="108" t="s">
        <v>4062</v>
      </c>
      <c r="H14" s="108" t="s">
        <v>4062</v>
      </c>
      <c r="I14" s="55">
        <v>0</v>
      </c>
      <c r="J14" t="s">
        <v>177</v>
      </c>
      <c r="K14" s="56">
        <v>0</v>
      </c>
      <c r="L14" s="56">
        <v>0</v>
      </c>
      <c r="M14" s="55">
        <v>0</v>
      </c>
      <c r="N14" s="55">
        <v>0</v>
      </c>
      <c r="O14" s="55">
        <v>0</v>
      </c>
      <c r="P14" s="56">
        <v>0</v>
      </c>
      <c r="Q14" s="56">
        <v>0</v>
      </c>
      <c r="R14" s="56">
        <v>0</v>
      </c>
    </row>
    <row r="15" spans="1:20">
      <c r="A15" s="57" t="s">
        <v>304</v>
      </c>
      <c r="B15" s="107" t="s">
        <v>4062</v>
      </c>
      <c r="C15" s="108" t="s">
        <v>4062</v>
      </c>
      <c r="D15" s="108" t="s">
        <v>4062</v>
      </c>
      <c r="E15" s="108" t="s">
        <v>4062</v>
      </c>
      <c r="F15" s="108" t="s">
        <v>4062</v>
      </c>
      <c r="G15" s="108" t="s">
        <v>4062</v>
      </c>
      <c r="H15" s="108" t="s">
        <v>4062</v>
      </c>
      <c r="I15" s="59">
        <v>0.66</v>
      </c>
      <c r="J15" s="108" t="s">
        <v>4062</v>
      </c>
      <c r="K15" s="108" t="s">
        <v>4062</v>
      </c>
      <c r="L15" s="58">
        <v>6.3600000000000004E-2</v>
      </c>
      <c r="M15" s="59">
        <v>160999.55100000001</v>
      </c>
      <c r="N15" s="108" t="s">
        <v>4062</v>
      </c>
      <c r="O15" s="59">
        <v>583.94537147699998</v>
      </c>
      <c r="P15" s="108" t="s">
        <v>4062</v>
      </c>
      <c r="Q15" s="58">
        <v>1</v>
      </c>
      <c r="R15" s="58">
        <v>1.1999999999999999E-3</v>
      </c>
    </row>
    <row r="16" spans="1:20">
      <c r="A16" t="s">
        <v>1907</v>
      </c>
      <c r="B16" t="s">
        <v>1908</v>
      </c>
      <c r="C16" t="s">
        <v>108</v>
      </c>
      <c r="D16" t="s">
        <v>824</v>
      </c>
      <c r="E16" t="s">
        <v>685</v>
      </c>
      <c r="F16" t="s">
        <v>644</v>
      </c>
      <c r="G16" t="s">
        <v>175</v>
      </c>
      <c r="H16" t="s">
        <v>770</v>
      </c>
      <c r="I16" s="55">
        <v>0.66</v>
      </c>
      <c r="J16" t="s">
        <v>100</v>
      </c>
      <c r="K16" s="56">
        <v>6.3500000000000001E-2</v>
      </c>
      <c r="L16" s="56">
        <v>6.3600000000000004E-2</v>
      </c>
      <c r="M16" s="55">
        <v>160999.55100000001</v>
      </c>
      <c r="N16" s="55">
        <v>100</v>
      </c>
      <c r="O16" s="55">
        <v>583.94537147699998</v>
      </c>
      <c r="P16" s="56">
        <v>0</v>
      </c>
      <c r="Q16" s="56">
        <v>1</v>
      </c>
      <c r="R16" s="56">
        <v>1.1999999999999999E-3</v>
      </c>
    </row>
    <row r="17" spans="1:18">
      <c r="A17" s="57" t="s">
        <v>825</v>
      </c>
      <c r="B17" s="107" t="s">
        <v>4062</v>
      </c>
      <c r="C17" s="108" t="s">
        <v>4062</v>
      </c>
      <c r="D17" s="108" t="s">
        <v>4062</v>
      </c>
      <c r="E17" s="108" t="s">
        <v>4062</v>
      </c>
      <c r="F17" s="108" t="s">
        <v>4062</v>
      </c>
      <c r="G17" s="108" t="s">
        <v>4062</v>
      </c>
      <c r="H17" s="108" t="s">
        <v>4062</v>
      </c>
      <c r="I17" s="59">
        <v>0</v>
      </c>
      <c r="J17" s="108" t="s">
        <v>4062</v>
      </c>
      <c r="K17" s="108" t="s">
        <v>4062</v>
      </c>
      <c r="L17" s="58">
        <v>0</v>
      </c>
      <c r="M17" s="59">
        <v>0</v>
      </c>
      <c r="N17" s="108" t="s">
        <v>4062</v>
      </c>
      <c r="O17" s="59">
        <v>0</v>
      </c>
      <c r="P17" s="108" t="s">
        <v>4062</v>
      </c>
      <c r="Q17" s="58">
        <v>0</v>
      </c>
      <c r="R17" s="58">
        <v>0</v>
      </c>
    </row>
    <row r="18" spans="1:18">
      <c r="A18" t="s">
        <v>177</v>
      </c>
      <c r="B18" t="s">
        <v>177</v>
      </c>
      <c r="C18" s="108" t="s">
        <v>4062</v>
      </c>
      <c r="D18" s="108" t="s">
        <v>4062</v>
      </c>
      <c r="E18" t="s">
        <v>177</v>
      </c>
      <c r="F18" t="s">
        <v>177</v>
      </c>
      <c r="G18" s="108" t="s">
        <v>4062</v>
      </c>
      <c r="H18" s="108" t="s">
        <v>4062</v>
      </c>
      <c r="I18" s="55">
        <v>0</v>
      </c>
      <c r="J18" t="s">
        <v>177</v>
      </c>
      <c r="K18" s="56">
        <v>0</v>
      </c>
      <c r="L18" s="56">
        <v>0</v>
      </c>
      <c r="M18" s="55">
        <v>0</v>
      </c>
      <c r="N18" s="55">
        <v>0</v>
      </c>
      <c r="O18" s="55">
        <v>0</v>
      </c>
      <c r="P18" s="56">
        <v>0</v>
      </c>
      <c r="Q18" s="56">
        <v>0</v>
      </c>
      <c r="R18" s="56">
        <v>0</v>
      </c>
    </row>
    <row r="19" spans="1:18">
      <c r="A19" s="57" t="s">
        <v>184</v>
      </c>
      <c r="B19" s="107" t="s">
        <v>4062</v>
      </c>
      <c r="C19" s="108" t="s">
        <v>4062</v>
      </c>
      <c r="D19" s="108" t="s">
        <v>4062</v>
      </c>
      <c r="E19" s="108" t="s">
        <v>4062</v>
      </c>
      <c r="F19" s="108" t="s">
        <v>4062</v>
      </c>
      <c r="G19" s="108" t="s">
        <v>4062</v>
      </c>
      <c r="H19" s="108" t="s">
        <v>4062</v>
      </c>
      <c r="I19" s="59">
        <v>0</v>
      </c>
      <c r="J19" s="108" t="s">
        <v>4062</v>
      </c>
      <c r="K19" s="108" t="s">
        <v>4062</v>
      </c>
      <c r="L19" s="58">
        <v>0</v>
      </c>
      <c r="M19" s="59">
        <v>0</v>
      </c>
      <c r="N19" s="108" t="s">
        <v>4062</v>
      </c>
      <c r="O19" s="59">
        <v>0</v>
      </c>
      <c r="P19" s="108" t="s">
        <v>4062</v>
      </c>
      <c r="Q19" s="58">
        <v>0</v>
      </c>
      <c r="R19" s="58">
        <v>0</v>
      </c>
    </row>
    <row r="20" spans="1:18">
      <c r="A20" s="57" t="s">
        <v>1909</v>
      </c>
      <c r="B20" s="107" t="s">
        <v>4062</v>
      </c>
      <c r="C20" s="108" t="s">
        <v>4062</v>
      </c>
      <c r="D20" s="108" t="s">
        <v>4062</v>
      </c>
      <c r="E20" s="108" t="s">
        <v>4062</v>
      </c>
      <c r="F20" s="108" t="s">
        <v>4062</v>
      </c>
      <c r="G20" s="108" t="s">
        <v>4062</v>
      </c>
      <c r="H20" s="108" t="s">
        <v>4062</v>
      </c>
      <c r="I20" s="59">
        <v>0</v>
      </c>
      <c r="J20" s="108" t="s">
        <v>4062</v>
      </c>
      <c r="K20" s="108" t="s">
        <v>4062</v>
      </c>
      <c r="L20" s="58">
        <v>0</v>
      </c>
      <c r="M20" s="59">
        <v>0</v>
      </c>
      <c r="N20" s="108" t="s">
        <v>4062</v>
      </c>
      <c r="O20" s="59">
        <v>0</v>
      </c>
      <c r="P20" s="108" t="s">
        <v>4062</v>
      </c>
      <c r="Q20" s="58">
        <v>0</v>
      </c>
      <c r="R20" s="58">
        <v>0</v>
      </c>
    </row>
    <row r="21" spans="1:18">
      <c r="A21" t="s">
        <v>177</v>
      </c>
      <c r="B21" t="s">
        <v>177</v>
      </c>
      <c r="C21" s="108" t="s">
        <v>4062</v>
      </c>
      <c r="D21" s="108" t="s">
        <v>4062</v>
      </c>
      <c r="E21" t="s">
        <v>177</v>
      </c>
      <c r="F21" t="s">
        <v>177</v>
      </c>
      <c r="G21" s="108" t="s">
        <v>4062</v>
      </c>
      <c r="H21" s="108" t="s">
        <v>4062</v>
      </c>
      <c r="I21" s="55">
        <v>0</v>
      </c>
      <c r="J21" t="s">
        <v>177</v>
      </c>
      <c r="K21" s="56">
        <v>0</v>
      </c>
      <c r="L21" s="56">
        <v>0</v>
      </c>
      <c r="M21" s="55">
        <v>0</v>
      </c>
      <c r="N21" s="55">
        <v>0</v>
      </c>
      <c r="O21" s="55">
        <v>0</v>
      </c>
      <c r="P21" s="56">
        <v>0</v>
      </c>
      <c r="Q21" s="56">
        <v>0</v>
      </c>
      <c r="R21" s="56">
        <v>0</v>
      </c>
    </row>
    <row r="22" spans="1:18">
      <c r="A22" s="57" t="s">
        <v>1910</v>
      </c>
      <c r="B22" s="107" t="s">
        <v>4062</v>
      </c>
      <c r="C22" s="108" t="s">
        <v>4062</v>
      </c>
      <c r="D22" s="108" t="s">
        <v>4062</v>
      </c>
      <c r="E22" s="108" t="s">
        <v>4062</v>
      </c>
      <c r="F22" s="108" t="s">
        <v>4062</v>
      </c>
      <c r="G22" s="108" t="s">
        <v>4062</v>
      </c>
      <c r="H22" s="108" t="s">
        <v>4062</v>
      </c>
      <c r="I22" s="59">
        <v>0</v>
      </c>
      <c r="J22" s="108" t="s">
        <v>4062</v>
      </c>
      <c r="K22" s="108" t="s">
        <v>4062</v>
      </c>
      <c r="L22" s="58">
        <v>0</v>
      </c>
      <c r="M22" s="59">
        <v>0</v>
      </c>
      <c r="N22" s="108" t="s">
        <v>4062</v>
      </c>
      <c r="O22" s="59">
        <v>0</v>
      </c>
      <c r="P22" s="108" t="s">
        <v>4062</v>
      </c>
      <c r="Q22" s="58">
        <v>0</v>
      </c>
      <c r="R22" s="58">
        <v>0</v>
      </c>
    </row>
    <row r="23" spans="1:18">
      <c r="A23" t="s">
        <v>177</v>
      </c>
      <c r="B23" t="s">
        <v>177</v>
      </c>
      <c r="C23" s="108" t="s">
        <v>4062</v>
      </c>
      <c r="D23" s="108" t="s">
        <v>4062</v>
      </c>
      <c r="E23" t="s">
        <v>177</v>
      </c>
      <c r="F23" t="s">
        <v>177</v>
      </c>
      <c r="G23" s="108" t="s">
        <v>4062</v>
      </c>
      <c r="H23" s="108" t="s">
        <v>4062</v>
      </c>
      <c r="I23" s="55">
        <v>0</v>
      </c>
      <c r="J23" t="s">
        <v>177</v>
      </c>
      <c r="K23" s="56">
        <v>0</v>
      </c>
      <c r="L23" s="56">
        <v>0</v>
      </c>
      <c r="M23" s="55">
        <v>0</v>
      </c>
      <c r="N23" s="55">
        <v>0</v>
      </c>
      <c r="O23" s="55">
        <v>0</v>
      </c>
      <c r="P23" s="56">
        <v>0</v>
      </c>
      <c r="Q23" s="56">
        <v>0</v>
      </c>
      <c r="R23" s="56">
        <v>0</v>
      </c>
    </row>
    <row r="24" spans="1:18">
      <c r="A24" t="s">
        <v>186</v>
      </c>
      <c r="B24" s="107" t="s">
        <v>4062</v>
      </c>
      <c r="C24" s="108" t="s">
        <v>4062</v>
      </c>
      <c r="D24" s="108" t="s">
        <v>4062</v>
      </c>
      <c r="E24" s="108" t="s">
        <v>4062</v>
      </c>
      <c r="F24" s="108" t="s">
        <v>4062</v>
      </c>
      <c r="G24" s="108" t="s">
        <v>4062</v>
      </c>
      <c r="H24" s="108" t="s">
        <v>4062</v>
      </c>
      <c r="I24" s="108" t="s">
        <v>4062</v>
      </c>
      <c r="J24" s="108" t="s">
        <v>4062</v>
      </c>
      <c r="K24" s="108" t="s">
        <v>4062</v>
      </c>
      <c r="L24" s="108" t="s">
        <v>4062</v>
      </c>
      <c r="M24" s="108" t="s">
        <v>4062</v>
      </c>
      <c r="N24" s="108" t="s">
        <v>4062</v>
      </c>
      <c r="O24" s="108" t="s">
        <v>4062</v>
      </c>
      <c r="P24" s="108" t="s">
        <v>4062</v>
      </c>
      <c r="Q24" s="108" t="s">
        <v>4062</v>
      </c>
      <c r="R24" s="108" t="s">
        <v>4062</v>
      </c>
    </row>
    <row r="25" spans="1:18">
      <c r="A25" t="s">
        <v>299</v>
      </c>
      <c r="B25" s="107" t="s">
        <v>4062</v>
      </c>
      <c r="C25" s="108" t="s">
        <v>4062</v>
      </c>
      <c r="D25" s="108" t="s">
        <v>4062</v>
      </c>
      <c r="E25" s="108" t="s">
        <v>4062</v>
      </c>
      <c r="F25" s="108" t="s">
        <v>4062</v>
      </c>
      <c r="G25" s="108" t="s">
        <v>4062</v>
      </c>
      <c r="H25" s="108" t="s">
        <v>4062</v>
      </c>
      <c r="I25" s="108" t="s">
        <v>4062</v>
      </c>
      <c r="J25" s="108" t="s">
        <v>4062</v>
      </c>
      <c r="K25" s="108" t="s">
        <v>4062</v>
      </c>
      <c r="L25" s="108" t="s">
        <v>4062</v>
      </c>
      <c r="M25" s="108" t="s">
        <v>4062</v>
      </c>
      <c r="N25" s="108" t="s">
        <v>4062</v>
      </c>
      <c r="O25" s="108" t="s">
        <v>4062</v>
      </c>
      <c r="P25" s="108" t="s">
        <v>4062</v>
      </c>
      <c r="Q25" s="108" t="s">
        <v>4062</v>
      </c>
      <c r="R25" s="108" t="s">
        <v>4062</v>
      </c>
    </row>
    <row r="26" spans="1:18">
      <c r="A26" t="s">
        <v>300</v>
      </c>
      <c r="B26" s="107" t="s">
        <v>4062</v>
      </c>
      <c r="C26" s="108" t="s">
        <v>4062</v>
      </c>
      <c r="D26" s="108" t="s">
        <v>4062</v>
      </c>
      <c r="E26" s="108" t="s">
        <v>4062</v>
      </c>
      <c r="F26" s="108" t="s">
        <v>4062</v>
      </c>
      <c r="G26" s="108" t="s">
        <v>4062</v>
      </c>
      <c r="H26" s="108" t="s">
        <v>4062</v>
      </c>
      <c r="I26" s="108" t="s">
        <v>4062</v>
      </c>
      <c r="J26" s="108" t="s">
        <v>4062</v>
      </c>
      <c r="K26" s="108" t="s">
        <v>4062</v>
      </c>
      <c r="L26" s="108" t="s">
        <v>4062</v>
      </c>
      <c r="M26" s="108" t="s">
        <v>4062</v>
      </c>
      <c r="N26" s="108" t="s">
        <v>4062</v>
      </c>
      <c r="O26" s="108" t="s">
        <v>4062</v>
      </c>
      <c r="P26" s="108" t="s">
        <v>4062</v>
      </c>
      <c r="Q26" s="108" t="s">
        <v>4062</v>
      </c>
      <c r="R26" s="108" t="s">
        <v>4062</v>
      </c>
    </row>
    <row r="27" spans="1:18">
      <c r="A27" t="s">
        <v>301</v>
      </c>
      <c r="B27" s="107" t="s">
        <v>4062</v>
      </c>
      <c r="C27" s="108" t="s">
        <v>4062</v>
      </c>
      <c r="D27" s="108" t="s">
        <v>4062</v>
      </c>
      <c r="E27" s="108" t="s">
        <v>4062</v>
      </c>
      <c r="F27" s="108" t="s">
        <v>4062</v>
      </c>
      <c r="G27" s="108" t="s">
        <v>4062</v>
      </c>
      <c r="H27" s="108" t="s">
        <v>4062</v>
      </c>
      <c r="I27" s="108" t="s">
        <v>4062</v>
      </c>
      <c r="J27" s="108" t="s">
        <v>4062</v>
      </c>
      <c r="K27" s="108" t="s">
        <v>4062</v>
      </c>
      <c r="L27" s="108" t="s">
        <v>4062</v>
      </c>
      <c r="M27" s="108" t="s">
        <v>4062</v>
      </c>
      <c r="N27" s="108" t="s">
        <v>4062</v>
      </c>
      <c r="O27" s="108" t="s">
        <v>4062</v>
      </c>
      <c r="P27" s="108" t="s">
        <v>4062</v>
      </c>
      <c r="Q27" s="108" t="s">
        <v>4062</v>
      </c>
      <c r="R27" s="108" t="s">
        <v>4062</v>
      </c>
    </row>
    <row r="28" spans="1:18" hidden="1">
      <c r="C28" s="13"/>
      <c r="D28" s="13"/>
      <c r="E28" s="13"/>
    </row>
    <row r="29" spans="1:18" hidden="1">
      <c r="C29" s="13"/>
      <c r="D29" s="13"/>
      <c r="E29" s="13"/>
    </row>
    <row r="30" spans="1:18" hidden="1">
      <c r="C30" s="13"/>
      <c r="D30" s="13"/>
      <c r="E30" s="13"/>
    </row>
    <row r="31" spans="1:18" hidden="1">
      <c r="C31" s="13"/>
      <c r="D31" s="13"/>
      <c r="E31" s="13"/>
    </row>
    <row r="32" spans="1:18" hidden="1">
      <c r="C32" s="13"/>
      <c r="D32" s="13"/>
      <c r="E32" s="13"/>
    </row>
    <row r="33" spans="3:5" hidden="1">
      <c r="C33" s="13"/>
      <c r="D33" s="13"/>
      <c r="E33" s="13"/>
    </row>
    <row r="34" spans="3:5" hidden="1">
      <c r="C34" s="13"/>
      <c r="D34" s="13"/>
      <c r="E34" s="13"/>
    </row>
    <row r="35" spans="3:5" hidden="1">
      <c r="C35" s="13"/>
      <c r="D35" s="13"/>
      <c r="E35" s="13"/>
    </row>
    <row r="36" spans="3:5" hidden="1">
      <c r="C36" s="13"/>
      <c r="D36" s="13"/>
      <c r="E36" s="13"/>
    </row>
    <row r="37" spans="3:5" hidden="1">
      <c r="C37" s="13"/>
      <c r="D37" s="13"/>
      <c r="E37" s="13"/>
    </row>
    <row r="38" spans="3:5" hidden="1">
      <c r="C38" s="13"/>
      <c r="D38" s="13"/>
      <c r="E38" s="13"/>
    </row>
    <row r="39" spans="3:5" hidden="1">
      <c r="C39" s="13"/>
      <c r="D39" s="13"/>
      <c r="E39" s="13"/>
    </row>
    <row r="40" spans="3:5" hidden="1">
      <c r="C40" s="13"/>
      <c r="D40" s="13"/>
      <c r="E40" s="13"/>
    </row>
    <row r="41" spans="3:5" hidden="1">
      <c r="C41" s="13"/>
      <c r="D41" s="13"/>
      <c r="E41" s="13"/>
    </row>
    <row r="42" spans="3:5" hidden="1">
      <c r="C42" s="13"/>
      <c r="D42" s="13"/>
      <c r="E42" s="13"/>
    </row>
    <row r="43" spans="3:5" hidden="1">
      <c r="C43" s="13"/>
      <c r="D43" s="13"/>
      <c r="E43" s="13"/>
    </row>
    <row r="44" spans="3:5" hidden="1">
      <c r="C44" s="13"/>
      <c r="D44" s="13"/>
      <c r="E44" s="13"/>
    </row>
    <row r="45" spans="3:5" hidden="1">
      <c r="C45" s="13"/>
      <c r="D45" s="13"/>
      <c r="E45" s="13"/>
    </row>
    <row r="46" spans="3:5" hidden="1">
      <c r="C46" s="13"/>
      <c r="D46" s="13"/>
      <c r="E46" s="13"/>
    </row>
    <row r="47" spans="3:5" hidden="1">
      <c r="C47" s="13"/>
      <c r="D47" s="13"/>
      <c r="E47" s="13"/>
    </row>
    <row r="48" spans="3:5" hidden="1">
      <c r="C48" s="13"/>
      <c r="D48" s="13"/>
      <c r="E48" s="13"/>
    </row>
    <row r="49" spans="3:5" hidden="1">
      <c r="C49" s="13"/>
      <c r="D49" s="13"/>
      <c r="E49" s="13"/>
    </row>
    <row r="50" spans="3:5" hidden="1">
      <c r="C50" s="13"/>
      <c r="D50" s="13"/>
      <c r="E50" s="13"/>
    </row>
    <row r="51" spans="3:5" hidden="1">
      <c r="C51" s="13"/>
      <c r="D51" s="13"/>
      <c r="E51" s="13"/>
    </row>
    <row r="52" spans="3:5" hidden="1">
      <c r="C52" s="13"/>
      <c r="D52" s="13"/>
      <c r="E52" s="13"/>
    </row>
    <row r="53" spans="3:5" hidden="1">
      <c r="C53" s="13"/>
      <c r="D53" s="13"/>
      <c r="E53" s="13"/>
    </row>
    <row r="54" spans="3:5" hidden="1">
      <c r="C54" s="13"/>
      <c r="D54" s="13"/>
      <c r="E54" s="13"/>
    </row>
    <row r="55" spans="3:5" hidden="1">
      <c r="C55" s="13"/>
      <c r="D55" s="13"/>
      <c r="E55" s="13"/>
    </row>
    <row r="56" spans="3:5" hidden="1">
      <c r="C56" s="13"/>
      <c r="D56" s="13"/>
      <c r="E56" s="13"/>
    </row>
    <row r="57" spans="3:5" hidden="1">
      <c r="C57" s="13"/>
      <c r="D57" s="13"/>
      <c r="E57" s="13"/>
    </row>
    <row r="58" spans="3:5" hidden="1">
      <c r="C58" s="13"/>
      <c r="D58" s="13"/>
      <c r="E58" s="13"/>
    </row>
    <row r="59" spans="3:5" hidden="1">
      <c r="C59" s="13"/>
      <c r="D59" s="13"/>
      <c r="E59" s="13"/>
    </row>
    <row r="60" spans="3:5" hidden="1">
      <c r="C60" s="13"/>
      <c r="D60" s="13"/>
      <c r="E60" s="13"/>
    </row>
    <row r="61" spans="3:5" hidden="1">
      <c r="C61" s="13"/>
      <c r="D61" s="13"/>
      <c r="E61" s="13"/>
    </row>
    <row r="62" spans="3:5" hidden="1">
      <c r="C62" s="13"/>
      <c r="D62" s="13"/>
      <c r="E62" s="13"/>
    </row>
    <row r="63" spans="3:5" hidden="1">
      <c r="C63" s="13"/>
      <c r="D63" s="13"/>
      <c r="E63" s="13"/>
    </row>
    <row r="64" spans="3:5" hidden="1">
      <c r="C64" s="13"/>
      <c r="D64" s="13"/>
      <c r="E64" s="13"/>
    </row>
    <row r="65" spans="3:5" hidden="1">
      <c r="C65" s="13"/>
      <c r="D65" s="13"/>
      <c r="E65" s="13"/>
    </row>
    <row r="66" spans="3:5" hidden="1">
      <c r="C66" s="13"/>
      <c r="D66" s="13"/>
      <c r="E66" s="13"/>
    </row>
    <row r="67" spans="3:5" hidden="1">
      <c r="C67" s="13"/>
      <c r="D67" s="13"/>
      <c r="E67" s="13"/>
    </row>
    <row r="68" spans="3:5" hidden="1">
      <c r="C68" s="13"/>
      <c r="D68" s="13"/>
      <c r="E68" s="13"/>
    </row>
    <row r="69" spans="3:5" hidden="1">
      <c r="C69" s="13"/>
      <c r="D69" s="13"/>
      <c r="E69" s="13"/>
    </row>
    <row r="70" spans="3:5" hidden="1">
      <c r="C70" s="13"/>
      <c r="D70" s="13"/>
      <c r="E70" s="13"/>
    </row>
    <row r="71" spans="3:5" hidden="1">
      <c r="C71" s="13"/>
      <c r="D71" s="13"/>
      <c r="E71" s="13"/>
    </row>
    <row r="72" spans="3:5" hidden="1">
      <c r="C72" s="13"/>
      <c r="D72" s="13"/>
      <c r="E72" s="13"/>
    </row>
    <row r="73" spans="3:5" hidden="1">
      <c r="C73" s="13"/>
      <c r="D73" s="13"/>
      <c r="E73" s="13"/>
    </row>
    <row r="74" spans="3:5" hidden="1">
      <c r="C74" s="13"/>
      <c r="D74" s="13"/>
      <c r="E74" s="13"/>
    </row>
    <row r="75" spans="3:5" hidden="1">
      <c r="C75" s="13"/>
      <c r="D75" s="13"/>
      <c r="E75" s="13"/>
    </row>
    <row r="76" spans="3:5" hidden="1">
      <c r="C76" s="13"/>
      <c r="D76" s="13"/>
      <c r="E76" s="13"/>
    </row>
    <row r="77" spans="3:5" hidden="1">
      <c r="C77" s="13"/>
      <c r="D77" s="13"/>
      <c r="E77" s="13"/>
    </row>
    <row r="78" spans="3:5" hidden="1">
      <c r="C78" s="13"/>
      <c r="D78" s="13"/>
      <c r="E78" s="13"/>
    </row>
    <row r="79" spans="3:5" hidden="1">
      <c r="C79" s="13"/>
      <c r="D79" s="13"/>
      <c r="E79" s="13"/>
    </row>
    <row r="80" spans="3:5" hidden="1">
      <c r="C80" s="13"/>
      <c r="D80" s="13"/>
      <c r="E80" s="13"/>
    </row>
    <row r="81" spans="3:5" hidden="1">
      <c r="C81" s="13"/>
      <c r="D81" s="13"/>
      <c r="E81" s="13"/>
    </row>
    <row r="82" spans="3:5" hidden="1">
      <c r="C82" s="13"/>
      <c r="D82" s="13"/>
      <c r="E82" s="13"/>
    </row>
    <row r="83" spans="3:5" hidden="1">
      <c r="C83" s="13"/>
      <c r="D83" s="13"/>
      <c r="E83" s="13"/>
    </row>
    <row r="84" spans="3:5" hidden="1">
      <c r="C84" s="13"/>
      <c r="D84" s="13"/>
      <c r="E84" s="13"/>
    </row>
    <row r="85" spans="3:5" hidden="1">
      <c r="C85" s="13"/>
      <c r="D85" s="13"/>
      <c r="E85" s="13"/>
    </row>
    <row r="86" spans="3:5" hidden="1">
      <c r="C86" s="13"/>
      <c r="D86" s="13"/>
      <c r="E86" s="13"/>
    </row>
    <row r="87" spans="3:5" hidden="1">
      <c r="C87" s="13"/>
      <c r="D87" s="13"/>
      <c r="E87" s="13"/>
    </row>
    <row r="88" spans="3:5" hidden="1">
      <c r="C88" s="13"/>
      <c r="D88" s="13"/>
      <c r="E88" s="13"/>
    </row>
    <row r="89" spans="3:5" hidden="1">
      <c r="C89" s="13"/>
      <c r="D89" s="13"/>
      <c r="E89" s="13"/>
    </row>
    <row r="90" spans="3:5" hidden="1">
      <c r="C90" s="13"/>
      <c r="D90" s="13"/>
      <c r="E90" s="13"/>
    </row>
    <row r="91" spans="3:5" hidden="1">
      <c r="C91" s="13"/>
      <c r="D91" s="13"/>
      <c r="E91" s="13"/>
    </row>
    <row r="92" spans="3:5" hidden="1">
      <c r="C92" s="13"/>
      <c r="D92" s="13"/>
      <c r="E92" s="13"/>
    </row>
    <row r="93" spans="3:5" hidden="1">
      <c r="C93" s="13"/>
      <c r="D93" s="13"/>
      <c r="E93" s="13"/>
    </row>
    <row r="94" spans="3:5" hidden="1">
      <c r="C94" s="13"/>
      <c r="D94" s="13"/>
      <c r="E94" s="13"/>
    </row>
    <row r="95" spans="3:5" hidden="1">
      <c r="C95" s="13"/>
      <c r="D95" s="13"/>
      <c r="E95" s="13"/>
    </row>
    <row r="96" spans="3:5" hidden="1">
      <c r="C96" s="13"/>
      <c r="D96" s="13"/>
      <c r="E96" s="13"/>
    </row>
    <row r="97" spans="3:5" hidden="1">
      <c r="C97" s="13"/>
      <c r="D97" s="13"/>
      <c r="E97" s="13"/>
    </row>
    <row r="98" spans="3:5" hidden="1">
      <c r="C98" s="13"/>
      <c r="D98" s="13"/>
      <c r="E98" s="13"/>
    </row>
    <row r="99" spans="3:5" hidden="1">
      <c r="C99" s="13"/>
      <c r="D99" s="13"/>
      <c r="E99" s="13"/>
    </row>
    <row r="100" spans="3:5" hidden="1">
      <c r="C100" s="13"/>
      <c r="D100" s="13"/>
      <c r="E100" s="13"/>
    </row>
    <row r="101" spans="3:5" hidden="1">
      <c r="C101" s="13"/>
      <c r="D101" s="13"/>
      <c r="E101" s="13"/>
    </row>
    <row r="102" spans="3:5" hidden="1">
      <c r="C102" s="13"/>
      <c r="D102" s="13"/>
      <c r="E102" s="13"/>
    </row>
    <row r="103" spans="3:5" hidden="1">
      <c r="C103" s="13"/>
      <c r="D103" s="13"/>
      <c r="E103" s="13"/>
    </row>
    <row r="104" spans="3:5" hidden="1">
      <c r="C104" s="13"/>
      <c r="D104" s="13"/>
      <c r="E104" s="13"/>
    </row>
    <row r="105" spans="3:5" hidden="1">
      <c r="C105" s="13"/>
      <c r="D105" s="13"/>
      <c r="E105" s="13"/>
    </row>
    <row r="106" spans="3:5" hidden="1">
      <c r="C106" s="13"/>
      <c r="D106" s="13"/>
      <c r="E106" s="13"/>
    </row>
    <row r="107" spans="3:5" hidden="1">
      <c r="C107" s="13"/>
      <c r="D107" s="13"/>
      <c r="E107" s="13"/>
    </row>
    <row r="108" spans="3:5" hidden="1">
      <c r="C108" s="13"/>
      <c r="D108" s="13"/>
      <c r="E108" s="13"/>
    </row>
    <row r="109" spans="3:5" hidden="1">
      <c r="C109" s="13"/>
      <c r="D109" s="13"/>
      <c r="E109" s="13"/>
    </row>
    <row r="110" spans="3:5" hidden="1">
      <c r="C110" s="13"/>
      <c r="D110" s="13"/>
      <c r="E110" s="13"/>
    </row>
    <row r="111" spans="3:5" hidden="1">
      <c r="C111" s="13"/>
      <c r="D111" s="13"/>
      <c r="E111" s="13"/>
    </row>
    <row r="112" spans="3:5" hidden="1">
      <c r="C112" s="13"/>
      <c r="D112" s="13"/>
      <c r="E112" s="13"/>
    </row>
    <row r="113" spans="3:5" hidden="1">
      <c r="C113" s="13"/>
      <c r="D113" s="13"/>
      <c r="E113" s="13"/>
    </row>
    <row r="114" spans="3:5" hidden="1">
      <c r="C114" s="13"/>
      <c r="D114" s="13"/>
      <c r="E114" s="13"/>
    </row>
    <row r="115" spans="3:5" hidden="1">
      <c r="C115" s="13"/>
      <c r="D115" s="13"/>
      <c r="E115" s="13"/>
    </row>
    <row r="116" spans="3:5" hidden="1">
      <c r="C116" s="13"/>
      <c r="D116" s="13"/>
      <c r="E116" s="13"/>
    </row>
    <row r="117" spans="3:5" hidden="1">
      <c r="C117" s="13"/>
      <c r="D117" s="13"/>
      <c r="E117" s="13"/>
    </row>
    <row r="118" spans="3:5" hidden="1">
      <c r="C118" s="13"/>
      <c r="D118" s="13"/>
      <c r="E118" s="13"/>
    </row>
    <row r="119" spans="3:5" hidden="1">
      <c r="C119" s="13"/>
      <c r="D119" s="13"/>
      <c r="E119" s="13"/>
    </row>
    <row r="120" spans="3:5" hidden="1">
      <c r="C120" s="13"/>
      <c r="D120" s="13"/>
      <c r="E120" s="13"/>
    </row>
    <row r="121" spans="3:5" hidden="1">
      <c r="C121" s="13"/>
      <c r="D121" s="13"/>
      <c r="E121" s="13"/>
    </row>
    <row r="122" spans="3:5" hidden="1">
      <c r="C122" s="13"/>
      <c r="D122" s="13"/>
      <c r="E122" s="13"/>
    </row>
    <row r="123" spans="3:5" hidden="1">
      <c r="C123" s="13"/>
      <c r="D123" s="13"/>
      <c r="E123" s="13"/>
    </row>
    <row r="124" spans="3:5" hidden="1">
      <c r="C124" s="13"/>
      <c r="D124" s="13"/>
      <c r="E124" s="13"/>
    </row>
    <row r="125" spans="3:5" hidden="1">
      <c r="C125" s="13"/>
      <c r="D125" s="13"/>
      <c r="E125" s="13"/>
    </row>
    <row r="126" spans="3:5" hidden="1">
      <c r="C126" s="13"/>
      <c r="D126" s="13"/>
      <c r="E126" s="13"/>
    </row>
    <row r="127" spans="3:5" hidden="1">
      <c r="C127" s="13"/>
      <c r="D127" s="13"/>
      <c r="E127" s="13"/>
    </row>
    <row r="128" spans="3:5" hidden="1">
      <c r="C128" s="13"/>
      <c r="D128" s="13"/>
      <c r="E128" s="13"/>
    </row>
    <row r="129" spans="3:5" hidden="1">
      <c r="C129" s="13"/>
      <c r="D129" s="13"/>
      <c r="E129" s="13"/>
    </row>
    <row r="130" spans="3:5" hidden="1">
      <c r="C130" s="13"/>
      <c r="D130" s="13"/>
      <c r="E130" s="13"/>
    </row>
    <row r="131" spans="3:5" hidden="1">
      <c r="C131" s="13"/>
      <c r="D131" s="13"/>
      <c r="E131" s="13"/>
    </row>
    <row r="132" spans="3:5" hidden="1">
      <c r="C132" s="13"/>
      <c r="D132" s="13"/>
      <c r="E132" s="13"/>
    </row>
    <row r="133" spans="3:5" hidden="1">
      <c r="C133" s="13"/>
      <c r="D133" s="13"/>
      <c r="E133" s="13"/>
    </row>
    <row r="134" spans="3:5" hidden="1">
      <c r="C134" s="13"/>
      <c r="D134" s="13"/>
      <c r="E134" s="13"/>
    </row>
    <row r="135" spans="3:5" hidden="1">
      <c r="C135" s="13"/>
      <c r="D135" s="13"/>
      <c r="E135" s="13"/>
    </row>
    <row r="136" spans="3:5" hidden="1">
      <c r="C136" s="13"/>
      <c r="D136" s="13"/>
      <c r="E136" s="13"/>
    </row>
    <row r="137" spans="3:5" hidden="1">
      <c r="C137" s="13"/>
      <c r="D137" s="13"/>
      <c r="E137" s="13"/>
    </row>
    <row r="138" spans="3:5" hidden="1">
      <c r="C138" s="13"/>
      <c r="D138" s="13"/>
      <c r="E138" s="13"/>
    </row>
    <row r="139" spans="3:5" hidden="1">
      <c r="C139" s="13"/>
      <c r="D139" s="13"/>
      <c r="E139" s="13"/>
    </row>
    <row r="140" spans="3:5" hidden="1">
      <c r="C140" s="13"/>
      <c r="D140" s="13"/>
      <c r="E140" s="13"/>
    </row>
    <row r="141" spans="3:5" hidden="1">
      <c r="C141" s="13"/>
      <c r="D141" s="13"/>
      <c r="E141" s="13"/>
    </row>
    <row r="142" spans="3:5" hidden="1">
      <c r="C142" s="13"/>
      <c r="D142" s="13"/>
      <c r="E142" s="13"/>
    </row>
    <row r="143" spans="3:5" hidden="1">
      <c r="C143" s="13"/>
      <c r="D143" s="13"/>
      <c r="E143" s="13"/>
    </row>
    <row r="144" spans="3:5" hidden="1">
      <c r="C144" s="13"/>
      <c r="D144" s="13"/>
      <c r="E144" s="13"/>
    </row>
    <row r="145" spans="3:5" hidden="1">
      <c r="C145" s="13"/>
      <c r="D145" s="13"/>
      <c r="E145" s="13"/>
    </row>
    <row r="146" spans="3:5" hidden="1">
      <c r="C146" s="13"/>
      <c r="D146" s="13"/>
      <c r="E146" s="13"/>
    </row>
    <row r="147" spans="3:5" hidden="1">
      <c r="C147" s="13"/>
      <c r="D147" s="13"/>
      <c r="E147" s="13"/>
    </row>
    <row r="148" spans="3:5" hidden="1">
      <c r="C148" s="13"/>
      <c r="D148" s="13"/>
      <c r="E148" s="13"/>
    </row>
    <row r="149" spans="3:5" hidden="1">
      <c r="C149" s="13"/>
      <c r="D149" s="13"/>
      <c r="E149" s="13"/>
    </row>
    <row r="150" spans="3:5" hidden="1">
      <c r="C150" s="13"/>
      <c r="D150" s="13"/>
      <c r="E150" s="13"/>
    </row>
    <row r="151" spans="3:5" hidden="1">
      <c r="C151" s="13"/>
      <c r="D151" s="13"/>
      <c r="E151" s="13"/>
    </row>
    <row r="152" spans="3:5" hidden="1">
      <c r="C152" s="13"/>
      <c r="D152" s="13"/>
      <c r="E152" s="13"/>
    </row>
    <row r="153" spans="3:5" hidden="1">
      <c r="C153" s="13"/>
      <c r="D153" s="13"/>
      <c r="E153" s="13"/>
    </row>
    <row r="154" spans="3:5" hidden="1">
      <c r="C154" s="13"/>
      <c r="D154" s="13"/>
      <c r="E154" s="13"/>
    </row>
    <row r="155" spans="3:5" hidden="1">
      <c r="C155" s="13"/>
      <c r="D155" s="13"/>
      <c r="E155" s="13"/>
    </row>
    <row r="156" spans="3:5" hidden="1">
      <c r="C156" s="13"/>
      <c r="D156" s="13"/>
      <c r="E156" s="13"/>
    </row>
    <row r="157" spans="3:5" hidden="1">
      <c r="C157" s="13"/>
      <c r="D157" s="13"/>
      <c r="E157" s="13"/>
    </row>
    <row r="158" spans="3:5" hidden="1">
      <c r="C158" s="13"/>
      <c r="D158" s="13"/>
      <c r="E158" s="13"/>
    </row>
    <row r="159" spans="3:5" hidden="1">
      <c r="C159" s="13"/>
      <c r="D159" s="13"/>
      <c r="E159" s="13"/>
    </row>
    <row r="160" spans="3:5" hidden="1">
      <c r="C160" s="13"/>
      <c r="D160" s="13"/>
      <c r="E160" s="13"/>
    </row>
    <row r="161" spans="3:5" hidden="1">
      <c r="C161" s="13"/>
      <c r="D161" s="13"/>
      <c r="E161" s="13"/>
    </row>
    <row r="162" spans="3:5" hidden="1">
      <c r="C162" s="13"/>
      <c r="D162" s="13"/>
      <c r="E162" s="13"/>
    </row>
    <row r="163" spans="3:5" hidden="1">
      <c r="C163" s="13"/>
      <c r="D163" s="13"/>
      <c r="E163" s="13"/>
    </row>
    <row r="164" spans="3:5" hidden="1">
      <c r="C164" s="13"/>
      <c r="D164" s="13"/>
      <c r="E164" s="13"/>
    </row>
    <row r="165" spans="3:5" hidden="1">
      <c r="C165" s="13"/>
      <c r="D165" s="13"/>
      <c r="E165" s="13"/>
    </row>
    <row r="166" spans="3:5" hidden="1">
      <c r="C166" s="13"/>
      <c r="D166" s="13"/>
      <c r="E166" s="13"/>
    </row>
    <row r="167" spans="3:5" hidden="1">
      <c r="C167" s="13"/>
      <c r="D167" s="13"/>
      <c r="E167" s="13"/>
    </row>
    <row r="168" spans="3:5" hidden="1">
      <c r="C168" s="13"/>
      <c r="D168" s="13"/>
      <c r="E168" s="13"/>
    </row>
    <row r="169" spans="3:5" hidden="1">
      <c r="C169" s="13"/>
      <c r="D169" s="13"/>
      <c r="E169" s="13"/>
    </row>
    <row r="170" spans="3:5" hidden="1">
      <c r="C170" s="13"/>
      <c r="D170" s="13"/>
      <c r="E170" s="13"/>
    </row>
    <row r="171" spans="3:5" hidden="1">
      <c r="C171" s="13"/>
      <c r="D171" s="13"/>
      <c r="E171" s="13"/>
    </row>
    <row r="172" spans="3:5" hidden="1">
      <c r="C172" s="13"/>
      <c r="D172" s="13"/>
      <c r="E172" s="13"/>
    </row>
    <row r="173" spans="3:5" hidden="1">
      <c r="C173" s="13"/>
      <c r="D173" s="13"/>
      <c r="E173" s="13"/>
    </row>
    <row r="174" spans="3:5" hidden="1">
      <c r="C174" s="13"/>
      <c r="D174" s="13"/>
      <c r="E174" s="13"/>
    </row>
    <row r="175" spans="3:5" hidden="1">
      <c r="C175" s="13"/>
      <c r="D175" s="13"/>
      <c r="E175" s="13"/>
    </row>
    <row r="176" spans="3:5" hidden="1">
      <c r="C176" s="13"/>
      <c r="D176" s="13"/>
      <c r="E176" s="13"/>
    </row>
    <row r="177" spans="3:5" hidden="1">
      <c r="C177" s="13"/>
      <c r="D177" s="13"/>
      <c r="E177" s="13"/>
    </row>
    <row r="178" spans="3:5" hidden="1">
      <c r="C178" s="13"/>
      <c r="D178" s="13"/>
      <c r="E178" s="13"/>
    </row>
    <row r="179" spans="3:5" hidden="1">
      <c r="C179" s="13"/>
      <c r="D179" s="13"/>
      <c r="E179" s="13"/>
    </row>
    <row r="180" spans="3:5" hidden="1">
      <c r="C180" s="13"/>
      <c r="D180" s="13"/>
      <c r="E180" s="13"/>
    </row>
    <row r="181" spans="3:5" hidden="1">
      <c r="C181" s="13"/>
      <c r="D181" s="13"/>
      <c r="E181" s="13"/>
    </row>
    <row r="182" spans="3:5" hidden="1">
      <c r="C182" s="13"/>
      <c r="D182" s="13"/>
      <c r="E182" s="13"/>
    </row>
    <row r="183" spans="3:5" hidden="1">
      <c r="C183" s="13"/>
      <c r="D183" s="13"/>
      <c r="E183" s="13"/>
    </row>
    <row r="184" spans="3:5" hidden="1">
      <c r="C184" s="13"/>
      <c r="D184" s="13"/>
      <c r="E184" s="13"/>
    </row>
    <row r="185" spans="3:5" hidden="1">
      <c r="C185" s="13"/>
      <c r="D185" s="13"/>
      <c r="E185" s="13"/>
    </row>
    <row r="186" spans="3:5" hidden="1">
      <c r="C186" s="13"/>
      <c r="D186" s="13"/>
      <c r="E186" s="13"/>
    </row>
    <row r="187" spans="3:5" hidden="1">
      <c r="C187" s="13"/>
      <c r="D187" s="13"/>
      <c r="E187" s="13"/>
    </row>
    <row r="188" spans="3:5" hidden="1">
      <c r="C188" s="13"/>
      <c r="D188" s="13"/>
      <c r="E188" s="13"/>
    </row>
    <row r="189" spans="3:5" hidden="1">
      <c r="C189" s="13"/>
      <c r="D189" s="13"/>
      <c r="E189" s="13"/>
    </row>
    <row r="190" spans="3:5" hidden="1">
      <c r="C190" s="13"/>
      <c r="D190" s="13"/>
      <c r="E190" s="13"/>
    </row>
    <row r="191" spans="3:5" hidden="1">
      <c r="C191" s="13"/>
      <c r="D191" s="13"/>
      <c r="E191" s="13"/>
    </row>
    <row r="192" spans="3:5" hidden="1">
      <c r="C192" s="13"/>
      <c r="D192" s="13"/>
      <c r="E192" s="13"/>
    </row>
    <row r="193" spans="3:5" hidden="1">
      <c r="C193" s="13"/>
      <c r="D193" s="13"/>
      <c r="E193" s="13"/>
    </row>
    <row r="194" spans="3:5" hidden="1">
      <c r="C194" s="13"/>
      <c r="D194" s="13"/>
      <c r="E194" s="13"/>
    </row>
    <row r="195" spans="3:5" hidden="1">
      <c r="C195" s="13"/>
      <c r="D195" s="13"/>
      <c r="E195" s="13"/>
    </row>
    <row r="196" spans="3:5" hidden="1">
      <c r="C196" s="13"/>
      <c r="D196" s="13"/>
      <c r="E196" s="13"/>
    </row>
    <row r="197" spans="3:5" hidden="1">
      <c r="C197" s="13"/>
      <c r="D197" s="13"/>
      <c r="E197" s="13"/>
    </row>
    <row r="198" spans="3:5" hidden="1">
      <c r="C198" s="13"/>
      <c r="D198" s="13"/>
      <c r="E198" s="13"/>
    </row>
    <row r="199" spans="3:5" hidden="1">
      <c r="C199" s="13"/>
      <c r="D199" s="13"/>
      <c r="E199" s="13"/>
    </row>
    <row r="200" spans="3:5" hidden="1">
      <c r="C200" s="13"/>
      <c r="D200" s="13"/>
      <c r="E200" s="13"/>
    </row>
    <row r="201" spans="3:5" hidden="1">
      <c r="C201" s="13"/>
      <c r="D201" s="13"/>
      <c r="E201" s="13"/>
    </row>
    <row r="202" spans="3:5" hidden="1">
      <c r="C202" s="13"/>
      <c r="D202" s="13"/>
      <c r="E202" s="13"/>
    </row>
    <row r="203" spans="3:5" hidden="1">
      <c r="C203" s="13"/>
      <c r="D203" s="13"/>
      <c r="E203" s="13"/>
    </row>
    <row r="204" spans="3:5" hidden="1">
      <c r="C204" s="13"/>
      <c r="D204" s="13"/>
      <c r="E204" s="13"/>
    </row>
    <row r="205" spans="3:5" hidden="1">
      <c r="C205" s="13"/>
      <c r="D205" s="13"/>
      <c r="E205" s="13"/>
    </row>
    <row r="206" spans="3:5" hidden="1">
      <c r="C206" s="13"/>
      <c r="D206" s="13"/>
      <c r="E206" s="13"/>
    </row>
    <row r="207" spans="3:5" hidden="1">
      <c r="C207" s="13"/>
      <c r="D207" s="13"/>
      <c r="E207" s="13"/>
    </row>
    <row r="208" spans="3:5" hidden="1">
      <c r="C208" s="13"/>
      <c r="D208" s="13"/>
      <c r="E208" s="13"/>
    </row>
    <row r="209" spans="3:5" hidden="1">
      <c r="C209" s="13"/>
      <c r="D209" s="13"/>
      <c r="E209" s="13"/>
    </row>
    <row r="210" spans="3:5" hidden="1">
      <c r="C210" s="13"/>
      <c r="D210" s="13"/>
      <c r="E210" s="13"/>
    </row>
    <row r="211" spans="3:5" hidden="1">
      <c r="C211" s="13"/>
      <c r="D211" s="13"/>
      <c r="E211" s="13"/>
    </row>
    <row r="212" spans="3:5" hidden="1">
      <c r="C212" s="13"/>
      <c r="D212" s="13"/>
      <c r="E212" s="13"/>
    </row>
    <row r="213" spans="3:5" hidden="1">
      <c r="C213" s="13"/>
      <c r="D213" s="13"/>
      <c r="E213" s="13"/>
    </row>
    <row r="214" spans="3:5" hidden="1">
      <c r="C214" s="13"/>
      <c r="D214" s="13"/>
      <c r="E214" s="13"/>
    </row>
    <row r="215" spans="3:5" hidden="1">
      <c r="C215" s="13"/>
      <c r="D215" s="13"/>
      <c r="E215" s="13"/>
    </row>
    <row r="216" spans="3:5" hidden="1">
      <c r="C216" s="13"/>
      <c r="D216" s="13"/>
      <c r="E216" s="13"/>
    </row>
    <row r="217" spans="3:5" hidden="1">
      <c r="C217" s="13"/>
      <c r="D217" s="13"/>
      <c r="E217" s="13"/>
    </row>
    <row r="218" spans="3:5" hidden="1">
      <c r="C218" s="13"/>
      <c r="D218" s="13"/>
      <c r="E218" s="13"/>
    </row>
    <row r="219" spans="3:5" hidden="1">
      <c r="C219" s="13"/>
      <c r="D219" s="13"/>
      <c r="E219" s="13"/>
    </row>
    <row r="220" spans="3:5" hidden="1">
      <c r="C220" s="13"/>
      <c r="D220" s="13"/>
      <c r="E220" s="13"/>
    </row>
    <row r="221" spans="3:5" hidden="1">
      <c r="C221" s="13"/>
      <c r="D221" s="13"/>
      <c r="E221" s="13"/>
    </row>
    <row r="222" spans="3:5" hidden="1">
      <c r="C222" s="13"/>
      <c r="D222" s="13"/>
      <c r="E222" s="13"/>
    </row>
    <row r="223" spans="3:5" hidden="1">
      <c r="C223" s="13"/>
      <c r="D223" s="13"/>
      <c r="E223" s="13"/>
    </row>
    <row r="224" spans="3:5" hidden="1">
      <c r="C224" s="13"/>
      <c r="D224" s="13"/>
      <c r="E224" s="13"/>
    </row>
    <row r="225" spans="3:5" hidden="1">
      <c r="C225" s="13"/>
      <c r="D225" s="13"/>
      <c r="E225" s="13"/>
    </row>
    <row r="226" spans="3:5" hidden="1">
      <c r="C226" s="13"/>
      <c r="D226" s="13"/>
      <c r="E226" s="13"/>
    </row>
    <row r="227" spans="3:5" hidden="1">
      <c r="C227" s="13"/>
      <c r="D227" s="13"/>
      <c r="E227" s="13"/>
    </row>
    <row r="228" spans="3:5" hidden="1">
      <c r="C228" s="13"/>
      <c r="D228" s="13"/>
      <c r="E228" s="13"/>
    </row>
    <row r="229" spans="3:5" hidden="1">
      <c r="C229" s="13"/>
      <c r="D229" s="13"/>
      <c r="E229" s="13"/>
    </row>
    <row r="230" spans="3:5" hidden="1">
      <c r="C230" s="13"/>
      <c r="D230" s="13"/>
      <c r="E230" s="13"/>
    </row>
    <row r="231" spans="3:5" hidden="1">
      <c r="C231" s="13"/>
      <c r="D231" s="13"/>
      <c r="E231" s="13"/>
    </row>
    <row r="232" spans="3:5" hidden="1">
      <c r="C232" s="13"/>
      <c r="D232" s="13"/>
      <c r="E232" s="13"/>
    </row>
    <row r="233" spans="3:5" hidden="1">
      <c r="C233" s="13"/>
      <c r="D233" s="13"/>
      <c r="E233" s="13"/>
    </row>
    <row r="234" spans="3:5" hidden="1">
      <c r="C234" s="13"/>
      <c r="D234" s="13"/>
      <c r="E234" s="13"/>
    </row>
    <row r="235" spans="3:5" hidden="1">
      <c r="C235" s="13"/>
      <c r="D235" s="13"/>
      <c r="E235" s="13"/>
    </row>
    <row r="236" spans="3:5" hidden="1">
      <c r="C236" s="13"/>
      <c r="D236" s="13"/>
      <c r="E236" s="13"/>
    </row>
    <row r="237" spans="3:5" hidden="1">
      <c r="C237" s="13"/>
      <c r="D237" s="13"/>
      <c r="E237" s="13"/>
    </row>
    <row r="238" spans="3:5" hidden="1">
      <c r="C238" s="13"/>
      <c r="D238" s="13"/>
      <c r="E238" s="13"/>
    </row>
    <row r="239" spans="3:5" hidden="1">
      <c r="C239" s="13"/>
      <c r="D239" s="13"/>
      <c r="E239" s="13"/>
    </row>
    <row r="240" spans="3:5" hidden="1">
      <c r="C240" s="13"/>
      <c r="D240" s="13"/>
      <c r="E240" s="13"/>
    </row>
    <row r="241" spans="3:5" hidden="1">
      <c r="C241" s="13"/>
      <c r="D241" s="13"/>
      <c r="E241" s="13"/>
    </row>
    <row r="242" spans="3:5" hidden="1">
      <c r="C242" s="13"/>
      <c r="D242" s="13"/>
      <c r="E242" s="13"/>
    </row>
    <row r="243" spans="3:5" hidden="1">
      <c r="C243" s="13"/>
      <c r="D243" s="13"/>
      <c r="E243" s="13"/>
    </row>
    <row r="244" spans="3:5" hidden="1">
      <c r="C244" s="13"/>
      <c r="D244" s="13"/>
      <c r="E244" s="13"/>
    </row>
    <row r="245" spans="3:5" hidden="1">
      <c r="C245" s="13"/>
      <c r="D245" s="13"/>
      <c r="E245" s="13"/>
    </row>
    <row r="246" spans="3:5" hidden="1">
      <c r="C246" s="13"/>
      <c r="D246" s="13"/>
      <c r="E246" s="13"/>
    </row>
    <row r="247" spans="3:5" hidden="1">
      <c r="C247" s="13"/>
      <c r="D247" s="13"/>
      <c r="E247" s="13"/>
    </row>
    <row r="248" spans="3:5" hidden="1">
      <c r="C248" s="13"/>
      <c r="D248" s="13"/>
      <c r="E248" s="13"/>
    </row>
    <row r="249" spans="3:5" hidden="1">
      <c r="C249" s="13"/>
      <c r="D249" s="13"/>
      <c r="E249" s="13"/>
    </row>
    <row r="250" spans="3:5" hidden="1">
      <c r="C250" s="13"/>
      <c r="D250" s="13"/>
      <c r="E250" s="13"/>
    </row>
    <row r="251" spans="3:5" hidden="1">
      <c r="C251" s="13"/>
      <c r="D251" s="13"/>
      <c r="E251" s="13"/>
    </row>
    <row r="252" spans="3:5" hidden="1">
      <c r="C252" s="13"/>
      <c r="D252" s="13"/>
      <c r="E252" s="13"/>
    </row>
    <row r="253" spans="3:5" hidden="1">
      <c r="C253" s="13"/>
      <c r="D253" s="13"/>
      <c r="E253" s="13"/>
    </row>
    <row r="254" spans="3:5" hidden="1">
      <c r="C254" s="13"/>
      <c r="D254" s="13"/>
      <c r="E254" s="13"/>
    </row>
    <row r="255" spans="3:5" hidden="1">
      <c r="C255" s="13"/>
      <c r="D255" s="13"/>
      <c r="E255" s="13"/>
    </row>
    <row r="256" spans="3:5" hidden="1">
      <c r="C256" s="13"/>
      <c r="D256" s="13"/>
      <c r="E256" s="13"/>
    </row>
    <row r="257" spans="3:5" hidden="1">
      <c r="C257" s="13"/>
      <c r="D257" s="13"/>
      <c r="E257" s="13"/>
    </row>
    <row r="258" spans="3:5" hidden="1">
      <c r="C258" s="13"/>
      <c r="D258" s="13"/>
      <c r="E258" s="13"/>
    </row>
    <row r="259" spans="3:5" hidden="1">
      <c r="C259" s="13"/>
      <c r="D259" s="13"/>
      <c r="E259" s="13"/>
    </row>
    <row r="260" spans="3:5" hidden="1">
      <c r="C260" s="13"/>
      <c r="D260" s="13"/>
      <c r="E260" s="13"/>
    </row>
    <row r="261" spans="3:5" hidden="1">
      <c r="C261" s="13"/>
      <c r="D261" s="13"/>
      <c r="E261" s="13"/>
    </row>
    <row r="262" spans="3:5" hidden="1">
      <c r="C262" s="13"/>
      <c r="D262" s="13"/>
      <c r="E262" s="13"/>
    </row>
    <row r="263" spans="3:5" hidden="1">
      <c r="C263" s="13"/>
      <c r="D263" s="13"/>
      <c r="E263" s="13"/>
    </row>
    <row r="264" spans="3:5" hidden="1">
      <c r="C264" s="13"/>
      <c r="D264" s="13"/>
      <c r="E264" s="13"/>
    </row>
    <row r="265" spans="3:5" hidden="1">
      <c r="C265" s="13"/>
      <c r="D265" s="13"/>
      <c r="E265" s="13"/>
    </row>
    <row r="266" spans="3:5" hidden="1">
      <c r="C266" s="13"/>
      <c r="D266" s="13"/>
      <c r="E266" s="13"/>
    </row>
    <row r="267" spans="3:5" hidden="1">
      <c r="C267" s="13"/>
      <c r="D267" s="13"/>
      <c r="E267" s="13"/>
    </row>
    <row r="268" spans="3:5" hidden="1">
      <c r="C268" s="13"/>
      <c r="D268" s="13"/>
      <c r="E268" s="13"/>
    </row>
    <row r="269" spans="3:5" hidden="1">
      <c r="C269" s="13"/>
      <c r="D269" s="13"/>
      <c r="E269" s="13"/>
    </row>
    <row r="270" spans="3:5" hidden="1">
      <c r="C270" s="13"/>
      <c r="D270" s="13"/>
      <c r="E270" s="13"/>
    </row>
    <row r="271" spans="3:5" hidden="1">
      <c r="C271" s="13"/>
      <c r="D271" s="13"/>
      <c r="E271" s="13"/>
    </row>
    <row r="272" spans="3:5" hidden="1">
      <c r="C272" s="13"/>
      <c r="D272" s="13"/>
      <c r="E272" s="13"/>
    </row>
    <row r="273" spans="3:5" hidden="1">
      <c r="C273" s="13"/>
      <c r="D273" s="13"/>
      <c r="E273" s="13"/>
    </row>
    <row r="274" spans="3:5" hidden="1">
      <c r="C274" s="13"/>
      <c r="D274" s="13"/>
      <c r="E274" s="13"/>
    </row>
    <row r="275" spans="3:5" hidden="1">
      <c r="C275" s="13"/>
      <c r="D275" s="13"/>
      <c r="E275" s="13"/>
    </row>
    <row r="276" spans="3:5" hidden="1">
      <c r="C276" s="13"/>
      <c r="D276" s="13"/>
      <c r="E276" s="13"/>
    </row>
    <row r="277" spans="3:5" hidden="1">
      <c r="C277" s="13"/>
      <c r="D277" s="13"/>
      <c r="E277" s="13"/>
    </row>
    <row r="278" spans="3:5" hidden="1">
      <c r="C278" s="13"/>
      <c r="D278" s="13"/>
      <c r="E278" s="13"/>
    </row>
    <row r="279" spans="3:5" hidden="1">
      <c r="C279" s="13"/>
      <c r="D279" s="13"/>
      <c r="E279" s="13"/>
    </row>
    <row r="280" spans="3:5" hidden="1">
      <c r="C280" s="13"/>
      <c r="D280" s="13"/>
      <c r="E280" s="13"/>
    </row>
    <row r="281" spans="3:5" hidden="1">
      <c r="C281" s="13"/>
      <c r="D281" s="13"/>
      <c r="E281" s="13"/>
    </row>
    <row r="282" spans="3:5" hidden="1">
      <c r="C282" s="13"/>
      <c r="D282" s="13"/>
      <c r="E282" s="13"/>
    </row>
    <row r="283" spans="3:5" hidden="1">
      <c r="C283" s="13"/>
      <c r="D283" s="13"/>
      <c r="E283" s="13"/>
    </row>
    <row r="284" spans="3:5" hidden="1">
      <c r="C284" s="13"/>
      <c r="D284" s="13"/>
      <c r="E284" s="13"/>
    </row>
    <row r="285" spans="3:5" hidden="1">
      <c r="C285" s="13"/>
      <c r="D285" s="13"/>
      <c r="E285" s="13"/>
    </row>
    <row r="286" spans="3:5" hidden="1">
      <c r="C286" s="13"/>
      <c r="D286" s="13"/>
      <c r="E286" s="13"/>
    </row>
    <row r="287" spans="3:5" hidden="1">
      <c r="C287" s="13"/>
      <c r="D287" s="13"/>
      <c r="E287" s="13"/>
    </row>
    <row r="288" spans="3:5" hidden="1">
      <c r="C288" s="13"/>
      <c r="D288" s="13"/>
      <c r="E288" s="13"/>
    </row>
    <row r="289" spans="3:5" hidden="1">
      <c r="C289" s="13"/>
      <c r="D289" s="13"/>
      <c r="E289" s="13"/>
    </row>
    <row r="290" spans="3:5" hidden="1">
      <c r="C290" s="13"/>
      <c r="D290" s="13"/>
      <c r="E290" s="13"/>
    </row>
    <row r="291" spans="3:5" hidden="1">
      <c r="C291" s="13"/>
      <c r="D291" s="13"/>
      <c r="E291" s="13"/>
    </row>
    <row r="292" spans="3:5" hidden="1">
      <c r="C292" s="13"/>
      <c r="D292" s="13"/>
      <c r="E292" s="13"/>
    </row>
    <row r="293" spans="3:5" hidden="1">
      <c r="C293" s="13"/>
      <c r="D293" s="13"/>
      <c r="E293" s="13"/>
    </row>
    <row r="294" spans="3:5" hidden="1">
      <c r="C294" s="13"/>
      <c r="D294" s="13"/>
      <c r="E294" s="13"/>
    </row>
    <row r="295" spans="3:5" hidden="1">
      <c r="C295" s="13"/>
      <c r="D295" s="13"/>
      <c r="E295" s="13"/>
    </row>
    <row r="296" spans="3:5" hidden="1">
      <c r="C296" s="13"/>
      <c r="D296" s="13"/>
      <c r="E296" s="13"/>
    </row>
    <row r="297" spans="3:5" hidden="1">
      <c r="C297" s="13"/>
      <c r="D297" s="13"/>
      <c r="E297" s="13"/>
    </row>
    <row r="298" spans="3:5" hidden="1">
      <c r="C298" s="13"/>
      <c r="D298" s="13"/>
      <c r="E298" s="13"/>
    </row>
    <row r="299" spans="3:5" hidden="1">
      <c r="C299" s="13"/>
      <c r="D299" s="13"/>
      <c r="E299" s="13"/>
    </row>
    <row r="300" spans="3:5" hidden="1">
      <c r="C300" s="13"/>
      <c r="D300" s="13"/>
      <c r="E300" s="13"/>
    </row>
    <row r="301" spans="3:5" hidden="1">
      <c r="C301" s="13"/>
      <c r="D301" s="13"/>
      <c r="E301" s="13"/>
    </row>
    <row r="302" spans="3:5" hidden="1">
      <c r="C302" s="13"/>
      <c r="D302" s="13"/>
      <c r="E302" s="13"/>
    </row>
    <row r="303" spans="3:5" hidden="1">
      <c r="C303" s="13"/>
      <c r="D303" s="13"/>
      <c r="E303" s="13"/>
    </row>
    <row r="304" spans="3:5" hidden="1">
      <c r="C304" s="13"/>
      <c r="D304" s="13"/>
      <c r="E304" s="13"/>
    </row>
    <row r="305" spans="3:5" hidden="1">
      <c r="C305" s="13"/>
      <c r="D305" s="13"/>
      <c r="E305" s="13"/>
    </row>
    <row r="306" spans="3:5" hidden="1">
      <c r="C306" s="13"/>
      <c r="D306" s="13"/>
      <c r="E306" s="13"/>
    </row>
    <row r="307" spans="3:5" hidden="1">
      <c r="C307" s="13"/>
      <c r="D307" s="13"/>
      <c r="E307" s="13"/>
    </row>
    <row r="308" spans="3:5" hidden="1">
      <c r="C308" s="13"/>
      <c r="D308" s="13"/>
      <c r="E308" s="13"/>
    </row>
    <row r="309" spans="3:5" hidden="1">
      <c r="C309" s="13"/>
      <c r="D309" s="13"/>
      <c r="E309" s="13"/>
    </row>
    <row r="310" spans="3:5" hidden="1">
      <c r="C310" s="13"/>
      <c r="D310" s="13"/>
      <c r="E310" s="13"/>
    </row>
    <row r="311" spans="3:5" hidden="1">
      <c r="C311" s="13"/>
      <c r="D311" s="13"/>
      <c r="E311" s="13"/>
    </row>
    <row r="312" spans="3:5" hidden="1">
      <c r="C312" s="13"/>
      <c r="D312" s="13"/>
      <c r="E312" s="13"/>
    </row>
    <row r="313" spans="3:5" hidden="1">
      <c r="C313" s="13"/>
      <c r="D313" s="13"/>
      <c r="E313" s="13"/>
    </row>
    <row r="314" spans="3:5" hidden="1">
      <c r="C314" s="13"/>
      <c r="D314" s="13"/>
      <c r="E314" s="13"/>
    </row>
    <row r="315" spans="3:5" hidden="1">
      <c r="C315" s="13"/>
      <c r="D315" s="13"/>
      <c r="E315" s="13"/>
    </row>
    <row r="316" spans="3:5" hidden="1">
      <c r="C316" s="13"/>
      <c r="D316" s="13"/>
      <c r="E316" s="13"/>
    </row>
    <row r="317" spans="3:5" hidden="1">
      <c r="C317" s="13"/>
      <c r="D317" s="13"/>
      <c r="E317" s="13"/>
    </row>
    <row r="318" spans="3:5" hidden="1">
      <c r="C318" s="13"/>
      <c r="D318" s="13"/>
      <c r="E318" s="13"/>
    </row>
    <row r="319" spans="3:5" hidden="1">
      <c r="C319" s="13"/>
      <c r="D319" s="13"/>
      <c r="E319" s="13"/>
    </row>
    <row r="320" spans="3:5" hidden="1">
      <c r="C320" s="13"/>
      <c r="D320" s="13"/>
      <c r="E320" s="13"/>
    </row>
    <row r="321" spans="3:5" hidden="1">
      <c r="C321" s="13"/>
      <c r="D321" s="13"/>
      <c r="E321" s="13"/>
    </row>
    <row r="322" spans="3:5" hidden="1">
      <c r="C322" s="13"/>
      <c r="D322" s="13"/>
      <c r="E322" s="13"/>
    </row>
    <row r="323" spans="3:5" hidden="1">
      <c r="C323" s="13"/>
      <c r="D323" s="13"/>
      <c r="E323" s="13"/>
    </row>
    <row r="324" spans="3:5" hidden="1">
      <c r="C324" s="13"/>
      <c r="D324" s="13"/>
      <c r="E324" s="13"/>
    </row>
    <row r="325" spans="3:5" hidden="1">
      <c r="C325" s="13"/>
      <c r="D325" s="13"/>
      <c r="E325" s="13"/>
    </row>
    <row r="326" spans="3:5" hidden="1">
      <c r="C326" s="13"/>
      <c r="D326" s="13"/>
      <c r="E326" s="13"/>
    </row>
    <row r="327" spans="3:5" hidden="1">
      <c r="C327" s="13"/>
      <c r="D327" s="13"/>
      <c r="E327" s="13"/>
    </row>
    <row r="328" spans="3:5" hidden="1">
      <c r="C328" s="13"/>
      <c r="D328" s="13"/>
      <c r="E328" s="13"/>
    </row>
    <row r="329" spans="3:5" hidden="1">
      <c r="C329" s="13"/>
      <c r="D329" s="13"/>
      <c r="E329" s="13"/>
    </row>
    <row r="330" spans="3:5" hidden="1">
      <c r="C330" s="13"/>
      <c r="D330" s="13"/>
      <c r="E330" s="13"/>
    </row>
    <row r="331" spans="3:5" hidden="1">
      <c r="C331" s="13"/>
      <c r="D331" s="13"/>
      <c r="E331" s="13"/>
    </row>
    <row r="332" spans="3:5" hidden="1">
      <c r="C332" s="13"/>
      <c r="D332" s="13"/>
      <c r="E332" s="13"/>
    </row>
    <row r="333" spans="3:5" hidden="1">
      <c r="C333" s="13"/>
      <c r="D333" s="13"/>
      <c r="E333" s="13"/>
    </row>
    <row r="334" spans="3:5" hidden="1">
      <c r="C334" s="13"/>
      <c r="D334" s="13"/>
      <c r="E334" s="13"/>
    </row>
    <row r="335" spans="3:5" hidden="1">
      <c r="C335" s="13"/>
      <c r="D335" s="13"/>
      <c r="E335" s="13"/>
    </row>
    <row r="336" spans="3:5" hidden="1">
      <c r="C336" s="13"/>
      <c r="D336" s="13"/>
      <c r="E336" s="13"/>
    </row>
    <row r="337" spans="3:5" hidden="1">
      <c r="C337" s="13"/>
      <c r="D337" s="13"/>
      <c r="E337" s="13"/>
    </row>
    <row r="338" spans="3:5" hidden="1">
      <c r="C338" s="13"/>
      <c r="D338" s="13"/>
      <c r="E338" s="13"/>
    </row>
    <row r="339" spans="3:5" hidden="1">
      <c r="C339" s="13"/>
      <c r="D339" s="13"/>
      <c r="E339" s="13"/>
    </row>
    <row r="340" spans="3:5" hidden="1">
      <c r="C340" s="13"/>
      <c r="D340" s="13"/>
      <c r="E340" s="13"/>
    </row>
    <row r="341" spans="3:5" hidden="1">
      <c r="C341" s="13"/>
      <c r="D341" s="13"/>
      <c r="E341" s="13"/>
    </row>
    <row r="342" spans="3:5" hidden="1">
      <c r="C342" s="13"/>
      <c r="D342" s="13"/>
      <c r="E342" s="13"/>
    </row>
    <row r="343" spans="3:5" hidden="1">
      <c r="C343" s="13"/>
      <c r="D343" s="13"/>
      <c r="E343" s="13"/>
    </row>
    <row r="344" spans="3:5" hidden="1">
      <c r="C344" s="13"/>
      <c r="D344" s="13"/>
      <c r="E344" s="13"/>
    </row>
    <row r="345" spans="3:5" hidden="1">
      <c r="C345" s="13"/>
      <c r="D345" s="13"/>
      <c r="E345" s="13"/>
    </row>
    <row r="346" spans="3:5" hidden="1">
      <c r="C346" s="13"/>
      <c r="D346" s="13"/>
      <c r="E346" s="13"/>
    </row>
    <row r="347" spans="3:5" hidden="1">
      <c r="C347" s="13"/>
      <c r="D347" s="13"/>
      <c r="E347" s="13"/>
    </row>
    <row r="348" spans="3:5" hidden="1">
      <c r="C348" s="13"/>
      <c r="D348" s="13"/>
      <c r="E348" s="13"/>
    </row>
    <row r="349" spans="3:5" hidden="1">
      <c r="C349" s="13"/>
      <c r="D349" s="13"/>
      <c r="E349" s="13"/>
    </row>
    <row r="350" spans="3:5" hidden="1">
      <c r="C350" s="13"/>
      <c r="D350" s="13"/>
      <c r="E350" s="13"/>
    </row>
    <row r="351" spans="3:5" hidden="1">
      <c r="C351" s="13"/>
      <c r="D351" s="13"/>
      <c r="E351" s="13"/>
    </row>
    <row r="352" spans="3:5" hidden="1">
      <c r="C352" s="13"/>
      <c r="D352" s="13"/>
      <c r="E352" s="13"/>
    </row>
    <row r="353" spans="1:5" hidden="1">
      <c r="C353" s="13"/>
      <c r="D353" s="13"/>
      <c r="E353" s="13"/>
    </row>
    <row r="354" spans="1:5" hidden="1">
      <c r="C354" s="13"/>
      <c r="D354" s="13"/>
      <c r="E354" s="13"/>
    </row>
    <row r="355" spans="1:5" hidden="1">
      <c r="C355" s="13"/>
      <c r="D355" s="13"/>
      <c r="E355" s="13"/>
    </row>
    <row r="356" spans="1:5" hidden="1">
      <c r="C356" s="13"/>
      <c r="D356" s="13"/>
      <c r="E356" s="13"/>
    </row>
    <row r="357" spans="1:5" hidden="1">
      <c r="C357" s="13"/>
      <c r="D357" s="13"/>
      <c r="E357" s="13"/>
    </row>
    <row r="358" spans="1:5" hidden="1">
      <c r="C358" s="13"/>
      <c r="D358" s="13"/>
      <c r="E358" s="13"/>
    </row>
    <row r="359" spans="1:5" hidden="1">
      <c r="C359" s="13"/>
      <c r="D359" s="13"/>
      <c r="E359" s="13"/>
    </row>
    <row r="360" spans="1:5" hidden="1">
      <c r="C360" s="13"/>
      <c r="D360" s="13"/>
      <c r="E360" s="13"/>
    </row>
    <row r="361" spans="1:5" hidden="1">
      <c r="C361" s="13"/>
      <c r="D361" s="13"/>
      <c r="E361" s="13"/>
    </row>
    <row r="362" spans="1:5" hidden="1">
      <c r="C362" s="13"/>
      <c r="D362" s="13"/>
      <c r="E362" s="13"/>
    </row>
    <row r="363" spans="1:5" hidden="1">
      <c r="C363" s="13"/>
      <c r="D363" s="13"/>
      <c r="E363" s="13"/>
    </row>
    <row r="364" spans="1:5" hidden="1">
      <c r="C364" s="13"/>
      <c r="D364" s="13"/>
      <c r="E364" s="13"/>
    </row>
    <row r="365" spans="1:5" hidden="1">
      <c r="A365" s="13"/>
      <c r="C365" s="13"/>
      <c r="D365" s="13"/>
      <c r="E365" s="13"/>
    </row>
    <row r="366" spans="1:5" hidden="1">
      <c r="A366" s="13"/>
      <c r="C366" s="13"/>
      <c r="D366" s="13"/>
      <c r="E366" s="13"/>
    </row>
    <row r="367" spans="1:5" hidden="1">
      <c r="A367" s="15"/>
      <c r="C367" s="13"/>
      <c r="D367" s="13"/>
      <c r="E367" s="13"/>
    </row>
    <row r="10000" spans="52:52" hidden="1">
      <c r="AZ10000"/>
    </row>
  </sheetData>
  <mergeCells count="1">
    <mergeCell ref="A5:R5"/>
  </mergeCells>
  <dataValidations count="1">
    <dataValidation allowBlank="1" showInputMessage="1" showErrorMessage="1" sqref="B1:B4 A5:AY1048576 BA5:XFD1048576 AZ5:AZ9999 AZ10001:AZ1048576" xr:uid="{00000000-0002-0000-0D00-000000000000}"/>
  </dataValidations>
  <pageMargins left="0" right="0" top="0.5" bottom="0.5" header="0" footer="0.25"/>
  <pageSetup paperSize="9" scale="47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3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8.28515625" style="12" bestFit="1" customWidth="1"/>
    <col min="2" max="2" width="12.42578125" style="12" customWidth="1"/>
    <col min="3" max="3" width="13.140625" style="12" customWidth="1"/>
    <col min="4" max="4" width="13.85546875" style="12" customWidth="1"/>
    <col min="5" max="5" width="11.85546875" style="13" customWidth="1"/>
    <col min="6" max="6" width="10.7109375" style="13" customWidth="1"/>
    <col min="7" max="7" width="11.140625" style="13" customWidth="1"/>
    <col min="8" max="8" width="15.140625" style="13" customWidth="1"/>
    <col min="9" max="9" width="10.7109375" style="13" customWidth="1"/>
    <col min="10" max="10" width="11.5703125" style="13" customWidth="1"/>
    <col min="11" max="11" width="13.85546875" style="13" customWidth="1"/>
    <col min="12" max="12" width="15.5703125" style="13" customWidth="1"/>
    <col min="13" max="13" width="14.7109375" style="13" customWidth="1"/>
    <col min="14" max="14" width="11.7109375" style="13" customWidth="1"/>
    <col min="15" max="15" width="14.7109375" style="13" customWidth="1"/>
    <col min="16" max="16" width="22.7109375" style="13" customWidth="1"/>
    <col min="17" max="17" width="26.85546875" style="13" customWidth="1"/>
    <col min="18" max="18" width="25.42578125" style="13" customWidth="1"/>
    <col min="19" max="19" width="7.5703125" style="13" hidden="1"/>
    <col min="20" max="20" width="6.7109375" style="13" hidden="1"/>
    <col min="21" max="21" width="7.7109375" style="13" hidden="1"/>
    <col min="22" max="22" width="7.140625" style="13" hidden="1"/>
    <col min="23" max="23" width="6" style="13" hidden="1"/>
    <col min="24" max="24" width="7.85546875" style="13" hidden="1"/>
    <col min="25" max="25" width="8.140625" style="13" hidden="1"/>
    <col min="26" max="26" width="6.28515625" style="13" hidden="1"/>
    <col min="27" max="27" width="8" style="13" hidden="1"/>
    <col min="28" max="28" width="8.7109375" style="13" hidden="1"/>
    <col min="29" max="29" width="10" style="13" hidden="1"/>
    <col min="30" max="30" width="9.5703125" style="13" hidden="1"/>
    <col min="31" max="31" width="6.140625" style="13" hidden="1"/>
    <col min="32" max="33" width="5.7109375" style="13" hidden="1"/>
    <col min="34" max="34" width="6.85546875" style="13" hidden="1"/>
    <col min="35" max="50" width="9.140625" style="13" hidden="1"/>
    <col min="51" max="52" width="0" style="13" hidden="1"/>
    <col min="53" max="16384" width="9.140625" style="13" hidden="1"/>
  </cols>
  <sheetData>
    <row r="1" spans="1:20" s="1" customFormat="1">
      <c r="A1" s="2" t="s">
        <v>0</v>
      </c>
      <c r="B1" s="62" t="s">
        <v>4061</v>
      </c>
    </row>
    <row r="2" spans="1:20" s="1" customFormat="1">
      <c r="A2" s="2" t="s">
        <v>1</v>
      </c>
      <c r="B2" s="9" t="s">
        <v>3164</v>
      </c>
    </row>
    <row r="3" spans="1:20" s="1" customFormat="1">
      <c r="A3" s="2" t="s">
        <v>2</v>
      </c>
      <c r="B3" s="20" t="s">
        <v>3165</v>
      </c>
    </row>
    <row r="4" spans="1:20" s="1" customFormat="1">
      <c r="A4" s="2" t="s">
        <v>3</v>
      </c>
      <c r="B4" s="63" t="s">
        <v>165</v>
      </c>
    </row>
    <row r="5" spans="1:20" ht="18.75">
      <c r="A5" s="83" t="s">
        <v>85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5"/>
    </row>
    <row r="6" spans="1:20" s="15" customFormat="1">
      <c r="A6" s="32" t="s">
        <v>92</v>
      </c>
      <c r="B6" s="33" t="s">
        <v>46</v>
      </c>
      <c r="C6" s="33" t="s">
        <v>117</v>
      </c>
      <c r="D6" s="33" t="s">
        <v>47</v>
      </c>
      <c r="E6" s="33" t="s">
        <v>80</v>
      </c>
      <c r="F6" s="33" t="s">
        <v>48</v>
      </c>
      <c r="G6" s="33" t="s">
        <v>49</v>
      </c>
      <c r="H6" s="33" t="s">
        <v>67</v>
      </c>
      <c r="I6" s="33" t="s">
        <v>68</v>
      </c>
      <c r="J6" s="33" t="s">
        <v>50</v>
      </c>
      <c r="K6" s="33" t="s">
        <v>51</v>
      </c>
      <c r="L6" s="115" t="s">
        <v>52</v>
      </c>
      <c r="M6" s="115" t="s">
        <v>155</v>
      </c>
      <c r="N6" s="33" t="s">
        <v>156</v>
      </c>
      <c r="O6" s="33" t="s">
        <v>5</v>
      </c>
      <c r="P6" s="33" t="s">
        <v>69</v>
      </c>
      <c r="Q6" s="33" t="s">
        <v>54</v>
      </c>
      <c r="R6" s="34" t="s">
        <v>151</v>
      </c>
      <c r="T6" s="13"/>
    </row>
    <row r="7" spans="1:20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101" t="s">
        <v>4062</v>
      </c>
      <c r="F7" s="101" t="s">
        <v>4062</v>
      </c>
      <c r="G7" s="101" t="s">
        <v>4062</v>
      </c>
      <c r="H7" s="21" t="s">
        <v>70</v>
      </c>
      <c r="I7" s="21" t="s">
        <v>71</v>
      </c>
      <c r="J7" s="101" t="s">
        <v>4062</v>
      </c>
      <c r="K7" s="21" t="s">
        <v>7</v>
      </c>
      <c r="L7" s="21" t="s">
        <v>7</v>
      </c>
      <c r="M7" s="21" t="s">
        <v>152</v>
      </c>
      <c r="N7" s="101" t="s">
        <v>4062</v>
      </c>
      <c r="O7" s="21" t="s">
        <v>6</v>
      </c>
      <c r="P7" s="21" t="s">
        <v>7</v>
      </c>
      <c r="Q7" s="21" t="s">
        <v>7</v>
      </c>
      <c r="R7" s="22" t="s">
        <v>7</v>
      </c>
    </row>
    <row r="8" spans="1:20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57</v>
      </c>
      <c r="F8" s="5" t="s">
        <v>58</v>
      </c>
      <c r="G8" s="5" t="s">
        <v>59</v>
      </c>
      <c r="H8" s="5" t="s">
        <v>60</v>
      </c>
      <c r="I8" s="5" t="s">
        <v>61</v>
      </c>
      <c r="J8" s="5" t="s">
        <v>62</v>
      </c>
      <c r="K8" s="5" t="s">
        <v>63</v>
      </c>
      <c r="L8" s="5" t="s">
        <v>72</v>
      </c>
      <c r="M8" s="5" t="s">
        <v>73</v>
      </c>
      <c r="N8" s="5" t="s">
        <v>74</v>
      </c>
      <c r="O8" s="5" t="s">
        <v>75</v>
      </c>
      <c r="P8" s="5" t="s">
        <v>76</v>
      </c>
      <c r="Q8" s="24" t="s">
        <v>81</v>
      </c>
      <c r="R8" s="24" t="s">
        <v>82</v>
      </c>
      <c r="S8" s="25"/>
    </row>
    <row r="9" spans="1:20" s="17" customFormat="1" ht="20.25">
      <c r="A9" s="18" t="s">
        <v>118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103" t="s">
        <v>4062</v>
      </c>
      <c r="G9" s="103" t="s">
        <v>4062</v>
      </c>
      <c r="H9" s="103" t="s">
        <v>4062</v>
      </c>
      <c r="I9" s="53">
        <v>4.99</v>
      </c>
      <c r="J9" s="103" t="s">
        <v>4062</v>
      </c>
      <c r="K9" s="103" t="s">
        <v>4062</v>
      </c>
      <c r="L9" s="54">
        <v>4.48E-2</v>
      </c>
      <c r="M9" s="53">
        <v>4802204.0999999996</v>
      </c>
      <c r="N9" s="103" t="s">
        <v>4062</v>
      </c>
      <c r="O9" s="53">
        <v>5299.5068618889482</v>
      </c>
      <c r="P9" s="103" t="s">
        <v>4062</v>
      </c>
      <c r="Q9" s="54">
        <v>1</v>
      </c>
      <c r="R9" s="54">
        <v>1.06E-2</v>
      </c>
      <c r="S9" s="25"/>
    </row>
    <row r="10" spans="1:20">
      <c r="A10" s="57" t="s">
        <v>172</v>
      </c>
      <c r="B10" s="108" t="s">
        <v>4062</v>
      </c>
      <c r="C10" s="108" t="s">
        <v>4062</v>
      </c>
      <c r="D10" s="108" t="s">
        <v>4062</v>
      </c>
      <c r="E10" s="108" t="s">
        <v>4062</v>
      </c>
      <c r="F10" s="108" t="s">
        <v>4062</v>
      </c>
      <c r="G10" s="108" t="s">
        <v>4062</v>
      </c>
      <c r="H10" s="108" t="s">
        <v>4062</v>
      </c>
      <c r="I10" s="59">
        <v>4.47</v>
      </c>
      <c r="J10" s="108" t="s">
        <v>4062</v>
      </c>
      <c r="K10" s="108" t="s">
        <v>4062</v>
      </c>
      <c r="L10" s="58">
        <v>4.3999999999999997E-2</v>
      </c>
      <c r="M10" s="59">
        <v>4655398.47</v>
      </c>
      <c r="N10" s="108" t="s">
        <v>4062</v>
      </c>
      <c r="O10" s="59">
        <v>4958.468364911032</v>
      </c>
      <c r="P10" s="108" t="s">
        <v>4062</v>
      </c>
      <c r="Q10" s="58">
        <v>0.93559999999999999</v>
      </c>
      <c r="R10" s="58">
        <v>9.9000000000000008E-3</v>
      </c>
    </row>
    <row r="11" spans="1:20">
      <c r="A11" s="57" t="s">
        <v>1905</v>
      </c>
      <c r="B11" s="108" t="s">
        <v>4062</v>
      </c>
      <c r="C11" s="108" t="s">
        <v>4062</v>
      </c>
      <c r="D11" s="108" t="s">
        <v>4062</v>
      </c>
      <c r="E11" s="108" t="s">
        <v>4062</v>
      </c>
      <c r="F11" s="108" t="s">
        <v>4062</v>
      </c>
      <c r="G11" s="108" t="s">
        <v>4062</v>
      </c>
      <c r="H11" s="108" t="s">
        <v>4062</v>
      </c>
      <c r="I11" s="59">
        <v>6.48</v>
      </c>
      <c r="J11" s="108" t="s">
        <v>4062</v>
      </c>
      <c r="K11" s="108" t="s">
        <v>4062</v>
      </c>
      <c r="L11" s="58">
        <v>2.7E-2</v>
      </c>
      <c r="M11" s="59">
        <v>2141154.46</v>
      </c>
      <c r="N11" s="108" t="s">
        <v>4062</v>
      </c>
      <c r="O11" s="59">
        <v>2569.2255520854092</v>
      </c>
      <c r="P11" s="108" t="s">
        <v>4062</v>
      </c>
      <c r="Q11" s="58">
        <v>0.48480000000000001</v>
      </c>
      <c r="R11" s="58">
        <v>5.1000000000000004E-3</v>
      </c>
    </row>
    <row r="12" spans="1:20">
      <c r="A12" t="s">
        <v>1911</v>
      </c>
      <c r="B12" t="s">
        <v>1912</v>
      </c>
      <c r="C12" t="s">
        <v>108</v>
      </c>
      <c r="D12" t="s">
        <v>314</v>
      </c>
      <c r="E12" t="s">
        <v>110</v>
      </c>
      <c r="F12" t="s">
        <v>174</v>
      </c>
      <c r="G12" t="s">
        <v>175</v>
      </c>
      <c r="H12" t="s">
        <v>1913</v>
      </c>
      <c r="I12" s="55">
        <v>6.12</v>
      </c>
      <c r="J12" t="s">
        <v>98</v>
      </c>
      <c r="K12" s="56">
        <v>4.9000000000000002E-2</v>
      </c>
      <c r="L12" s="56">
        <v>2.6599999999999999E-2</v>
      </c>
      <c r="M12" s="55">
        <v>361984.12</v>
      </c>
      <c r="N12" s="55">
        <v>153.22999999999999</v>
      </c>
      <c r="O12" s="55">
        <v>554.66826707600001</v>
      </c>
      <c r="P12" s="56">
        <v>2.0000000000000001E-4</v>
      </c>
      <c r="Q12" s="56">
        <v>0.1047</v>
      </c>
      <c r="R12" s="56">
        <v>1.1000000000000001E-3</v>
      </c>
    </row>
    <row r="13" spans="1:20">
      <c r="A13" t="s">
        <v>1914</v>
      </c>
      <c r="B13" t="s">
        <v>1915</v>
      </c>
      <c r="C13" t="s">
        <v>108</v>
      </c>
      <c r="D13" t="s">
        <v>314</v>
      </c>
      <c r="E13" t="s">
        <v>110</v>
      </c>
      <c r="F13" t="s">
        <v>174</v>
      </c>
      <c r="G13" t="s">
        <v>175</v>
      </c>
      <c r="H13" t="s">
        <v>1916</v>
      </c>
      <c r="I13" s="55">
        <v>9.7899999999999991</v>
      </c>
      <c r="J13" t="s">
        <v>98</v>
      </c>
      <c r="K13" s="56">
        <v>4.1000000000000002E-2</v>
      </c>
      <c r="L13" s="56">
        <v>2.8299999999999999E-2</v>
      </c>
      <c r="M13" s="55">
        <v>765055.05</v>
      </c>
      <c r="N13" s="55">
        <v>132.19</v>
      </c>
      <c r="O13" s="55">
        <v>1011.326270595</v>
      </c>
      <c r="P13" s="56">
        <v>2.0000000000000001E-4</v>
      </c>
      <c r="Q13" s="56">
        <v>0.1908</v>
      </c>
      <c r="R13" s="56">
        <v>2E-3</v>
      </c>
    </row>
    <row r="14" spans="1:20">
      <c r="A14" t="s">
        <v>1917</v>
      </c>
      <c r="B14" t="s">
        <v>1918</v>
      </c>
      <c r="C14" t="s">
        <v>108</v>
      </c>
      <c r="D14" t="s">
        <v>1919</v>
      </c>
      <c r="E14" t="s">
        <v>685</v>
      </c>
      <c r="F14" t="s">
        <v>311</v>
      </c>
      <c r="G14" t="s">
        <v>127</v>
      </c>
      <c r="H14" t="s">
        <v>1920</v>
      </c>
      <c r="I14" s="55">
        <v>5.29</v>
      </c>
      <c r="J14" t="s">
        <v>98</v>
      </c>
      <c r="K14" s="56">
        <v>2.1399999999999999E-2</v>
      </c>
      <c r="L14" s="56">
        <v>2.1499999999999998E-2</v>
      </c>
      <c r="M14" s="55">
        <v>239969.8</v>
      </c>
      <c r="N14" s="55">
        <v>113.7</v>
      </c>
      <c r="O14" s="55">
        <v>272.84566260000003</v>
      </c>
      <c r="P14" s="56">
        <v>5.9999999999999995E-4</v>
      </c>
      <c r="Q14" s="56">
        <v>5.1499999999999997E-2</v>
      </c>
      <c r="R14" s="56">
        <v>5.0000000000000001E-4</v>
      </c>
    </row>
    <row r="15" spans="1:20">
      <c r="A15" t="s">
        <v>1921</v>
      </c>
      <c r="B15" t="s">
        <v>1922</v>
      </c>
      <c r="C15" t="s">
        <v>108</v>
      </c>
      <c r="D15" t="s">
        <v>437</v>
      </c>
      <c r="E15" t="s">
        <v>310</v>
      </c>
      <c r="F15" t="s">
        <v>345</v>
      </c>
      <c r="G15" t="s">
        <v>175</v>
      </c>
      <c r="H15" t="s">
        <v>1923</v>
      </c>
      <c r="I15" s="55">
        <v>3.16</v>
      </c>
      <c r="J15" t="s">
        <v>98</v>
      </c>
      <c r="K15" s="56">
        <v>6.0499999999999998E-2</v>
      </c>
      <c r="L15" s="56">
        <v>1.6400000000000001E-2</v>
      </c>
      <c r="M15" s="55">
        <v>128.35</v>
      </c>
      <c r="N15" s="55">
        <v>169</v>
      </c>
      <c r="O15" s="55">
        <v>0.21691150000000001</v>
      </c>
      <c r="P15" s="56">
        <v>0</v>
      </c>
      <c r="Q15" s="56">
        <v>0</v>
      </c>
      <c r="R15" s="56">
        <v>0</v>
      </c>
    </row>
    <row r="16" spans="1:20">
      <c r="A16" t="s">
        <v>1924</v>
      </c>
      <c r="B16" t="s">
        <v>1925</v>
      </c>
      <c r="C16" t="s">
        <v>108</v>
      </c>
      <c r="D16" t="s">
        <v>1926</v>
      </c>
      <c r="E16" t="s">
        <v>110</v>
      </c>
      <c r="F16" t="s">
        <v>319</v>
      </c>
      <c r="G16" t="s">
        <v>127</v>
      </c>
      <c r="H16" t="s">
        <v>1920</v>
      </c>
      <c r="I16" s="55">
        <v>1.65</v>
      </c>
      <c r="J16" t="s">
        <v>98</v>
      </c>
      <c r="K16" s="56">
        <v>5.6000000000000001E-2</v>
      </c>
      <c r="L16" s="56">
        <v>2.35E-2</v>
      </c>
      <c r="M16" s="55">
        <v>63615.7</v>
      </c>
      <c r="N16" s="55">
        <v>141.88</v>
      </c>
      <c r="O16" s="55">
        <v>90.257955159999995</v>
      </c>
      <c r="P16" s="56">
        <v>2.0000000000000001E-4</v>
      </c>
      <c r="Q16" s="56">
        <v>1.7000000000000001E-2</v>
      </c>
      <c r="R16" s="56">
        <v>2.0000000000000001E-4</v>
      </c>
    </row>
    <row r="17" spans="1:18">
      <c r="A17" t="s">
        <v>1927</v>
      </c>
      <c r="B17" t="s">
        <v>1928</v>
      </c>
      <c r="C17" t="s">
        <v>108</v>
      </c>
      <c r="D17" t="s">
        <v>1929</v>
      </c>
      <c r="E17" t="s">
        <v>111</v>
      </c>
      <c r="F17" t="s">
        <v>360</v>
      </c>
      <c r="G17" t="s">
        <v>127</v>
      </c>
      <c r="H17" t="s">
        <v>1930</v>
      </c>
      <c r="I17" s="55">
        <v>2.5299999999999998</v>
      </c>
      <c r="J17" t="s">
        <v>98</v>
      </c>
      <c r="K17" s="56">
        <v>4.2500000000000003E-2</v>
      </c>
      <c r="L17" s="56">
        <v>4.1799999999999997E-2</v>
      </c>
      <c r="M17" s="55">
        <v>234453.48</v>
      </c>
      <c r="N17" s="55">
        <v>101.45</v>
      </c>
      <c r="O17" s="55">
        <v>237.85305546000001</v>
      </c>
      <c r="P17" s="56">
        <v>1.1000000000000001E-3</v>
      </c>
      <c r="Q17" s="56">
        <v>4.4900000000000002E-2</v>
      </c>
      <c r="R17" s="56">
        <v>5.0000000000000001E-4</v>
      </c>
    </row>
    <row r="18" spans="1:18">
      <c r="A18" t="s">
        <v>1931</v>
      </c>
      <c r="B18" t="s">
        <v>1932</v>
      </c>
      <c r="C18" t="s">
        <v>108</v>
      </c>
      <c r="D18" t="s">
        <v>1933</v>
      </c>
      <c r="E18" t="s">
        <v>110</v>
      </c>
      <c r="F18" t="s">
        <v>466</v>
      </c>
      <c r="G18" t="s">
        <v>175</v>
      </c>
      <c r="H18" t="s">
        <v>1934</v>
      </c>
      <c r="I18" s="55">
        <v>3.46</v>
      </c>
      <c r="J18" t="s">
        <v>98</v>
      </c>
      <c r="K18" s="56">
        <v>3.6400000000000002E-2</v>
      </c>
      <c r="L18" s="56">
        <v>3.2399999999999998E-2</v>
      </c>
      <c r="M18" s="55">
        <v>174625.36</v>
      </c>
      <c r="N18" s="55">
        <v>102.04</v>
      </c>
      <c r="O18" s="55">
        <v>178.18771734399999</v>
      </c>
      <c r="P18" s="56">
        <v>4.0000000000000002E-4</v>
      </c>
      <c r="Q18" s="56">
        <v>3.3599999999999998E-2</v>
      </c>
      <c r="R18" s="56">
        <v>4.0000000000000002E-4</v>
      </c>
    </row>
    <row r="19" spans="1:18">
      <c r="A19" t="s">
        <v>1935</v>
      </c>
      <c r="B19" t="s">
        <v>1936</v>
      </c>
      <c r="C19" t="s">
        <v>108</v>
      </c>
      <c r="D19" t="s">
        <v>1937</v>
      </c>
      <c r="E19" t="s">
        <v>310</v>
      </c>
      <c r="F19" t="s">
        <v>479</v>
      </c>
      <c r="G19" t="s">
        <v>127</v>
      </c>
      <c r="H19" t="s">
        <v>1938</v>
      </c>
      <c r="I19" s="55">
        <v>2.48</v>
      </c>
      <c r="J19" t="s">
        <v>98</v>
      </c>
      <c r="K19" s="56">
        <v>8.5000000000000006E-3</v>
      </c>
      <c r="L19" s="56">
        <v>3.8699999999999998E-2</v>
      </c>
      <c r="M19" s="55">
        <v>218281.7</v>
      </c>
      <c r="N19" s="55">
        <v>102.56</v>
      </c>
      <c r="O19" s="55">
        <v>223.86971152000001</v>
      </c>
      <c r="P19" s="56">
        <v>6.9999999999999999E-4</v>
      </c>
      <c r="Q19" s="56">
        <v>4.2200000000000001E-2</v>
      </c>
      <c r="R19" s="56">
        <v>4.0000000000000002E-4</v>
      </c>
    </row>
    <row r="20" spans="1:18">
      <c r="A20" t="s">
        <v>1939</v>
      </c>
      <c r="B20" t="s">
        <v>1940</v>
      </c>
      <c r="C20" t="s">
        <v>108</v>
      </c>
      <c r="D20" t="s">
        <v>1941</v>
      </c>
      <c r="E20" t="s">
        <v>103</v>
      </c>
      <c r="F20" s="64" t="s">
        <v>3335</v>
      </c>
      <c r="G20" s="106" t="s">
        <v>4062</v>
      </c>
      <c r="H20" t="s">
        <v>1942</v>
      </c>
      <c r="I20" s="55">
        <v>0</v>
      </c>
      <c r="J20" t="s">
        <v>98</v>
      </c>
      <c r="K20" s="56">
        <v>5.6000000000000001E-2</v>
      </c>
      <c r="L20" s="56">
        <v>0</v>
      </c>
      <c r="M20" s="55">
        <v>83040.899999999994</v>
      </c>
      <c r="N20" s="55">
        <v>9.9999999999999995E-7</v>
      </c>
      <c r="O20" s="55">
        <v>8.3040899999999996E-7</v>
      </c>
      <c r="P20" s="56">
        <v>2.0000000000000001E-4</v>
      </c>
      <c r="Q20" s="56">
        <v>0</v>
      </c>
      <c r="R20" s="56">
        <v>0</v>
      </c>
    </row>
    <row r="21" spans="1:18">
      <c r="A21" s="57" t="s">
        <v>1906</v>
      </c>
      <c r="B21" s="108" t="s">
        <v>4062</v>
      </c>
      <c r="C21" s="108" t="s">
        <v>4062</v>
      </c>
      <c r="D21" s="108" t="s">
        <v>4062</v>
      </c>
      <c r="E21" s="108" t="s">
        <v>4062</v>
      </c>
      <c r="F21" s="108" t="s">
        <v>4062</v>
      </c>
      <c r="G21" s="108" t="s">
        <v>4062</v>
      </c>
      <c r="H21" s="108" t="s">
        <v>4062</v>
      </c>
      <c r="I21" s="59">
        <v>2.31</v>
      </c>
      <c r="J21" s="108" t="s">
        <v>4062</v>
      </c>
      <c r="K21" s="108" t="s">
        <v>4062</v>
      </c>
      <c r="L21" s="58">
        <v>6.2399999999999997E-2</v>
      </c>
      <c r="M21" s="59">
        <v>2512090.94</v>
      </c>
      <c r="N21" s="108" t="s">
        <v>4062</v>
      </c>
      <c r="O21" s="59">
        <v>2380.8346634545601</v>
      </c>
      <c r="P21" s="108" t="s">
        <v>4062</v>
      </c>
      <c r="Q21" s="58">
        <v>0.44929999999999998</v>
      </c>
      <c r="R21" s="58">
        <v>4.7999999999999996E-3</v>
      </c>
    </row>
    <row r="22" spans="1:18">
      <c r="A22" t="s">
        <v>1946</v>
      </c>
      <c r="B22" t="s">
        <v>1947</v>
      </c>
      <c r="C22" t="s">
        <v>108</v>
      </c>
      <c r="D22" t="s">
        <v>1919</v>
      </c>
      <c r="E22" t="s">
        <v>685</v>
      </c>
      <c r="F22" t="s">
        <v>311</v>
      </c>
      <c r="G22" t="s">
        <v>127</v>
      </c>
      <c r="H22" t="s">
        <v>266</v>
      </c>
      <c r="I22" s="55">
        <v>1.17</v>
      </c>
      <c r="J22" t="s">
        <v>98</v>
      </c>
      <c r="K22" s="56">
        <v>2.5000000000000001E-2</v>
      </c>
      <c r="L22" s="56">
        <v>4.41E-2</v>
      </c>
      <c r="M22" s="55">
        <v>462251.83</v>
      </c>
      <c r="N22" s="55">
        <v>98.59</v>
      </c>
      <c r="O22" s="55">
        <v>455.73407919700003</v>
      </c>
      <c r="P22" s="56">
        <v>1.1000000000000001E-3</v>
      </c>
      <c r="Q22" s="56">
        <v>8.5999999999999993E-2</v>
      </c>
      <c r="R22" s="56">
        <v>8.9999999999999998E-4</v>
      </c>
    </row>
    <row r="23" spans="1:18">
      <c r="A23" t="s">
        <v>1948</v>
      </c>
      <c r="B23" t="s">
        <v>1949</v>
      </c>
      <c r="C23" t="s">
        <v>108</v>
      </c>
      <c r="D23" t="s">
        <v>1919</v>
      </c>
      <c r="E23" t="s">
        <v>685</v>
      </c>
      <c r="F23" t="s">
        <v>311</v>
      </c>
      <c r="G23" t="s">
        <v>127</v>
      </c>
      <c r="H23" t="s">
        <v>1950</v>
      </c>
      <c r="I23" s="55">
        <v>4.8899999999999997</v>
      </c>
      <c r="J23" t="s">
        <v>98</v>
      </c>
      <c r="K23" s="56">
        <v>3.7400000000000003E-2</v>
      </c>
      <c r="L23" s="56">
        <v>4.87E-2</v>
      </c>
      <c r="M23" s="55">
        <v>185921</v>
      </c>
      <c r="N23" s="55">
        <v>95.74</v>
      </c>
      <c r="O23" s="55">
        <v>178.00076540000001</v>
      </c>
      <c r="P23" s="56">
        <v>2.9999999999999997E-4</v>
      </c>
      <c r="Q23" s="56">
        <v>3.3599999999999998E-2</v>
      </c>
      <c r="R23" s="56">
        <v>4.0000000000000002E-4</v>
      </c>
    </row>
    <row r="24" spans="1:18">
      <c r="A24" t="s">
        <v>1951</v>
      </c>
      <c r="B24" t="s">
        <v>1952</v>
      </c>
      <c r="C24" t="s">
        <v>108</v>
      </c>
      <c r="D24" t="s">
        <v>1953</v>
      </c>
      <c r="E24" t="s">
        <v>338</v>
      </c>
      <c r="F24" t="s">
        <v>360</v>
      </c>
      <c r="G24" t="s">
        <v>127</v>
      </c>
      <c r="H24" t="s">
        <v>1954</v>
      </c>
      <c r="I24" s="55">
        <v>2.2400000000000002</v>
      </c>
      <c r="J24" t="s">
        <v>98</v>
      </c>
      <c r="K24" s="56">
        <v>3.1E-2</v>
      </c>
      <c r="L24" s="56">
        <v>4.7500000000000001E-2</v>
      </c>
      <c r="M24" s="55">
        <v>523476.41</v>
      </c>
      <c r="N24" s="55">
        <v>96.57</v>
      </c>
      <c r="O24" s="55">
        <v>505.52116913700002</v>
      </c>
      <c r="P24" s="56">
        <v>6.9999999999999999E-4</v>
      </c>
      <c r="Q24" s="56">
        <v>9.5399999999999999E-2</v>
      </c>
      <c r="R24" s="56">
        <v>1E-3</v>
      </c>
    </row>
    <row r="25" spans="1:18">
      <c r="A25" t="s">
        <v>1955</v>
      </c>
      <c r="B25" t="s">
        <v>1956</v>
      </c>
      <c r="C25" t="s">
        <v>108</v>
      </c>
      <c r="D25" t="s">
        <v>1057</v>
      </c>
      <c r="E25" t="s">
        <v>672</v>
      </c>
      <c r="F25" t="s">
        <v>466</v>
      </c>
      <c r="G25" t="s">
        <v>175</v>
      </c>
      <c r="H25" t="s">
        <v>1957</v>
      </c>
      <c r="I25" s="55">
        <v>3.52</v>
      </c>
      <c r="J25" t="s">
        <v>98</v>
      </c>
      <c r="K25" s="56">
        <v>3.3500000000000002E-2</v>
      </c>
      <c r="L25" s="56">
        <v>6.2399999999999997E-2</v>
      </c>
      <c r="M25" s="55">
        <v>335384.90000000002</v>
      </c>
      <c r="N25" s="55">
        <v>90.79</v>
      </c>
      <c r="O25" s="55">
        <v>304.49595070999999</v>
      </c>
      <c r="P25" s="56">
        <v>4.0000000000000002E-4</v>
      </c>
      <c r="Q25" s="56">
        <v>5.7500000000000002E-2</v>
      </c>
      <c r="R25" s="56">
        <v>5.9999999999999995E-4</v>
      </c>
    </row>
    <row r="26" spans="1:18">
      <c r="A26" t="s">
        <v>1958</v>
      </c>
      <c r="B26" t="s">
        <v>1959</v>
      </c>
      <c r="C26" t="s">
        <v>108</v>
      </c>
      <c r="D26" t="s">
        <v>1960</v>
      </c>
      <c r="E26" t="s">
        <v>338</v>
      </c>
      <c r="F26" t="s">
        <v>543</v>
      </c>
      <c r="G26" t="s">
        <v>175</v>
      </c>
      <c r="H26" t="s">
        <v>1961</v>
      </c>
      <c r="I26" s="55">
        <v>0.99</v>
      </c>
      <c r="J26" t="s">
        <v>98</v>
      </c>
      <c r="K26" s="56">
        <v>3.5499999999999997E-2</v>
      </c>
      <c r="L26" s="56">
        <v>5.4600000000000003E-2</v>
      </c>
      <c r="M26" s="55">
        <v>359709.04</v>
      </c>
      <c r="N26" s="55">
        <v>98.22</v>
      </c>
      <c r="O26" s="55">
        <v>353.30621908799998</v>
      </c>
      <c r="P26" s="56">
        <v>1.4E-3</v>
      </c>
      <c r="Q26" s="56">
        <v>6.6699999999999995E-2</v>
      </c>
      <c r="R26" s="56">
        <v>6.9999999999999999E-4</v>
      </c>
    </row>
    <row r="27" spans="1:18">
      <c r="A27" t="s">
        <v>1962</v>
      </c>
      <c r="B27" t="s">
        <v>1963</v>
      </c>
      <c r="C27" t="s">
        <v>108</v>
      </c>
      <c r="D27" t="s">
        <v>1964</v>
      </c>
      <c r="E27" t="s">
        <v>111</v>
      </c>
      <c r="F27" t="s">
        <v>548</v>
      </c>
      <c r="G27" t="s">
        <v>127</v>
      </c>
      <c r="H27" t="s">
        <v>1965</v>
      </c>
      <c r="I27" s="55">
        <v>3.91</v>
      </c>
      <c r="J27" t="s">
        <v>98</v>
      </c>
      <c r="K27" s="56">
        <v>7.3300000000000004E-2</v>
      </c>
      <c r="L27" s="56">
        <v>7.3599999999999999E-2</v>
      </c>
      <c r="M27" s="55">
        <v>179854.52</v>
      </c>
      <c r="N27" s="55">
        <v>103.1292</v>
      </c>
      <c r="O27" s="55">
        <v>185.48252763983999</v>
      </c>
      <c r="P27" s="56">
        <v>6.9999999999999999E-4</v>
      </c>
      <c r="Q27" s="56">
        <v>3.5000000000000003E-2</v>
      </c>
      <c r="R27" s="56">
        <v>4.0000000000000002E-4</v>
      </c>
    </row>
    <row r="28" spans="1:18">
      <c r="A28" t="s">
        <v>1943</v>
      </c>
      <c r="B28" t="s">
        <v>1944</v>
      </c>
      <c r="C28" t="s">
        <v>108</v>
      </c>
      <c r="D28" t="s">
        <v>437</v>
      </c>
      <c r="E28" t="s">
        <v>310</v>
      </c>
      <c r="F28" s="64" t="s">
        <v>3335</v>
      </c>
      <c r="G28" s="106" t="s">
        <v>4062</v>
      </c>
      <c r="H28" t="s">
        <v>1945</v>
      </c>
      <c r="I28" s="55">
        <v>2.73</v>
      </c>
      <c r="J28" t="s">
        <v>98</v>
      </c>
      <c r="K28" s="56">
        <v>7.0499999999999993E-2</v>
      </c>
      <c r="L28" s="56">
        <v>6.13E-2</v>
      </c>
      <c r="M28" s="55">
        <v>301852</v>
      </c>
      <c r="N28" s="55">
        <v>100</v>
      </c>
      <c r="O28" s="55">
        <v>301.85199999999998</v>
      </c>
      <c r="P28" s="56">
        <v>5.9999999999999995E-4</v>
      </c>
      <c r="Q28" s="56">
        <v>5.7000000000000002E-2</v>
      </c>
      <c r="R28" s="56">
        <v>5.9999999999999995E-4</v>
      </c>
    </row>
    <row r="29" spans="1:18">
      <c r="A29" t="s">
        <v>1966</v>
      </c>
      <c r="B29" t="s">
        <v>1967</v>
      </c>
      <c r="C29" t="s">
        <v>108</v>
      </c>
      <c r="D29" t="s">
        <v>1968</v>
      </c>
      <c r="E29" t="s">
        <v>617</v>
      </c>
      <c r="F29" s="64" t="s">
        <v>3335</v>
      </c>
      <c r="G29" s="106" t="s">
        <v>4062</v>
      </c>
      <c r="H29" t="s">
        <v>221</v>
      </c>
      <c r="I29" s="55">
        <v>0.01</v>
      </c>
      <c r="J29" t="s">
        <v>98</v>
      </c>
      <c r="K29" s="56">
        <v>1E-4</v>
      </c>
      <c r="L29" s="56">
        <v>1E-4</v>
      </c>
      <c r="M29" s="55">
        <v>359.6</v>
      </c>
      <c r="N29" s="55">
        <v>29.41732</v>
      </c>
      <c r="O29" s="55">
        <v>0.10578468272</v>
      </c>
      <c r="P29" s="56">
        <v>0</v>
      </c>
      <c r="Q29" s="56">
        <v>0</v>
      </c>
      <c r="R29" s="56">
        <v>0</v>
      </c>
    </row>
    <row r="30" spans="1:18">
      <c r="A30" t="s">
        <v>1969</v>
      </c>
      <c r="B30" t="s">
        <v>1970</v>
      </c>
      <c r="C30" t="s">
        <v>108</v>
      </c>
      <c r="D30" t="s">
        <v>1968</v>
      </c>
      <c r="E30" t="s">
        <v>617</v>
      </c>
      <c r="F30" s="64" t="s">
        <v>3335</v>
      </c>
      <c r="G30" s="106" t="s">
        <v>4062</v>
      </c>
      <c r="H30" t="s">
        <v>221</v>
      </c>
      <c r="I30" s="55">
        <v>0.01</v>
      </c>
      <c r="J30" t="s">
        <v>98</v>
      </c>
      <c r="K30" s="56">
        <v>0</v>
      </c>
      <c r="L30" s="56">
        <v>1E-4</v>
      </c>
      <c r="M30" s="55">
        <v>163281.64000000001</v>
      </c>
      <c r="N30" s="55">
        <v>59</v>
      </c>
      <c r="O30" s="55">
        <v>96.336167599999996</v>
      </c>
      <c r="P30" s="56">
        <v>2.9999999999999997E-4</v>
      </c>
      <c r="Q30" s="56">
        <v>1.8200000000000001E-2</v>
      </c>
      <c r="R30" s="56">
        <v>2.0000000000000001E-4</v>
      </c>
    </row>
    <row r="31" spans="1:18">
      <c r="A31" s="57" t="s">
        <v>304</v>
      </c>
      <c r="B31" s="108" t="s">
        <v>4062</v>
      </c>
      <c r="C31" s="108" t="s">
        <v>4062</v>
      </c>
      <c r="D31" s="108" t="s">
        <v>4062</v>
      </c>
      <c r="E31" s="108" t="s">
        <v>4062</v>
      </c>
      <c r="F31" s="108" t="s">
        <v>4062</v>
      </c>
      <c r="G31" s="108" t="s">
        <v>4062</v>
      </c>
      <c r="H31" s="108" t="s">
        <v>4062</v>
      </c>
      <c r="I31" s="59">
        <v>1.68</v>
      </c>
      <c r="J31" s="108" t="s">
        <v>4062</v>
      </c>
      <c r="K31" s="108" t="s">
        <v>4062</v>
      </c>
      <c r="L31" s="58">
        <v>5.8799999999999998E-2</v>
      </c>
      <c r="M31" s="59">
        <v>2153.0700000000002</v>
      </c>
      <c r="N31" s="108" t="s">
        <v>4062</v>
      </c>
      <c r="O31" s="59">
        <v>8.4081493710630006</v>
      </c>
      <c r="P31" s="108" t="s">
        <v>4062</v>
      </c>
      <c r="Q31" s="58">
        <v>1.6000000000000001E-3</v>
      </c>
      <c r="R31" s="58">
        <v>0</v>
      </c>
    </row>
    <row r="32" spans="1:18">
      <c r="A32" t="s">
        <v>1971</v>
      </c>
      <c r="B32" t="s">
        <v>1972</v>
      </c>
      <c r="C32" t="s">
        <v>108</v>
      </c>
      <c r="D32" t="s">
        <v>1973</v>
      </c>
      <c r="E32" t="s">
        <v>103</v>
      </c>
      <c r="F32" t="s">
        <v>319</v>
      </c>
      <c r="G32" t="s">
        <v>127</v>
      </c>
      <c r="H32" t="s">
        <v>1974</v>
      </c>
      <c r="I32" s="55">
        <v>1.68</v>
      </c>
      <c r="J32" t="s">
        <v>100</v>
      </c>
      <c r="K32" s="56">
        <v>7.9699999999999993E-2</v>
      </c>
      <c r="L32" s="56">
        <v>5.8799999999999998E-2</v>
      </c>
      <c r="M32" s="55">
        <v>2153.0700000000002</v>
      </c>
      <c r="N32" s="55">
        <v>107.67</v>
      </c>
      <c r="O32" s="55">
        <v>8.4081493710630006</v>
      </c>
      <c r="P32" s="56">
        <v>0</v>
      </c>
      <c r="Q32" s="56">
        <v>1.6000000000000001E-3</v>
      </c>
      <c r="R32" s="56">
        <v>0</v>
      </c>
    </row>
    <row r="33" spans="1:18">
      <c r="A33" s="57" t="s">
        <v>825</v>
      </c>
      <c r="B33" s="108" t="s">
        <v>4062</v>
      </c>
      <c r="C33" s="108" t="s">
        <v>4062</v>
      </c>
      <c r="D33" s="108" t="s">
        <v>4062</v>
      </c>
      <c r="E33" s="108" t="s">
        <v>4062</v>
      </c>
      <c r="F33" s="108" t="s">
        <v>4062</v>
      </c>
      <c r="G33" s="108" t="s">
        <v>4062</v>
      </c>
      <c r="H33" s="108" t="s">
        <v>4062</v>
      </c>
      <c r="I33" s="59">
        <v>0</v>
      </c>
      <c r="J33" s="108" t="s">
        <v>4062</v>
      </c>
      <c r="K33" s="108" t="s">
        <v>4062</v>
      </c>
      <c r="L33" s="58">
        <v>0</v>
      </c>
      <c r="M33" s="59">
        <v>0</v>
      </c>
      <c r="N33" s="108" t="s">
        <v>4062</v>
      </c>
      <c r="O33" s="59">
        <v>0</v>
      </c>
      <c r="P33" s="108" t="s">
        <v>4062</v>
      </c>
      <c r="Q33" s="58">
        <v>0</v>
      </c>
      <c r="R33" s="58">
        <v>0</v>
      </c>
    </row>
    <row r="34" spans="1:18">
      <c r="A34" t="s">
        <v>177</v>
      </c>
      <c r="B34" t="s">
        <v>177</v>
      </c>
      <c r="C34" s="108" t="s">
        <v>4062</v>
      </c>
      <c r="D34" s="108" t="s">
        <v>4062</v>
      </c>
      <c r="E34" t="s">
        <v>177</v>
      </c>
      <c r="F34" t="s">
        <v>177</v>
      </c>
      <c r="G34" s="108" t="s">
        <v>4062</v>
      </c>
      <c r="H34" s="108" t="s">
        <v>4062</v>
      </c>
      <c r="I34" s="55">
        <v>0</v>
      </c>
      <c r="J34" t="s">
        <v>177</v>
      </c>
      <c r="K34" s="56">
        <v>0</v>
      </c>
      <c r="L34" s="56">
        <v>0</v>
      </c>
      <c r="M34" s="55">
        <v>0</v>
      </c>
      <c r="N34" s="55">
        <v>0</v>
      </c>
      <c r="O34" s="55">
        <v>0</v>
      </c>
      <c r="P34" s="56">
        <v>0</v>
      </c>
      <c r="Q34" s="56">
        <v>0</v>
      </c>
      <c r="R34" s="56">
        <v>0</v>
      </c>
    </row>
    <row r="35" spans="1:18">
      <c r="A35" s="57" t="s">
        <v>184</v>
      </c>
      <c r="B35" s="108" t="s">
        <v>4062</v>
      </c>
      <c r="C35" s="108" t="s">
        <v>4062</v>
      </c>
      <c r="D35" s="108" t="s">
        <v>4062</v>
      </c>
      <c r="E35" s="108" t="s">
        <v>4062</v>
      </c>
      <c r="F35" s="108" t="s">
        <v>4062</v>
      </c>
      <c r="G35" s="108" t="s">
        <v>4062</v>
      </c>
      <c r="H35" s="108" t="s">
        <v>4062</v>
      </c>
      <c r="I35" s="59">
        <v>12.44</v>
      </c>
      <c r="J35" s="108" t="s">
        <v>4062</v>
      </c>
      <c r="K35" s="108" t="s">
        <v>4062</v>
      </c>
      <c r="L35" s="58">
        <v>5.6899999999999999E-2</v>
      </c>
      <c r="M35" s="59">
        <v>146805.63</v>
      </c>
      <c r="N35" s="108" t="s">
        <v>4062</v>
      </c>
      <c r="O35" s="59">
        <v>341.038496977916</v>
      </c>
      <c r="P35" s="108" t="s">
        <v>4062</v>
      </c>
      <c r="Q35" s="58">
        <v>6.4399999999999999E-2</v>
      </c>
      <c r="R35" s="58">
        <v>6.9999999999999999E-4</v>
      </c>
    </row>
    <row r="36" spans="1:18">
      <c r="A36" s="57" t="s">
        <v>305</v>
      </c>
      <c r="B36" s="108" t="s">
        <v>4062</v>
      </c>
      <c r="C36" s="108" t="s">
        <v>4062</v>
      </c>
      <c r="D36" s="108" t="s">
        <v>4062</v>
      </c>
      <c r="E36" s="108" t="s">
        <v>4062</v>
      </c>
      <c r="F36" s="108" t="s">
        <v>4062</v>
      </c>
      <c r="G36" s="108" t="s">
        <v>4062</v>
      </c>
      <c r="H36" s="108" t="s">
        <v>4062</v>
      </c>
      <c r="I36" s="59">
        <v>0</v>
      </c>
      <c r="J36" s="108" t="s">
        <v>4062</v>
      </c>
      <c r="K36" s="108" t="s">
        <v>4062</v>
      </c>
      <c r="L36" s="58">
        <v>0</v>
      </c>
      <c r="M36" s="59">
        <v>0</v>
      </c>
      <c r="N36" s="108" t="s">
        <v>4062</v>
      </c>
      <c r="O36" s="59">
        <v>0</v>
      </c>
      <c r="P36" s="108" t="s">
        <v>4062</v>
      </c>
      <c r="Q36" s="58">
        <v>0</v>
      </c>
      <c r="R36" s="58">
        <v>0</v>
      </c>
    </row>
    <row r="37" spans="1:18">
      <c r="A37" t="s">
        <v>177</v>
      </c>
      <c r="B37" t="s">
        <v>177</v>
      </c>
      <c r="C37" s="108" t="s">
        <v>4062</v>
      </c>
      <c r="D37" s="108" t="s">
        <v>4062</v>
      </c>
      <c r="E37" t="s">
        <v>177</v>
      </c>
      <c r="F37" t="s">
        <v>177</v>
      </c>
      <c r="G37" s="108" t="s">
        <v>4062</v>
      </c>
      <c r="H37" s="108" t="s">
        <v>4062</v>
      </c>
      <c r="I37" s="55">
        <v>0</v>
      </c>
      <c r="J37" t="s">
        <v>177</v>
      </c>
      <c r="K37" s="56">
        <v>0</v>
      </c>
      <c r="L37" s="56">
        <v>0</v>
      </c>
      <c r="M37" s="55">
        <v>0</v>
      </c>
      <c r="N37" s="55">
        <v>0</v>
      </c>
      <c r="O37" s="55">
        <v>0</v>
      </c>
      <c r="P37" s="56">
        <v>0</v>
      </c>
      <c r="Q37" s="56">
        <v>0</v>
      </c>
      <c r="R37" s="56">
        <v>0</v>
      </c>
    </row>
    <row r="38" spans="1:18">
      <c r="A38" s="57" t="s">
        <v>306</v>
      </c>
      <c r="B38" s="108" t="s">
        <v>4062</v>
      </c>
      <c r="C38" s="108" t="s">
        <v>4062</v>
      </c>
      <c r="D38" s="108" t="s">
        <v>4062</v>
      </c>
      <c r="E38" s="108" t="s">
        <v>4062</v>
      </c>
      <c r="F38" s="108" t="s">
        <v>4062</v>
      </c>
      <c r="G38" s="108" t="s">
        <v>4062</v>
      </c>
      <c r="H38" s="108" t="s">
        <v>4062</v>
      </c>
      <c r="I38" s="59">
        <v>12.44</v>
      </c>
      <c r="J38" s="108" t="s">
        <v>4062</v>
      </c>
      <c r="K38" s="108" t="s">
        <v>4062</v>
      </c>
      <c r="L38" s="58">
        <v>5.6899999999999999E-2</v>
      </c>
      <c r="M38" s="59">
        <v>146805.63</v>
      </c>
      <c r="N38" s="108" t="s">
        <v>4062</v>
      </c>
      <c r="O38" s="59">
        <v>341.038496977916</v>
      </c>
      <c r="P38" s="108" t="s">
        <v>4062</v>
      </c>
      <c r="Q38" s="58">
        <v>6.4399999999999999E-2</v>
      </c>
      <c r="R38" s="58">
        <v>6.9999999999999999E-4</v>
      </c>
    </row>
    <row r="39" spans="1:18">
      <c r="A39" t="s">
        <v>1975</v>
      </c>
      <c r="B39" t="s">
        <v>1976</v>
      </c>
      <c r="C39" t="s">
        <v>108</v>
      </c>
      <c r="D39" s="106" t="s">
        <v>4062</v>
      </c>
      <c r="E39" t="s">
        <v>1595</v>
      </c>
      <c r="F39" t="s">
        <v>833</v>
      </c>
      <c r="G39" t="s">
        <v>1977</v>
      </c>
      <c r="H39" t="s">
        <v>1978</v>
      </c>
      <c r="I39" s="55">
        <v>10.19</v>
      </c>
      <c r="J39" t="s">
        <v>105</v>
      </c>
      <c r="K39" s="56">
        <v>3.95E-2</v>
      </c>
      <c r="L39" s="56">
        <v>5.3199999999999997E-2</v>
      </c>
      <c r="M39" s="55">
        <v>67331.72</v>
      </c>
      <c r="N39" s="55">
        <v>87.480000000000217</v>
      </c>
      <c r="O39" s="55">
        <v>161.33788930764999</v>
      </c>
      <c r="P39" s="56">
        <v>2.0000000000000001E-4</v>
      </c>
      <c r="Q39" s="56">
        <v>3.04E-2</v>
      </c>
      <c r="R39" s="56">
        <v>2.9999999999999997E-4</v>
      </c>
    </row>
    <row r="40" spans="1:18">
      <c r="A40" t="s">
        <v>1979</v>
      </c>
      <c r="B40" t="s">
        <v>1980</v>
      </c>
      <c r="C40" t="s">
        <v>108</v>
      </c>
      <c r="D40" s="106" t="s">
        <v>4062</v>
      </c>
      <c r="E40" t="s">
        <v>1595</v>
      </c>
      <c r="F40" t="s">
        <v>955</v>
      </c>
      <c r="G40" t="s">
        <v>867</v>
      </c>
      <c r="H40" t="s">
        <v>1981</v>
      </c>
      <c r="I40" s="55">
        <v>14.46</v>
      </c>
      <c r="J40" t="s">
        <v>105</v>
      </c>
      <c r="K40" s="56">
        <v>4.5600000000000002E-2</v>
      </c>
      <c r="L40" s="56">
        <v>6.0199999999999997E-2</v>
      </c>
      <c r="M40" s="55">
        <v>79473.91</v>
      </c>
      <c r="N40" s="55">
        <v>82.550000000000225</v>
      </c>
      <c r="O40" s="55">
        <v>179.70060767026601</v>
      </c>
      <c r="P40" s="56">
        <v>5.0000000000000001E-4</v>
      </c>
      <c r="Q40" s="56">
        <v>3.39E-2</v>
      </c>
      <c r="R40" s="56">
        <v>4.0000000000000002E-4</v>
      </c>
    </row>
    <row r="41" spans="1:18">
      <c r="A41" t="s">
        <v>186</v>
      </c>
      <c r="B41" s="108" t="s">
        <v>4062</v>
      </c>
      <c r="C41" s="108" t="s">
        <v>4062</v>
      </c>
      <c r="D41" s="108" t="s">
        <v>4062</v>
      </c>
      <c r="E41" s="108" t="s">
        <v>4062</v>
      </c>
      <c r="F41" s="108" t="s">
        <v>4062</v>
      </c>
      <c r="G41" s="108" t="s">
        <v>4062</v>
      </c>
      <c r="H41" s="108" t="s">
        <v>4062</v>
      </c>
      <c r="I41" s="108" t="s">
        <v>4062</v>
      </c>
      <c r="J41" s="108" t="s">
        <v>4062</v>
      </c>
      <c r="K41" s="108" t="s">
        <v>4062</v>
      </c>
      <c r="L41" s="108" t="s">
        <v>4062</v>
      </c>
      <c r="M41" s="108" t="s">
        <v>4062</v>
      </c>
      <c r="N41" s="108" t="s">
        <v>4062</v>
      </c>
      <c r="O41" s="108" t="s">
        <v>4062</v>
      </c>
      <c r="P41" s="108" t="s">
        <v>4062</v>
      </c>
      <c r="Q41" s="108" t="s">
        <v>4062</v>
      </c>
      <c r="R41" s="108" t="s">
        <v>4062</v>
      </c>
    </row>
    <row r="42" spans="1:18">
      <c r="A42" t="s">
        <v>299</v>
      </c>
      <c r="B42" s="108" t="s">
        <v>4062</v>
      </c>
      <c r="C42" s="108" t="s">
        <v>4062</v>
      </c>
      <c r="D42" s="108" t="s">
        <v>4062</v>
      </c>
      <c r="E42" s="108" t="s">
        <v>4062</v>
      </c>
      <c r="F42" s="108" t="s">
        <v>4062</v>
      </c>
      <c r="G42" s="108" t="s">
        <v>4062</v>
      </c>
      <c r="H42" s="108" t="s">
        <v>4062</v>
      </c>
      <c r="I42" s="108" t="s">
        <v>4062</v>
      </c>
      <c r="J42" s="108" t="s">
        <v>4062</v>
      </c>
      <c r="K42" s="108" t="s">
        <v>4062</v>
      </c>
      <c r="L42" s="108" t="s">
        <v>4062</v>
      </c>
      <c r="M42" s="108" t="s">
        <v>4062</v>
      </c>
      <c r="N42" s="108" t="s">
        <v>4062</v>
      </c>
      <c r="O42" s="108" t="s">
        <v>4062</v>
      </c>
      <c r="P42" s="108" t="s">
        <v>4062</v>
      </c>
      <c r="Q42" s="108" t="s">
        <v>4062</v>
      </c>
      <c r="R42" s="108" t="s">
        <v>4062</v>
      </c>
    </row>
    <row r="43" spans="1:18">
      <c r="A43" t="s">
        <v>300</v>
      </c>
      <c r="B43" s="108" t="s">
        <v>4062</v>
      </c>
      <c r="C43" s="108" t="s">
        <v>4062</v>
      </c>
      <c r="D43" s="108" t="s">
        <v>4062</v>
      </c>
      <c r="E43" s="108" t="s">
        <v>4062</v>
      </c>
      <c r="F43" s="108" t="s">
        <v>4062</v>
      </c>
      <c r="G43" s="108" t="s">
        <v>4062</v>
      </c>
      <c r="H43" s="108" t="s">
        <v>4062</v>
      </c>
      <c r="I43" s="108" t="s">
        <v>4062</v>
      </c>
      <c r="J43" s="108" t="s">
        <v>4062</v>
      </c>
      <c r="K43" s="108" t="s">
        <v>4062</v>
      </c>
      <c r="L43" s="108" t="s">
        <v>4062</v>
      </c>
      <c r="M43" s="108" t="s">
        <v>4062</v>
      </c>
      <c r="N43" s="108" t="s">
        <v>4062</v>
      </c>
      <c r="O43" s="108" t="s">
        <v>4062</v>
      </c>
      <c r="P43" s="108" t="s">
        <v>4062</v>
      </c>
      <c r="Q43" s="108" t="s">
        <v>4062</v>
      </c>
      <c r="R43" s="108" t="s">
        <v>4062</v>
      </c>
    </row>
    <row r="44" spans="1:18">
      <c r="A44" t="s">
        <v>301</v>
      </c>
      <c r="B44" s="108" t="s">
        <v>4062</v>
      </c>
      <c r="C44" s="108" t="s">
        <v>4062</v>
      </c>
      <c r="D44" s="108" t="s">
        <v>4062</v>
      </c>
      <c r="E44" s="108" t="s">
        <v>4062</v>
      </c>
      <c r="F44" s="108" t="s">
        <v>4062</v>
      </c>
      <c r="G44" s="108" t="s">
        <v>4062</v>
      </c>
      <c r="H44" s="108" t="s">
        <v>4062</v>
      </c>
      <c r="I44" s="108" t="s">
        <v>4062</v>
      </c>
      <c r="J44" s="108" t="s">
        <v>4062</v>
      </c>
      <c r="K44" s="108" t="s">
        <v>4062</v>
      </c>
      <c r="L44" s="108" t="s">
        <v>4062</v>
      </c>
      <c r="M44" s="108" t="s">
        <v>4062</v>
      </c>
      <c r="N44" s="108" t="s">
        <v>4062</v>
      </c>
      <c r="O44" s="108" t="s">
        <v>4062</v>
      </c>
      <c r="P44" s="108" t="s">
        <v>4062</v>
      </c>
      <c r="Q44" s="108" t="s">
        <v>4062</v>
      </c>
      <c r="R44" s="108" t="s">
        <v>4062</v>
      </c>
    </row>
    <row r="45" spans="1:18" hidden="1">
      <c r="B45" s="13"/>
      <c r="C45" s="13"/>
      <c r="D45" s="13"/>
    </row>
    <row r="46" spans="1:18" hidden="1">
      <c r="B46" s="13"/>
      <c r="C46" s="13"/>
      <c r="D46" s="13"/>
    </row>
    <row r="47" spans="1:18" hidden="1">
      <c r="B47" s="13"/>
      <c r="C47" s="13"/>
      <c r="D47" s="13"/>
    </row>
    <row r="48" spans="1:18" hidden="1">
      <c r="B48" s="13"/>
      <c r="C48" s="13"/>
      <c r="D48" s="13"/>
    </row>
    <row r="49" spans="2:4" hidden="1">
      <c r="B49" s="13"/>
      <c r="C49" s="13"/>
      <c r="D49" s="13"/>
    </row>
    <row r="50" spans="2:4" hidden="1">
      <c r="B50" s="13"/>
      <c r="C50" s="13"/>
      <c r="D50" s="13"/>
    </row>
    <row r="51" spans="2:4" hidden="1">
      <c r="B51" s="13"/>
      <c r="C51" s="13"/>
      <c r="D51" s="13"/>
    </row>
    <row r="52" spans="2:4" hidden="1">
      <c r="B52" s="13"/>
      <c r="C52" s="13"/>
      <c r="D52" s="13"/>
    </row>
    <row r="53" spans="2:4" hidden="1">
      <c r="B53" s="13"/>
      <c r="C53" s="13"/>
      <c r="D53" s="13"/>
    </row>
    <row r="54" spans="2:4" hidden="1">
      <c r="B54" s="13"/>
      <c r="C54" s="13"/>
      <c r="D54" s="13"/>
    </row>
    <row r="55" spans="2:4" hidden="1">
      <c r="B55" s="13"/>
      <c r="C55" s="13"/>
      <c r="D55" s="13"/>
    </row>
    <row r="56" spans="2:4" hidden="1">
      <c r="B56" s="13"/>
      <c r="C56" s="13"/>
      <c r="D56" s="13"/>
    </row>
    <row r="57" spans="2:4" hidden="1">
      <c r="B57" s="13"/>
      <c r="C57" s="13"/>
      <c r="D57" s="13"/>
    </row>
    <row r="58" spans="2:4" hidden="1">
      <c r="B58" s="13"/>
      <c r="C58" s="13"/>
      <c r="D58" s="13"/>
    </row>
    <row r="59" spans="2:4" hidden="1">
      <c r="B59" s="13"/>
      <c r="C59" s="13"/>
      <c r="D59" s="13"/>
    </row>
    <row r="60" spans="2:4" hidden="1">
      <c r="B60" s="13"/>
      <c r="C60" s="13"/>
      <c r="D60" s="13"/>
    </row>
    <row r="61" spans="2:4" hidden="1">
      <c r="B61" s="13"/>
      <c r="C61" s="13"/>
      <c r="D61" s="13"/>
    </row>
    <row r="62" spans="2:4" hidden="1">
      <c r="B62" s="13"/>
      <c r="C62" s="13"/>
      <c r="D62" s="13"/>
    </row>
    <row r="63" spans="2:4" hidden="1">
      <c r="B63" s="13"/>
      <c r="C63" s="13"/>
      <c r="D63" s="13"/>
    </row>
    <row r="64" spans="2:4" hidden="1">
      <c r="B64" s="13"/>
      <c r="C64" s="13"/>
      <c r="D64" s="13"/>
    </row>
    <row r="65" spans="2:4" hidden="1">
      <c r="B65" s="13"/>
      <c r="C65" s="13"/>
      <c r="D65" s="13"/>
    </row>
    <row r="66" spans="2:4" hidden="1">
      <c r="B66" s="13"/>
      <c r="C66" s="13"/>
      <c r="D66" s="13"/>
    </row>
    <row r="67" spans="2:4" hidden="1">
      <c r="B67" s="13"/>
      <c r="C67" s="13"/>
      <c r="D67" s="13"/>
    </row>
    <row r="68" spans="2:4" hidden="1">
      <c r="B68" s="13"/>
      <c r="C68" s="13"/>
      <c r="D68" s="13"/>
    </row>
    <row r="69" spans="2:4" hidden="1">
      <c r="B69" s="13"/>
      <c r="C69" s="13"/>
      <c r="D69" s="13"/>
    </row>
    <row r="70" spans="2:4" hidden="1">
      <c r="B70" s="13"/>
      <c r="C70" s="13"/>
      <c r="D70" s="13"/>
    </row>
    <row r="71" spans="2:4" hidden="1">
      <c r="B71" s="13"/>
      <c r="C71" s="13"/>
      <c r="D71" s="13"/>
    </row>
    <row r="72" spans="2:4" hidden="1">
      <c r="B72" s="13"/>
      <c r="C72" s="13"/>
      <c r="D72" s="13"/>
    </row>
    <row r="73" spans="2:4" hidden="1">
      <c r="B73" s="13"/>
      <c r="C73" s="13"/>
      <c r="D73" s="13"/>
    </row>
    <row r="74" spans="2:4" hidden="1">
      <c r="B74" s="13"/>
      <c r="C74" s="13"/>
      <c r="D74" s="13"/>
    </row>
    <row r="75" spans="2:4" hidden="1">
      <c r="B75" s="13"/>
      <c r="C75" s="13"/>
      <c r="D75" s="13"/>
    </row>
    <row r="76" spans="2:4" hidden="1">
      <c r="B76" s="13"/>
      <c r="C76" s="13"/>
      <c r="D76" s="13"/>
    </row>
    <row r="77" spans="2:4" hidden="1">
      <c r="B77" s="13"/>
      <c r="C77" s="13"/>
      <c r="D77" s="13"/>
    </row>
    <row r="78" spans="2:4" hidden="1">
      <c r="B78" s="13"/>
      <c r="C78" s="13"/>
      <c r="D78" s="13"/>
    </row>
    <row r="79" spans="2:4" hidden="1">
      <c r="B79" s="13"/>
      <c r="C79" s="13"/>
      <c r="D79" s="13"/>
    </row>
    <row r="80" spans="2:4" hidden="1">
      <c r="B80" s="13"/>
      <c r="C80" s="13"/>
      <c r="D80" s="13"/>
    </row>
    <row r="81" spans="2:4" hidden="1">
      <c r="B81" s="13"/>
      <c r="C81" s="13"/>
      <c r="D81" s="13"/>
    </row>
    <row r="82" spans="2:4" hidden="1">
      <c r="B82" s="13"/>
      <c r="C82" s="13"/>
      <c r="D82" s="13"/>
    </row>
    <row r="83" spans="2:4" hidden="1">
      <c r="B83" s="13"/>
      <c r="C83" s="13"/>
      <c r="D83" s="13"/>
    </row>
    <row r="84" spans="2:4" hidden="1">
      <c r="B84" s="13"/>
      <c r="C84" s="13"/>
      <c r="D84" s="13"/>
    </row>
    <row r="85" spans="2:4" hidden="1">
      <c r="B85" s="13"/>
      <c r="C85" s="13"/>
      <c r="D85" s="13"/>
    </row>
    <row r="86" spans="2:4" hidden="1">
      <c r="B86" s="13"/>
      <c r="C86" s="13"/>
      <c r="D86" s="13"/>
    </row>
    <row r="87" spans="2:4" hidden="1">
      <c r="B87" s="13"/>
      <c r="C87" s="13"/>
      <c r="D87" s="13"/>
    </row>
    <row r="88" spans="2:4" hidden="1">
      <c r="B88" s="13"/>
      <c r="C88" s="13"/>
      <c r="D88" s="13"/>
    </row>
    <row r="89" spans="2:4" hidden="1">
      <c r="B89" s="13"/>
      <c r="C89" s="13"/>
      <c r="D89" s="13"/>
    </row>
    <row r="90" spans="2:4" hidden="1">
      <c r="B90" s="13"/>
      <c r="C90" s="13"/>
      <c r="D90" s="13"/>
    </row>
    <row r="91" spans="2:4" hidden="1">
      <c r="B91" s="13"/>
      <c r="C91" s="13"/>
      <c r="D91" s="13"/>
    </row>
    <row r="92" spans="2:4" hidden="1">
      <c r="B92" s="13"/>
      <c r="C92" s="13"/>
      <c r="D92" s="13"/>
    </row>
    <row r="93" spans="2:4" hidden="1">
      <c r="B93" s="13"/>
      <c r="C93" s="13"/>
      <c r="D93" s="13"/>
    </row>
    <row r="94" spans="2:4" hidden="1">
      <c r="B94" s="13"/>
      <c r="C94" s="13"/>
      <c r="D94" s="13"/>
    </row>
    <row r="95" spans="2:4" hidden="1">
      <c r="B95" s="13"/>
      <c r="C95" s="13"/>
      <c r="D95" s="13"/>
    </row>
    <row r="96" spans="2:4" hidden="1">
      <c r="B96" s="13"/>
      <c r="C96" s="13"/>
      <c r="D96" s="13"/>
    </row>
    <row r="97" spans="2:4" hidden="1">
      <c r="B97" s="13"/>
      <c r="C97" s="13"/>
      <c r="D97" s="13"/>
    </row>
    <row r="98" spans="2:4" hidden="1">
      <c r="B98" s="13"/>
      <c r="C98" s="13"/>
      <c r="D98" s="13"/>
    </row>
    <row r="99" spans="2:4" hidden="1">
      <c r="B99" s="13"/>
      <c r="C99" s="13"/>
      <c r="D99" s="13"/>
    </row>
    <row r="100" spans="2:4" hidden="1">
      <c r="B100" s="13"/>
      <c r="C100" s="13"/>
      <c r="D100" s="13"/>
    </row>
    <row r="101" spans="2:4" hidden="1">
      <c r="B101" s="13"/>
      <c r="C101" s="13"/>
      <c r="D101" s="13"/>
    </row>
    <row r="102" spans="2:4" hidden="1">
      <c r="B102" s="13"/>
      <c r="C102" s="13"/>
      <c r="D102" s="13"/>
    </row>
    <row r="103" spans="2:4" hidden="1">
      <c r="B103" s="13"/>
      <c r="C103" s="13"/>
      <c r="D103" s="13"/>
    </row>
    <row r="104" spans="2:4" hidden="1">
      <c r="B104" s="13"/>
      <c r="C104" s="13"/>
      <c r="D104" s="13"/>
    </row>
    <row r="105" spans="2:4" hidden="1">
      <c r="B105" s="13"/>
      <c r="C105" s="13"/>
      <c r="D105" s="13"/>
    </row>
    <row r="106" spans="2:4" hidden="1">
      <c r="B106" s="13"/>
      <c r="C106" s="13"/>
      <c r="D106" s="13"/>
    </row>
    <row r="107" spans="2:4" hidden="1">
      <c r="B107" s="13"/>
      <c r="C107" s="13"/>
      <c r="D107" s="13"/>
    </row>
    <row r="108" spans="2:4" hidden="1">
      <c r="B108" s="13"/>
      <c r="C108" s="13"/>
      <c r="D108" s="13"/>
    </row>
    <row r="109" spans="2:4" hidden="1">
      <c r="B109" s="13"/>
      <c r="C109" s="13"/>
      <c r="D109" s="13"/>
    </row>
    <row r="110" spans="2:4" hidden="1">
      <c r="B110" s="13"/>
      <c r="C110" s="13"/>
      <c r="D110" s="13"/>
    </row>
    <row r="111" spans="2:4" hidden="1">
      <c r="B111" s="13"/>
      <c r="C111" s="13"/>
      <c r="D111" s="13"/>
    </row>
    <row r="112" spans="2:4" hidden="1">
      <c r="B112" s="13"/>
      <c r="C112" s="13"/>
      <c r="D112" s="13"/>
    </row>
    <row r="113" spans="2:4" hidden="1">
      <c r="B113" s="13"/>
      <c r="C113" s="13"/>
      <c r="D113" s="13"/>
    </row>
    <row r="114" spans="2:4" hidden="1">
      <c r="B114" s="13"/>
      <c r="C114" s="13"/>
      <c r="D114" s="13"/>
    </row>
    <row r="115" spans="2:4" hidden="1">
      <c r="B115" s="13"/>
      <c r="C115" s="13"/>
      <c r="D115" s="13"/>
    </row>
    <row r="116" spans="2:4" hidden="1">
      <c r="B116" s="13"/>
      <c r="C116" s="13"/>
      <c r="D116" s="13"/>
    </row>
    <row r="117" spans="2:4" hidden="1">
      <c r="B117" s="13"/>
      <c r="C117" s="13"/>
      <c r="D117" s="13"/>
    </row>
    <row r="118" spans="2:4" hidden="1">
      <c r="B118" s="13"/>
      <c r="C118" s="13"/>
      <c r="D118" s="13"/>
    </row>
    <row r="119" spans="2:4" hidden="1">
      <c r="B119" s="13"/>
      <c r="C119" s="13"/>
      <c r="D119" s="13"/>
    </row>
    <row r="120" spans="2:4" hidden="1">
      <c r="B120" s="13"/>
      <c r="C120" s="13"/>
      <c r="D120" s="13"/>
    </row>
    <row r="121" spans="2:4" hidden="1">
      <c r="B121" s="13"/>
      <c r="C121" s="13"/>
      <c r="D121" s="13"/>
    </row>
    <row r="122" spans="2:4" hidden="1">
      <c r="B122" s="13"/>
      <c r="C122" s="13"/>
      <c r="D122" s="13"/>
    </row>
    <row r="123" spans="2:4" hidden="1">
      <c r="B123" s="13"/>
      <c r="C123" s="13"/>
      <c r="D123" s="13"/>
    </row>
    <row r="124" spans="2:4" hidden="1">
      <c r="B124" s="13"/>
      <c r="C124" s="13"/>
      <c r="D124" s="13"/>
    </row>
    <row r="125" spans="2:4" hidden="1">
      <c r="B125" s="13"/>
      <c r="C125" s="13"/>
      <c r="D125" s="13"/>
    </row>
    <row r="126" spans="2:4" hidden="1">
      <c r="B126" s="13"/>
      <c r="C126" s="13"/>
      <c r="D126" s="13"/>
    </row>
    <row r="127" spans="2:4" hidden="1">
      <c r="B127" s="13"/>
      <c r="C127" s="13"/>
      <c r="D127" s="13"/>
    </row>
    <row r="128" spans="2:4" hidden="1">
      <c r="B128" s="13"/>
      <c r="C128" s="13"/>
      <c r="D128" s="13"/>
    </row>
    <row r="129" spans="2:4" hidden="1">
      <c r="B129" s="13"/>
      <c r="C129" s="13"/>
      <c r="D129" s="13"/>
    </row>
    <row r="130" spans="2:4" hidden="1">
      <c r="B130" s="13"/>
      <c r="C130" s="13"/>
      <c r="D130" s="13"/>
    </row>
    <row r="131" spans="2:4" hidden="1">
      <c r="B131" s="13"/>
      <c r="C131" s="13"/>
      <c r="D131" s="13"/>
    </row>
    <row r="132" spans="2:4" hidden="1">
      <c r="B132" s="13"/>
      <c r="C132" s="13"/>
      <c r="D132" s="13"/>
    </row>
    <row r="133" spans="2:4" hidden="1">
      <c r="B133" s="13"/>
      <c r="C133" s="13"/>
      <c r="D133" s="13"/>
    </row>
    <row r="134" spans="2:4" hidden="1">
      <c r="B134" s="13"/>
      <c r="C134" s="13"/>
      <c r="D134" s="13"/>
    </row>
    <row r="135" spans="2:4" hidden="1">
      <c r="B135" s="13"/>
      <c r="C135" s="13"/>
      <c r="D135" s="13"/>
    </row>
    <row r="136" spans="2:4" hidden="1">
      <c r="B136" s="13"/>
      <c r="C136" s="13"/>
      <c r="D136" s="13"/>
    </row>
    <row r="137" spans="2:4" hidden="1">
      <c r="B137" s="13"/>
      <c r="C137" s="13"/>
      <c r="D137" s="13"/>
    </row>
    <row r="138" spans="2:4" hidden="1">
      <c r="B138" s="13"/>
      <c r="C138" s="13"/>
      <c r="D138" s="13"/>
    </row>
    <row r="139" spans="2:4" hidden="1">
      <c r="B139" s="13"/>
      <c r="C139" s="13"/>
      <c r="D139" s="13"/>
    </row>
    <row r="140" spans="2:4" hidden="1">
      <c r="B140" s="13"/>
      <c r="C140" s="13"/>
      <c r="D140" s="13"/>
    </row>
    <row r="141" spans="2:4" hidden="1">
      <c r="B141" s="13"/>
      <c r="C141" s="13"/>
      <c r="D141" s="13"/>
    </row>
    <row r="142" spans="2:4" hidden="1">
      <c r="B142" s="13"/>
      <c r="C142" s="13"/>
      <c r="D142" s="13"/>
    </row>
    <row r="143" spans="2:4" hidden="1">
      <c r="B143" s="13"/>
      <c r="C143" s="13"/>
      <c r="D143" s="13"/>
    </row>
    <row r="144" spans="2:4" hidden="1">
      <c r="B144" s="13"/>
      <c r="C144" s="13"/>
      <c r="D144" s="13"/>
    </row>
    <row r="145" spans="2:4" hidden="1">
      <c r="B145" s="13"/>
      <c r="C145" s="13"/>
      <c r="D145" s="13"/>
    </row>
    <row r="146" spans="2:4" hidden="1">
      <c r="B146" s="13"/>
      <c r="C146" s="13"/>
      <c r="D146" s="13"/>
    </row>
    <row r="147" spans="2:4" hidden="1">
      <c r="B147" s="13"/>
      <c r="C147" s="13"/>
      <c r="D147" s="13"/>
    </row>
    <row r="148" spans="2:4" hidden="1">
      <c r="B148" s="13"/>
      <c r="C148" s="13"/>
      <c r="D148" s="13"/>
    </row>
    <row r="149" spans="2:4" hidden="1">
      <c r="B149" s="13"/>
      <c r="C149" s="13"/>
      <c r="D149" s="13"/>
    </row>
    <row r="150" spans="2:4" hidden="1">
      <c r="B150" s="13"/>
      <c r="C150" s="13"/>
      <c r="D150" s="13"/>
    </row>
    <row r="151" spans="2:4" hidden="1">
      <c r="B151" s="13"/>
      <c r="C151" s="13"/>
      <c r="D151" s="13"/>
    </row>
    <row r="152" spans="2:4" hidden="1">
      <c r="B152" s="13"/>
      <c r="C152" s="13"/>
      <c r="D152" s="13"/>
    </row>
    <row r="153" spans="2:4" hidden="1">
      <c r="B153" s="13"/>
      <c r="C153" s="13"/>
      <c r="D153" s="13"/>
    </row>
    <row r="154" spans="2:4" hidden="1">
      <c r="B154" s="13"/>
      <c r="C154" s="13"/>
      <c r="D154" s="13"/>
    </row>
    <row r="155" spans="2:4" hidden="1">
      <c r="B155" s="13"/>
      <c r="C155" s="13"/>
      <c r="D155" s="13"/>
    </row>
    <row r="156" spans="2:4" hidden="1">
      <c r="B156" s="13"/>
      <c r="C156" s="13"/>
      <c r="D156" s="13"/>
    </row>
    <row r="157" spans="2:4" hidden="1">
      <c r="B157" s="13"/>
      <c r="C157" s="13"/>
      <c r="D157" s="13"/>
    </row>
    <row r="158" spans="2:4" hidden="1">
      <c r="B158" s="13"/>
      <c r="C158" s="13"/>
      <c r="D158" s="13"/>
    </row>
    <row r="159" spans="2:4" hidden="1">
      <c r="B159" s="13"/>
      <c r="C159" s="13"/>
      <c r="D159" s="13"/>
    </row>
    <row r="160" spans="2:4" hidden="1">
      <c r="B160" s="13"/>
      <c r="C160" s="13"/>
      <c r="D160" s="13"/>
    </row>
    <row r="161" spans="2:4" hidden="1">
      <c r="B161" s="13"/>
      <c r="C161" s="13"/>
      <c r="D161" s="13"/>
    </row>
    <row r="162" spans="2:4" hidden="1">
      <c r="B162" s="13"/>
      <c r="C162" s="13"/>
      <c r="D162" s="13"/>
    </row>
    <row r="163" spans="2:4" hidden="1">
      <c r="B163" s="13"/>
      <c r="C163" s="13"/>
      <c r="D163" s="13"/>
    </row>
    <row r="164" spans="2:4" hidden="1">
      <c r="B164" s="13"/>
      <c r="C164" s="13"/>
      <c r="D164" s="13"/>
    </row>
    <row r="165" spans="2:4" hidden="1">
      <c r="B165" s="13"/>
      <c r="C165" s="13"/>
      <c r="D165" s="13"/>
    </row>
    <row r="166" spans="2:4" hidden="1">
      <c r="B166" s="13"/>
      <c r="C166" s="13"/>
      <c r="D166" s="13"/>
    </row>
    <row r="167" spans="2:4" hidden="1">
      <c r="B167" s="13"/>
      <c r="C167" s="13"/>
      <c r="D167" s="13"/>
    </row>
    <row r="168" spans="2:4" hidden="1">
      <c r="B168" s="13"/>
      <c r="C168" s="13"/>
      <c r="D168" s="13"/>
    </row>
    <row r="169" spans="2:4" hidden="1">
      <c r="B169" s="13"/>
      <c r="C169" s="13"/>
      <c r="D169" s="13"/>
    </row>
    <row r="170" spans="2:4" hidden="1">
      <c r="B170" s="13"/>
      <c r="C170" s="13"/>
      <c r="D170" s="13"/>
    </row>
    <row r="171" spans="2:4" hidden="1">
      <c r="B171" s="13"/>
      <c r="C171" s="13"/>
      <c r="D171" s="13"/>
    </row>
    <row r="172" spans="2:4" hidden="1">
      <c r="B172" s="13"/>
      <c r="C172" s="13"/>
      <c r="D172" s="13"/>
    </row>
    <row r="173" spans="2:4" hidden="1">
      <c r="B173" s="13"/>
      <c r="C173" s="13"/>
      <c r="D173" s="13"/>
    </row>
    <row r="174" spans="2:4" hidden="1">
      <c r="B174" s="13"/>
      <c r="C174" s="13"/>
      <c r="D174" s="13"/>
    </row>
    <row r="175" spans="2:4" hidden="1">
      <c r="B175" s="13"/>
      <c r="C175" s="13"/>
      <c r="D175" s="13"/>
    </row>
    <row r="176" spans="2:4" hidden="1">
      <c r="B176" s="13"/>
      <c r="C176" s="13"/>
      <c r="D176" s="13"/>
    </row>
    <row r="177" spans="2:4" hidden="1">
      <c r="B177" s="13"/>
      <c r="C177" s="13"/>
      <c r="D177" s="13"/>
    </row>
    <row r="178" spans="2:4" hidden="1">
      <c r="B178" s="13"/>
      <c r="C178" s="13"/>
      <c r="D178" s="13"/>
    </row>
    <row r="179" spans="2:4" hidden="1">
      <c r="B179" s="13"/>
      <c r="C179" s="13"/>
      <c r="D179" s="13"/>
    </row>
    <row r="180" spans="2:4" hidden="1">
      <c r="B180" s="13"/>
      <c r="C180" s="13"/>
      <c r="D180" s="13"/>
    </row>
    <row r="181" spans="2:4" hidden="1">
      <c r="B181" s="13"/>
      <c r="C181" s="13"/>
      <c r="D181" s="13"/>
    </row>
    <row r="182" spans="2:4" hidden="1">
      <c r="B182" s="13"/>
      <c r="C182" s="13"/>
      <c r="D182" s="13"/>
    </row>
    <row r="183" spans="2:4" hidden="1">
      <c r="B183" s="13"/>
      <c r="C183" s="13"/>
      <c r="D183" s="13"/>
    </row>
    <row r="184" spans="2:4" hidden="1">
      <c r="B184" s="13"/>
      <c r="C184" s="13"/>
      <c r="D184" s="13"/>
    </row>
    <row r="185" spans="2:4" hidden="1">
      <c r="B185" s="13"/>
      <c r="C185" s="13"/>
      <c r="D185" s="13"/>
    </row>
    <row r="186" spans="2:4" hidden="1">
      <c r="B186" s="13"/>
      <c r="C186" s="13"/>
      <c r="D186" s="13"/>
    </row>
    <row r="187" spans="2:4" hidden="1">
      <c r="B187" s="13"/>
      <c r="C187" s="13"/>
      <c r="D187" s="13"/>
    </row>
    <row r="188" spans="2:4" hidden="1">
      <c r="B188" s="13"/>
      <c r="C188" s="13"/>
      <c r="D188" s="13"/>
    </row>
    <row r="189" spans="2:4" hidden="1">
      <c r="B189" s="13"/>
      <c r="C189" s="13"/>
      <c r="D189" s="13"/>
    </row>
    <row r="190" spans="2:4" hidden="1">
      <c r="B190" s="13"/>
      <c r="C190" s="13"/>
      <c r="D190" s="13"/>
    </row>
    <row r="191" spans="2:4" hidden="1">
      <c r="B191" s="13"/>
      <c r="C191" s="13"/>
      <c r="D191" s="13"/>
    </row>
    <row r="192" spans="2:4" hidden="1">
      <c r="B192" s="13"/>
      <c r="C192" s="13"/>
      <c r="D192" s="13"/>
    </row>
    <row r="193" spans="2:4" hidden="1">
      <c r="B193" s="13"/>
      <c r="C193" s="13"/>
      <c r="D193" s="13"/>
    </row>
    <row r="194" spans="2:4" hidden="1">
      <c r="B194" s="13"/>
      <c r="C194" s="13"/>
      <c r="D194" s="13"/>
    </row>
    <row r="195" spans="2:4" hidden="1">
      <c r="B195" s="13"/>
      <c r="C195" s="13"/>
      <c r="D195" s="13"/>
    </row>
    <row r="196" spans="2:4" hidden="1">
      <c r="B196" s="13"/>
      <c r="C196" s="13"/>
      <c r="D196" s="13"/>
    </row>
    <row r="197" spans="2:4" hidden="1">
      <c r="B197" s="13"/>
      <c r="C197" s="13"/>
      <c r="D197" s="13"/>
    </row>
    <row r="198" spans="2:4" hidden="1">
      <c r="B198" s="13"/>
      <c r="C198" s="13"/>
      <c r="D198" s="13"/>
    </row>
    <row r="199" spans="2:4" hidden="1">
      <c r="B199" s="13"/>
      <c r="C199" s="13"/>
      <c r="D199" s="13"/>
    </row>
    <row r="200" spans="2:4" hidden="1">
      <c r="B200" s="13"/>
      <c r="C200" s="13"/>
      <c r="D200" s="13"/>
    </row>
    <row r="201" spans="2:4" hidden="1">
      <c r="B201" s="13"/>
      <c r="C201" s="13"/>
      <c r="D201" s="13"/>
    </row>
    <row r="202" spans="2:4" hidden="1">
      <c r="B202" s="13"/>
      <c r="C202" s="13"/>
      <c r="D202" s="13"/>
    </row>
    <row r="203" spans="2:4" hidden="1">
      <c r="B203" s="13"/>
      <c r="C203" s="13"/>
      <c r="D203" s="13"/>
    </row>
    <row r="204" spans="2:4" hidden="1">
      <c r="B204" s="13"/>
      <c r="C204" s="13"/>
      <c r="D204" s="13"/>
    </row>
    <row r="205" spans="2:4" hidden="1">
      <c r="B205" s="13"/>
      <c r="C205" s="13"/>
      <c r="D205" s="13"/>
    </row>
    <row r="206" spans="2:4" hidden="1">
      <c r="B206" s="13"/>
      <c r="C206" s="13"/>
      <c r="D206" s="13"/>
    </row>
    <row r="207" spans="2:4" hidden="1">
      <c r="B207" s="13"/>
      <c r="C207" s="13"/>
      <c r="D207" s="13"/>
    </row>
    <row r="208" spans="2:4" hidden="1">
      <c r="B208" s="13"/>
      <c r="C208" s="13"/>
      <c r="D208" s="13"/>
    </row>
    <row r="209" spans="2:4" hidden="1">
      <c r="B209" s="13"/>
      <c r="C209" s="13"/>
      <c r="D209" s="13"/>
    </row>
    <row r="210" spans="2:4" hidden="1">
      <c r="B210" s="13"/>
      <c r="C210" s="13"/>
      <c r="D210" s="13"/>
    </row>
    <row r="211" spans="2:4" hidden="1">
      <c r="B211" s="13"/>
      <c r="C211" s="13"/>
      <c r="D211" s="13"/>
    </row>
    <row r="212" spans="2:4" hidden="1">
      <c r="B212" s="13"/>
      <c r="C212" s="13"/>
      <c r="D212" s="13"/>
    </row>
    <row r="213" spans="2:4" hidden="1">
      <c r="B213" s="13"/>
      <c r="C213" s="13"/>
      <c r="D213" s="13"/>
    </row>
    <row r="214" spans="2:4" hidden="1">
      <c r="B214" s="13"/>
      <c r="C214" s="13"/>
      <c r="D214" s="13"/>
    </row>
    <row r="215" spans="2:4" hidden="1">
      <c r="B215" s="13"/>
      <c r="C215" s="13"/>
      <c r="D215" s="13"/>
    </row>
    <row r="216" spans="2:4" hidden="1">
      <c r="B216" s="13"/>
      <c r="C216" s="13"/>
      <c r="D216" s="13"/>
    </row>
    <row r="217" spans="2:4" hidden="1">
      <c r="B217" s="13"/>
      <c r="C217" s="13"/>
      <c r="D217" s="13"/>
    </row>
    <row r="218" spans="2:4" hidden="1">
      <c r="B218" s="13"/>
      <c r="C218" s="13"/>
      <c r="D218" s="13"/>
    </row>
    <row r="219" spans="2:4" hidden="1">
      <c r="B219" s="13"/>
      <c r="C219" s="13"/>
      <c r="D219" s="13"/>
    </row>
    <row r="220" spans="2:4" hidden="1">
      <c r="B220" s="13"/>
      <c r="C220" s="13"/>
      <c r="D220" s="13"/>
    </row>
    <row r="221" spans="2:4" hidden="1">
      <c r="B221" s="13"/>
      <c r="C221" s="13"/>
      <c r="D221" s="13"/>
    </row>
    <row r="222" spans="2:4" hidden="1">
      <c r="B222" s="13"/>
      <c r="C222" s="13"/>
      <c r="D222" s="13"/>
    </row>
    <row r="223" spans="2:4" hidden="1">
      <c r="B223" s="13"/>
      <c r="C223" s="13"/>
      <c r="D223" s="13"/>
    </row>
    <row r="224" spans="2:4" hidden="1">
      <c r="B224" s="13"/>
      <c r="C224" s="13"/>
      <c r="D224" s="13"/>
    </row>
    <row r="225" spans="2:4" hidden="1">
      <c r="B225" s="13"/>
      <c r="C225" s="13"/>
      <c r="D225" s="13"/>
    </row>
    <row r="226" spans="2:4" hidden="1">
      <c r="B226" s="13"/>
      <c r="C226" s="13"/>
      <c r="D226" s="13"/>
    </row>
    <row r="227" spans="2:4" hidden="1">
      <c r="B227" s="13"/>
      <c r="C227" s="13"/>
      <c r="D227" s="13"/>
    </row>
    <row r="228" spans="2:4" hidden="1">
      <c r="B228" s="13"/>
      <c r="C228" s="13"/>
      <c r="D228" s="13"/>
    </row>
    <row r="229" spans="2:4" hidden="1">
      <c r="B229" s="13"/>
      <c r="C229" s="13"/>
      <c r="D229" s="13"/>
    </row>
    <row r="230" spans="2:4" hidden="1">
      <c r="B230" s="13"/>
      <c r="C230" s="13"/>
      <c r="D230" s="13"/>
    </row>
    <row r="231" spans="2:4" hidden="1">
      <c r="B231" s="13"/>
      <c r="C231" s="13"/>
      <c r="D231" s="13"/>
    </row>
    <row r="232" spans="2:4" hidden="1">
      <c r="B232" s="13"/>
      <c r="C232" s="13"/>
      <c r="D232" s="13"/>
    </row>
    <row r="233" spans="2:4" hidden="1">
      <c r="B233" s="13"/>
      <c r="C233" s="13"/>
      <c r="D233" s="13"/>
    </row>
    <row r="234" spans="2:4" hidden="1">
      <c r="B234" s="13"/>
      <c r="C234" s="13"/>
      <c r="D234" s="13"/>
    </row>
    <row r="235" spans="2:4" hidden="1">
      <c r="B235" s="13"/>
      <c r="C235" s="13"/>
      <c r="D235" s="13"/>
    </row>
    <row r="236" spans="2:4" hidden="1">
      <c r="B236" s="13"/>
      <c r="C236" s="13"/>
      <c r="D236" s="13"/>
    </row>
    <row r="237" spans="2:4" hidden="1">
      <c r="B237" s="13"/>
      <c r="C237" s="13"/>
      <c r="D237" s="13"/>
    </row>
    <row r="238" spans="2:4" hidden="1">
      <c r="B238" s="13"/>
      <c r="C238" s="13"/>
      <c r="D238" s="13"/>
    </row>
    <row r="239" spans="2:4" hidden="1">
      <c r="B239" s="13"/>
      <c r="C239" s="13"/>
      <c r="D239" s="13"/>
    </row>
    <row r="240" spans="2:4" hidden="1">
      <c r="B240" s="13"/>
      <c r="C240" s="13"/>
      <c r="D240" s="13"/>
    </row>
    <row r="241" spans="2:4" hidden="1">
      <c r="B241" s="13"/>
      <c r="C241" s="13"/>
      <c r="D241" s="13"/>
    </row>
    <row r="242" spans="2:4" hidden="1">
      <c r="B242" s="13"/>
      <c r="C242" s="13"/>
      <c r="D242" s="13"/>
    </row>
    <row r="243" spans="2:4" hidden="1">
      <c r="B243" s="13"/>
      <c r="C243" s="13"/>
      <c r="D243" s="13"/>
    </row>
    <row r="244" spans="2:4" hidden="1">
      <c r="B244" s="13"/>
      <c r="C244" s="13"/>
      <c r="D244" s="13"/>
    </row>
    <row r="245" spans="2:4" hidden="1">
      <c r="B245" s="13"/>
      <c r="C245" s="13"/>
      <c r="D245" s="13"/>
    </row>
    <row r="246" spans="2:4" hidden="1">
      <c r="B246" s="13"/>
      <c r="C246" s="13"/>
      <c r="D246" s="13"/>
    </row>
    <row r="247" spans="2:4" hidden="1">
      <c r="B247" s="13"/>
      <c r="C247" s="13"/>
      <c r="D247" s="13"/>
    </row>
    <row r="248" spans="2:4" hidden="1">
      <c r="B248" s="13"/>
      <c r="C248" s="13"/>
      <c r="D248" s="13"/>
    </row>
    <row r="249" spans="2:4" hidden="1">
      <c r="B249" s="13"/>
      <c r="C249" s="13"/>
      <c r="D249" s="13"/>
    </row>
    <row r="250" spans="2:4" hidden="1">
      <c r="B250" s="13"/>
      <c r="C250" s="13"/>
      <c r="D250" s="13"/>
    </row>
    <row r="251" spans="2:4" hidden="1">
      <c r="B251" s="13"/>
      <c r="C251" s="13"/>
      <c r="D251" s="13"/>
    </row>
    <row r="252" spans="2:4" hidden="1">
      <c r="B252" s="13"/>
      <c r="C252" s="13"/>
      <c r="D252" s="13"/>
    </row>
    <row r="253" spans="2:4" hidden="1">
      <c r="B253" s="13"/>
      <c r="C253" s="13"/>
      <c r="D253" s="13"/>
    </row>
    <row r="254" spans="2:4" hidden="1">
      <c r="B254" s="13"/>
      <c r="C254" s="13"/>
      <c r="D254" s="13"/>
    </row>
    <row r="255" spans="2:4" hidden="1">
      <c r="B255" s="13"/>
      <c r="C255" s="13"/>
      <c r="D255" s="13"/>
    </row>
    <row r="256" spans="2:4" hidden="1">
      <c r="B256" s="13"/>
      <c r="C256" s="13"/>
      <c r="D256" s="13"/>
    </row>
    <row r="257" spans="2:4" hidden="1">
      <c r="B257" s="13"/>
      <c r="C257" s="13"/>
      <c r="D257" s="13"/>
    </row>
    <row r="258" spans="2:4" hidden="1">
      <c r="B258" s="13"/>
      <c r="C258" s="13"/>
      <c r="D258" s="13"/>
    </row>
    <row r="259" spans="2:4" hidden="1">
      <c r="B259" s="13"/>
      <c r="C259" s="13"/>
      <c r="D259" s="13"/>
    </row>
    <row r="260" spans="2:4" hidden="1">
      <c r="B260" s="13"/>
      <c r="C260" s="13"/>
      <c r="D260" s="13"/>
    </row>
    <row r="261" spans="2:4" hidden="1">
      <c r="B261" s="13"/>
      <c r="C261" s="13"/>
      <c r="D261" s="13"/>
    </row>
    <row r="262" spans="2:4" hidden="1">
      <c r="B262" s="13"/>
      <c r="C262" s="13"/>
      <c r="D262" s="13"/>
    </row>
    <row r="263" spans="2:4" hidden="1">
      <c r="B263" s="13"/>
      <c r="C263" s="13"/>
      <c r="D263" s="13"/>
    </row>
    <row r="264" spans="2:4" hidden="1">
      <c r="B264" s="13"/>
      <c r="C264" s="13"/>
      <c r="D264" s="13"/>
    </row>
    <row r="265" spans="2:4" hidden="1">
      <c r="B265" s="13"/>
      <c r="C265" s="13"/>
      <c r="D265" s="13"/>
    </row>
    <row r="266" spans="2:4" hidden="1">
      <c r="B266" s="13"/>
      <c r="C266" s="13"/>
      <c r="D266" s="13"/>
    </row>
    <row r="267" spans="2:4" hidden="1">
      <c r="B267" s="13"/>
      <c r="C267" s="13"/>
      <c r="D267" s="13"/>
    </row>
    <row r="268" spans="2:4" hidden="1">
      <c r="B268" s="13"/>
      <c r="C268" s="13"/>
      <c r="D268" s="13"/>
    </row>
    <row r="269" spans="2:4" hidden="1">
      <c r="B269" s="13"/>
      <c r="C269" s="13"/>
      <c r="D269" s="13"/>
    </row>
    <row r="270" spans="2:4" hidden="1">
      <c r="B270" s="13"/>
      <c r="C270" s="13"/>
      <c r="D270" s="13"/>
    </row>
    <row r="271" spans="2:4" hidden="1">
      <c r="B271" s="13"/>
      <c r="C271" s="13"/>
      <c r="D271" s="13"/>
    </row>
    <row r="272" spans="2:4" hidden="1">
      <c r="B272" s="13"/>
      <c r="C272" s="13"/>
      <c r="D272" s="13"/>
    </row>
    <row r="273" spans="2:4" hidden="1">
      <c r="B273" s="13"/>
      <c r="C273" s="13"/>
      <c r="D273" s="13"/>
    </row>
    <row r="274" spans="2:4" hidden="1">
      <c r="B274" s="13"/>
      <c r="C274" s="13"/>
      <c r="D274" s="13"/>
    </row>
    <row r="275" spans="2:4" hidden="1">
      <c r="B275" s="13"/>
      <c r="C275" s="13"/>
      <c r="D275" s="13"/>
    </row>
    <row r="276" spans="2:4" hidden="1">
      <c r="B276" s="13"/>
      <c r="C276" s="13"/>
      <c r="D276" s="13"/>
    </row>
    <row r="277" spans="2:4" hidden="1">
      <c r="B277" s="13"/>
      <c r="C277" s="13"/>
      <c r="D277" s="13"/>
    </row>
    <row r="278" spans="2:4" hidden="1">
      <c r="B278" s="13"/>
      <c r="C278" s="13"/>
      <c r="D278" s="13"/>
    </row>
    <row r="279" spans="2:4" hidden="1">
      <c r="B279" s="13"/>
      <c r="C279" s="13"/>
      <c r="D279" s="13"/>
    </row>
    <row r="280" spans="2:4" hidden="1">
      <c r="B280" s="13"/>
      <c r="C280" s="13"/>
      <c r="D280" s="13"/>
    </row>
    <row r="281" spans="2:4" hidden="1">
      <c r="B281" s="13"/>
      <c r="C281" s="13"/>
      <c r="D281" s="13"/>
    </row>
    <row r="282" spans="2:4" hidden="1">
      <c r="B282" s="13"/>
      <c r="C282" s="13"/>
      <c r="D282" s="13"/>
    </row>
    <row r="283" spans="2:4" hidden="1">
      <c r="B283" s="13"/>
      <c r="C283" s="13"/>
      <c r="D283" s="13"/>
    </row>
    <row r="284" spans="2:4" hidden="1">
      <c r="B284" s="13"/>
      <c r="C284" s="13"/>
      <c r="D284" s="13"/>
    </row>
    <row r="285" spans="2:4" hidden="1">
      <c r="B285" s="13"/>
      <c r="C285" s="13"/>
      <c r="D285" s="13"/>
    </row>
    <row r="286" spans="2:4" hidden="1">
      <c r="B286" s="13"/>
      <c r="C286" s="13"/>
      <c r="D286" s="13"/>
    </row>
    <row r="287" spans="2:4" hidden="1">
      <c r="B287" s="13"/>
      <c r="C287" s="13"/>
      <c r="D287" s="13"/>
    </row>
    <row r="288" spans="2:4" hidden="1">
      <c r="B288" s="13"/>
      <c r="C288" s="13"/>
      <c r="D288" s="13"/>
    </row>
    <row r="289" spans="2:4" hidden="1">
      <c r="B289" s="13"/>
      <c r="C289" s="13"/>
      <c r="D289" s="13"/>
    </row>
    <row r="290" spans="2:4" hidden="1">
      <c r="B290" s="13"/>
      <c r="C290" s="13"/>
      <c r="D290" s="13"/>
    </row>
    <row r="291" spans="2:4" hidden="1">
      <c r="B291" s="13"/>
      <c r="C291" s="13"/>
      <c r="D291" s="13"/>
    </row>
    <row r="292" spans="2:4" hidden="1">
      <c r="B292" s="13"/>
      <c r="C292" s="13"/>
      <c r="D292" s="13"/>
    </row>
    <row r="293" spans="2:4" hidden="1">
      <c r="B293" s="13"/>
      <c r="C293" s="13"/>
      <c r="D293" s="13"/>
    </row>
    <row r="294" spans="2:4" hidden="1">
      <c r="B294" s="13"/>
      <c r="C294" s="13"/>
      <c r="D294" s="13"/>
    </row>
    <row r="295" spans="2:4" hidden="1">
      <c r="B295" s="13"/>
      <c r="C295" s="13"/>
      <c r="D295" s="13"/>
    </row>
    <row r="296" spans="2:4" hidden="1">
      <c r="B296" s="13"/>
      <c r="C296" s="13"/>
      <c r="D296" s="13"/>
    </row>
    <row r="297" spans="2:4" hidden="1">
      <c r="B297" s="13"/>
      <c r="C297" s="13"/>
      <c r="D297" s="13"/>
    </row>
    <row r="298" spans="2:4" hidden="1">
      <c r="B298" s="13"/>
      <c r="C298" s="13"/>
      <c r="D298" s="13"/>
    </row>
    <row r="299" spans="2:4" hidden="1">
      <c r="B299" s="13"/>
      <c r="C299" s="13"/>
      <c r="D299" s="13"/>
    </row>
    <row r="300" spans="2:4" hidden="1">
      <c r="B300" s="13"/>
      <c r="C300" s="13"/>
      <c r="D300" s="13"/>
    </row>
    <row r="301" spans="2:4" hidden="1">
      <c r="B301" s="13"/>
      <c r="C301" s="13"/>
      <c r="D301" s="13"/>
    </row>
    <row r="302" spans="2:4" hidden="1">
      <c r="B302" s="13"/>
      <c r="C302" s="13"/>
      <c r="D302" s="13"/>
    </row>
    <row r="303" spans="2:4" hidden="1">
      <c r="B303" s="13"/>
      <c r="C303" s="13"/>
      <c r="D303" s="13"/>
    </row>
    <row r="304" spans="2:4" hidden="1">
      <c r="B304" s="13"/>
      <c r="C304" s="13"/>
      <c r="D304" s="13"/>
    </row>
    <row r="305" spans="2:4" hidden="1">
      <c r="B305" s="13"/>
      <c r="C305" s="13"/>
      <c r="D305" s="13"/>
    </row>
    <row r="306" spans="2:4" hidden="1">
      <c r="B306" s="13"/>
      <c r="C306" s="13"/>
      <c r="D306" s="13"/>
    </row>
    <row r="307" spans="2:4" hidden="1">
      <c r="B307" s="13"/>
      <c r="C307" s="13"/>
      <c r="D307" s="13"/>
    </row>
    <row r="308" spans="2:4" hidden="1">
      <c r="B308" s="13"/>
      <c r="C308" s="13"/>
      <c r="D308" s="13"/>
    </row>
    <row r="309" spans="2:4" hidden="1">
      <c r="B309" s="13"/>
      <c r="C309" s="13"/>
      <c r="D309" s="13"/>
    </row>
    <row r="310" spans="2:4" hidden="1">
      <c r="B310" s="13"/>
      <c r="C310" s="13"/>
      <c r="D310" s="13"/>
    </row>
    <row r="311" spans="2:4" hidden="1">
      <c r="B311" s="13"/>
      <c r="C311" s="13"/>
      <c r="D311" s="13"/>
    </row>
    <row r="312" spans="2:4" hidden="1">
      <c r="B312" s="13"/>
      <c r="C312" s="13"/>
      <c r="D312" s="13"/>
    </row>
    <row r="313" spans="2:4" hidden="1">
      <c r="B313" s="13"/>
      <c r="C313" s="13"/>
      <c r="D313" s="13"/>
    </row>
    <row r="314" spans="2:4" hidden="1">
      <c r="B314" s="13"/>
      <c r="C314" s="13"/>
      <c r="D314" s="13"/>
    </row>
    <row r="315" spans="2:4" hidden="1">
      <c r="B315" s="13"/>
      <c r="C315" s="13"/>
      <c r="D315" s="13"/>
    </row>
    <row r="316" spans="2:4" hidden="1">
      <c r="B316" s="13"/>
      <c r="C316" s="13"/>
      <c r="D316" s="13"/>
    </row>
    <row r="317" spans="2:4" hidden="1">
      <c r="B317" s="13"/>
      <c r="C317" s="13"/>
      <c r="D317" s="13"/>
    </row>
    <row r="318" spans="2:4" hidden="1">
      <c r="B318" s="13"/>
      <c r="C318" s="13"/>
      <c r="D318" s="13"/>
    </row>
    <row r="319" spans="2:4" hidden="1">
      <c r="B319" s="13"/>
      <c r="C319" s="13"/>
      <c r="D319" s="13"/>
    </row>
    <row r="320" spans="2:4" hidden="1">
      <c r="B320" s="13"/>
      <c r="C320" s="13"/>
      <c r="D320" s="13"/>
    </row>
    <row r="321" spans="2:4" hidden="1">
      <c r="B321" s="13"/>
      <c r="C321" s="13"/>
      <c r="D321" s="13"/>
    </row>
    <row r="322" spans="2:4" hidden="1">
      <c r="B322" s="13"/>
      <c r="C322" s="13"/>
      <c r="D322" s="13"/>
    </row>
    <row r="323" spans="2:4" hidden="1">
      <c r="B323" s="13"/>
      <c r="C323" s="13"/>
      <c r="D323" s="13"/>
    </row>
    <row r="324" spans="2:4" hidden="1">
      <c r="B324" s="13"/>
      <c r="C324" s="13"/>
      <c r="D324" s="13"/>
    </row>
    <row r="325" spans="2:4" hidden="1">
      <c r="B325" s="13"/>
      <c r="C325" s="13"/>
      <c r="D325" s="13"/>
    </row>
    <row r="326" spans="2:4" hidden="1">
      <c r="B326" s="13"/>
      <c r="C326" s="13"/>
      <c r="D326" s="13"/>
    </row>
    <row r="327" spans="2:4" hidden="1">
      <c r="B327" s="13"/>
      <c r="C327" s="13"/>
      <c r="D327" s="13"/>
    </row>
    <row r="328" spans="2:4" hidden="1">
      <c r="B328" s="13"/>
      <c r="C328" s="13"/>
      <c r="D328" s="13"/>
    </row>
    <row r="329" spans="2:4" hidden="1">
      <c r="B329" s="13"/>
      <c r="C329" s="13"/>
      <c r="D329" s="13"/>
    </row>
    <row r="330" spans="2:4" hidden="1">
      <c r="B330" s="13"/>
      <c r="C330" s="13"/>
      <c r="D330" s="13"/>
    </row>
    <row r="331" spans="2:4" hidden="1">
      <c r="B331" s="13"/>
      <c r="C331" s="13"/>
      <c r="D331" s="13"/>
    </row>
    <row r="332" spans="2:4" hidden="1">
      <c r="B332" s="13"/>
      <c r="C332" s="13"/>
      <c r="D332" s="13"/>
    </row>
    <row r="333" spans="2:4" hidden="1">
      <c r="B333" s="13"/>
      <c r="C333" s="13"/>
      <c r="D333" s="13"/>
    </row>
    <row r="334" spans="2:4" hidden="1">
      <c r="B334" s="13"/>
      <c r="C334" s="13"/>
      <c r="D334" s="13"/>
    </row>
    <row r="335" spans="2:4" hidden="1">
      <c r="B335" s="13"/>
      <c r="C335" s="13"/>
      <c r="D335" s="13"/>
    </row>
    <row r="336" spans="2:4" hidden="1">
      <c r="B336" s="13"/>
      <c r="C336" s="13"/>
      <c r="D336" s="13"/>
    </row>
    <row r="337" spans="2:4" hidden="1">
      <c r="B337" s="13"/>
      <c r="C337" s="13"/>
      <c r="D337" s="13"/>
    </row>
    <row r="338" spans="2:4" hidden="1">
      <c r="B338" s="13"/>
      <c r="C338" s="13"/>
      <c r="D338" s="13"/>
    </row>
    <row r="339" spans="2:4" hidden="1">
      <c r="B339" s="13"/>
      <c r="C339" s="13"/>
      <c r="D339" s="13"/>
    </row>
    <row r="340" spans="2:4" hidden="1">
      <c r="B340" s="13"/>
      <c r="C340" s="13"/>
      <c r="D340" s="13"/>
    </row>
    <row r="341" spans="2:4" hidden="1">
      <c r="B341" s="13"/>
      <c r="C341" s="13"/>
      <c r="D341" s="13"/>
    </row>
    <row r="342" spans="2:4" hidden="1">
      <c r="B342" s="13"/>
      <c r="C342" s="13"/>
      <c r="D342" s="13"/>
    </row>
    <row r="343" spans="2:4" hidden="1">
      <c r="B343" s="13"/>
      <c r="C343" s="13"/>
      <c r="D343" s="13"/>
    </row>
    <row r="344" spans="2:4" hidden="1">
      <c r="B344" s="13"/>
      <c r="C344" s="13"/>
      <c r="D344" s="13"/>
    </row>
    <row r="345" spans="2:4" hidden="1">
      <c r="B345" s="13"/>
      <c r="C345" s="13"/>
      <c r="D345" s="13"/>
    </row>
    <row r="346" spans="2:4" hidden="1">
      <c r="B346" s="13"/>
      <c r="C346" s="13"/>
      <c r="D346" s="13"/>
    </row>
    <row r="347" spans="2:4" hidden="1">
      <c r="B347" s="13"/>
      <c r="C347" s="13"/>
      <c r="D347" s="13"/>
    </row>
    <row r="348" spans="2:4" hidden="1">
      <c r="B348" s="13"/>
      <c r="C348" s="13"/>
      <c r="D348" s="13"/>
    </row>
    <row r="349" spans="2:4" hidden="1">
      <c r="B349" s="13"/>
      <c r="C349" s="13"/>
      <c r="D349" s="13"/>
    </row>
    <row r="350" spans="2:4" hidden="1">
      <c r="B350" s="13"/>
      <c r="C350" s="13"/>
      <c r="D350" s="13"/>
    </row>
    <row r="351" spans="2:4" hidden="1">
      <c r="B351" s="13"/>
      <c r="C351" s="13"/>
      <c r="D351" s="13"/>
    </row>
    <row r="352" spans="2:4" hidden="1">
      <c r="B352" s="13"/>
      <c r="C352" s="13"/>
      <c r="D352" s="13"/>
    </row>
    <row r="353" spans="2:4" hidden="1">
      <c r="B353" s="13"/>
      <c r="C353" s="13"/>
      <c r="D353" s="13"/>
    </row>
    <row r="354" spans="2:4" hidden="1">
      <c r="B354" s="13"/>
      <c r="C354" s="13"/>
      <c r="D354" s="13"/>
    </row>
    <row r="355" spans="2:4" hidden="1">
      <c r="B355" s="13"/>
      <c r="C355" s="13"/>
      <c r="D355" s="13"/>
    </row>
    <row r="356" spans="2:4" hidden="1">
      <c r="B356" s="13"/>
      <c r="C356" s="13"/>
      <c r="D356" s="13"/>
    </row>
    <row r="357" spans="2:4" hidden="1">
      <c r="B357" s="13"/>
      <c r="C357" s="13"/>
      <c r="D357" s="13"/>
    </row>
    <row r="358" spans="2:4" hidden="1">
      <c r="B358" s="13"/>
      <c r="C358" s="13"/>
      <c r="D358" s="13"/>
    </row>
    <row r="359" spans="2:4" hidden="1">
      <c r="B359" s="13"/>
      <c r="C359" s="13"/>
      <c r="D359" s="13"/>
    </row>
    <row r="360" spans="2:4" hidden="1">
      <c r="B360" s="13"/>
      <c r="C360" s="13"/>
      <c r="D360" s="13"/>
    </row>
    <row r="361" spans="2:4" hidden="1">
      <c r="B361" s="13"/>
      <c r="C361" s="13"/>
      <c r="D361" s="13"/>
    </row>
    <row r="362" spans="2:4" hidden="1">
      <c r="B362" s="13"/>
      <c r="C362" s="13"/>
      <c r="D362" s="13"/>
    </row>
    <row r="363" spans="2:4" hidden="1">
      <c r="B363" s="13"/>
      <c r="C363" s="13"/>
      <c r="D363" s="13"/>
    </row>
    <row r="364" spans="2:4" hidden="1">
      <c r="B364" s="13"/>
      <c r="C364" s="13"/>
      <c r="D364" s="13"/>
    </row>
    <row r="365" spans="2:4" hidden="1">
      <c r="B365" s="13"/>
      <c r="C365" s="13"/>
      <c r="D365" s="13"/>
    </row>
    <row r="366" spans="2:4" hidden="1">
      <c r="B366" s="13"/>
      <c r="C366" s="13"/>
      <c r="D366" s="13"/>
    </row>
    <row r="367" spans="2:4" hidden="1">
      <c r="B367" s="13"/>
      <c r="C367" s="13"/>
      <c r="D367" s="13"/>
    </row>
    <row r="368" spans="2:4" hidden="1">
      <c r="B368" s="13"/>
      <c r="C368" s="13"/>
      <c r="D368" s="13"/>
    </row>
    <row r="369" spans="2:4" hidden="1">
      <c r="B369" s="13"/>
      <c r="C369" s="13"/>
      <c r="D369" s="13"/>
    </row>
    <row r="370" spans="2:4" hidden="1">
      <c r="B370" s="13"/>
      <c r="C370" s="13"/>
      <c r="D370" s="13"/>
    </row>
    <row r="371" spans="2:4" hidden="1">
      <c r="B371" s="13"/>
      <c r="C371" s="13"/>
      <c r="D371" s="13"/>
    </row>
    <row r="372" spans="2:4" hidden="1">
      <c r="B372" s="13"/>
      <c r="C372" s="13"/>
      <c r="D372" s="13"/>
    </row>
    <row r="373" spans="2:4" hidden="1">
      <c r="B373" s="13"/>
      <c r="C373" s="13"/>
      <c r="D373" s="13"/>
    </row>
    <row r="374" spans="2:4" hidden="1">
      <c r="B374" s="13"/>
      <c r="C374" s="13"/>
      <c r="D374" s="13"/>
    </row>
    <row r="375" spans="2:4" hidden="1">
      <c r="B375" s="13"/>
      <c r="C375" s="13"/>
      <c r="D375" s="13"/>
    </row>
    <row r="376" spans="2:4" hidden="1">
      <c r="B376" s="13"/>
      <c r="C376" s="13"/>
      <c r="D376" s="13"/>
    </row>
    <row r="377" spans="2:4" hidden="1">
      <c r="B377" s="13"/>
      <c r="C377" s="13"/>
      <c r="D377" s="13"/>
    </row>
    <row r="378" spans="2:4" hidden="1">
      <c r="B378" s="13"/>
      <c r="C378" s="13"/>
      <c r="D378" s="13"/>
    </row>
    <row r="379" spans="2:4" hidden="1">
      <c r="B379" s="13"/>
      <c r="C379" s="13"/>
      <c r="D379" s="13"/>
    </row>
    <row r="380" spans="2:4" hidden="1">
      <c r="B380" s="13"/>
      <c r="C380" s="13"/>
      <c r="D380" s="13"/>
    </row>
    <row r="381" spans="2:4" hidden="1">
      <c r="B381" s="13"/>
      <c r="C381" s="13"/>
      <c r="D381" s="13"/>
    </row>
    <row r="382" spans="2:4" hidden="1">
      <c r="B382" s="13"/>
      <c r="C382" s="13"/>
      <c r="D382" s="13"/>
    </row>
    <row r="383" spans="2:4" hidden="1">
      <c r="B383" s="13"/>
      <c r="C383" s="13"/>
      <c r="D383" s="13"/>
    </row>
    <row r="384" spans="2:4" hidden="1">
      <c r="B384" s="13"/>
      <c r="C384" s="13"/>
      <c r="D384" s="13"/>
    </row>
    <row r="385" spans="2:4" hidden="1">
      <c r="B385" s="13"/>
      <c r="C385" s="13"/>
      <c r="D385" s="13"/>
    </row>
    <row r="386" spans="2:4" hidden="1">
      <c r="B386" s="13"/>
      <c r="C386" s="13"/>
      <c r="D386" s="13"/>
    </row>
    <row r="387" spans="2:4" hidden="1">
      <c r="B387" s="13"/>
      <c r="C387" s="13"/>
      <c r="D387" s="13"/>
    </row>
    <row r="388" spans="2:4" hidden="1">
      <c r="B388" s="13"/>
      <c r="C388" s="13"/>
      <c r="D388" s="13"/>
    </row>
    <row r="389" spans="2:4" hidden="1">
      <c r="B389" s="13"/>
      <c r="C389" s="13"/>
      <c r="D389" s="13"/>
    </row>
    <row r="390" spans="2:4" hidden="1">
      <c r="B390" s="13"/>
      <c r="C390" s="13"/>
      <c r="D390" s="13"/>
    </row>
    <row r="391" spans="2:4" hidden="1">
      <c r="B391" s="13"/>
      <c r="C391" s="13"/>
      <c r="D391" s="13"/>
    </row>
    <row r="392" spans="2:4" hidden="1">
      <c r="B392" s="13"/>
      <c r="C392" s="13"/>
      <c r="D392" s="13"/>
    </row>
    <row r="393" spans="2:4" hidden="1">
      <c r="B393" s="13"/>
      <c r="C393" s="13"/>
      <c r="D393" s="13"/>
    </row>
    <row r="394" spans="2:4" hidden="1">
      <c r="B394" s="13"/>
      <c r="C394" s="13"/>
      <c r="D394" s="13"/>
    </row>
    <row r="395" spans="2:4" hidden="1">
      <c r="B395" s="13"/>
      <c r="C395" s="13"/>
      <c r="D395" s="13"/>
    </row>
    <row r="396" spans="2:4" hidden="1">
      <c r="B396" s="13"/>
      <c r="C396" s="13"/>
      <c r="D396" s="13"/>
    </row>
    <row r="397" spans="2:4" hidden="1">
      <c r="B397" s="13"/>
      <c r="C397" s="13"/>
      <c r="D397" s="13"/>
    </row>
    <row r="398" spans="2:4" hidden="1">
      <c r="B398" s="13"/>
      <c r="C398" s="13"/>
      <c r="D398" s="13"/>
    </row>
    <row r="399" spans="2:4" hidden="1">
      <c r="B399" s="13"/>
      <c r="C399" s="13"/>
      <c r="D399" s="13"/>
    </row>
    <row r="400" spans="2:4" hidden="1">
      <c r="B400" s="13"/>
      <c r="C400" s="13"/>
      <c r="D400" s="13"/>
    </row>
    <row r="401" spans="2:4" hidden="1">
      <c r="B401" s="13"/>
      <c r="C401" s="13"/>
      <c r="D401" s="13"/>
    </row>
    <row r="402" spans="2:4" hidden="1">
      <c r="B402" s="13"/>
      <c r="C402" s="13"/>
      <c r="D402" s="13"/>
    </row>
    <row r="403" spans="2:4" hidden="1">
      <c r="B403" s="13"/>
      <c r="C403" s="13"/>
      <c r="D403" s="13"/>
    </row>
    <row r="404" spans="2:4" hidden="1">
      <c r="B404" s="13"/>
      <c r="C404" s="13"/>
      <c r="D404" s="13"/>
    </row>
    <row r="405" spans="2:4" hidden="1">
      <c r="B405" s="13"/>
      <c r="C405" s="13"/>
      <c r="D405" s="13"/>
    </row>
    <row r="406" spans="2:4" hidden="1">
      <c r="B406" s="13"/>
      <c r="C406" s="13"/>
      <c r="D406" s="13"/>
    </row>
    <row r="407" spans="2:4" hidden="1">
      <c r="B407" s="13"/>
      <c r="C407" s="13"/>
      <c r="D407" s="13"/>
    </row>
    <row r="408" spans="2:4" hidden="1">
      <c r="B408" s="13"/>
      <c r="C408" s="13"/>
      <c r="D408" s="13"/>
    </row>
    <row r="409" spans="2:4" hidden="1">
      <c r="B409" s="13"/>
      <c r="C409" s="13"/>
      <c r="D409" s="13"/>
    </row>
    <row r="410" spans="2:4" hidden="1">
      <c r="B410" s="13"/>
      <c r="C410" s="13"/>
      <c r="D410" s="13"/>
    </row>
    <row r="411" spans="2:4" hidden="1">
      <c r="B411" s="13"/>
      <c r="C411" s="13"/>
      <c r="D411" s="13"/>
    </row>
    <row r="412" spans="2:4" hidden="1">
      <c r="B412" s="13"/>
      <c r="C412" s="13"/>
      <c r="D412" s="13"/>
    </row>
    <row r="413" spans="2:4" hidden="1">
      <c r="B413" s="13"/>
      <c r="C413" s="13"/>
      <c r="D413" s="13"/>
    </row>
    <row r="414" spans="2:4" hidden="1">
      <c r="B414" s="13"/>
      <c r="C414" s="13"/>
      <c r="D414" s="13"/>
    </row>
    <row r="415" spans="2:4" hidden="1">
      <c r="B415" s="13"/>
      <c r="C415" s="13"/>
      <c r="D415" s="13"/>
    </row>
    <row r="416" spans="2:4" hidden="1">
      <c r="B416" s="13"/>
      <c r="C416" s="13"/>
      <c r="D416" s="13"/>
    </row>
    <row r="417" spans="2:4" hidden="1">
      <c r="B417" s="13"/>
      <c r="C417" s="13"/>
      <c r="D417" s="13"/>
    </row>
    <row r="418" spans="2:4" hidden="1">
      <c r="B418" s="13"/>
      <c r="C418" s="13"/>
      <c r="D418" s="13"/>
    </row>
    <row r="419" spans="2:4" hidden="1">
      <c r="B419" s="13"/>
      <c r="C419" s="13"/>
      <c r="D419" s="13"/>
    </row>
    <row r="420" spans="2:4" hidden="1">
      <c r="B420" s="13"/>
      <c r="C420" s="13"/>
      <c r="D420" s="13"/>
    </row>
    <row r="421" spans="2:4" hidden="1">
      <c r="B421" s="13"/>
      <c r="C421" s="13"/>
      <c r="D421" s="13"/>
    </row>
    <row r="422" spans="2:4" hidden="1">
      <c r="B422" s="13"/>
      <c r="C422" s="13"/>
      <c r="D422" s="13"/>
    </row>
    <row r="423" spans="2:4" hidden="1">
      <c r="B423" s="13"/>
      <c r="C423" s="13"/>
      <c r="D423" s="13"/>
    </row>
    <row r="424" spans="2:4" hidden="1">
      <c r="B424" s="13"/>
      <c r="C424" s="13"/>
      <c r="D424" s="13"/>
    </row>
    <row r="425" spans="2:4" hidden="1">
      <c r="B425" s="13"/>
      <c r="C425" s="13"/>
      <c r="D425" s="13"/>
    </row>
    <row r="426" spans="2:4" hidden="1">
      <c r="B426" s="13"/>
      <c r="C426" s="13"/>
      <c r="D426" s="13"/>
    </row>
    <row r="427" spans="2:4" hidden="1">
      <c r="B427" s="13"/>
      <c r="C427" s="13"/>
      <c r="D427" s="13"/>
    </row>
    <row r="428" spans="2:4" hidden="1">
      <c r="B428" s="13"/>
      <c r="C428" s="13"/>
      <c r="D428" s="13"/>
    </row>
    <row r="429" spans="2:4" hidden="1">
      <c r="B429" s="13"/>
      <c r="C429" s="13"/>
      <c r="D429" s="13"/>
    </row>
    <row r="430" spans="2:4" hidden="1">
      <c r="B430" s="13"/>
      <c r="C430" s="13"/>
      <c r="D430" s="13"/>
    </row>
    <row r="431" spans="2:4" hidden="1">
      <c r="B431" s="13"/>
      <c r="C431" s="13"/>
      <c r="D431" s="13"/>
    </row>
    <row r="432" spans="2:4" hidden="1">
      <c r="B432" s="13"/>
      <c r="C432" s="13"/>
      <c r="D432" s="13"/>
    </row>
    <row r="433" spans="2:4" hidden="1">
      <c r="B433" s="13"/>
      <c r="C433" s="13"/>
      <c r="D433" s="13"/>
    </row>
    <row r="434" spans="2:4" hidden="1">
      <c r="B434" s="13"/>
      <c r="C434" s="13"/>
      <c r="D434" s="13"/>
    </row>
    <row r="435" spans="2:4" hidden="1">
      <c r="B435" s="13"/>
      <c r="C435" s="13"/>
      <c r="D435" s="13"/>
    </row>
    <row r="436" spans="2:4" hidden="1">
      <c r="B436" s="13"/>
      <c r="C436" s="13"/>
      <c r="D436" s="13"/>
    </row>
    <row r="437" spans="2:4" hidden="1">
      <c r="B437" s="13"/>
      <c r="C437" s="13"/>
      <c r="D437" s="13"/>
    </row>
    <row r="438" spans="2:4" hidden="1">
      <c r="B438" s="13"/>
      <c r="C438" s="13"/>
      <c r="D438" s="13"/>
    </row>
    <row r="439" spans="2:4" hidden="1">
      <c r="B439" s="13"/>
      <c r="C439" s="13"/>
      <c r="D439" s="13"/>
    </row>
    <row r="440" spans="2:4" hidden="1">
      <c r="B440" s="13"/>
      <c r="C440" s="13"/>
      <c r="D440" s="13"/>
    </row>
    <row r="441" spans="2:4" hidden="1">
      <c r="B441" s="13"/>
      <c r="C441" s="13"/>
      <c r="D441" s="13"/>
    </row>
    <row r="442" spans="2:4" hidden="1">
      <c r="B442" s="13"/>
      <c r="C442" s="13"/>
      <c r="D442" s="13"/>
    </row>
    <row r="443" spans="2:4" hidden="1">
      <c r="B443" s="13"/>
      <c r="C443" s="13"/>
      <c r="D443" s="13"/>
    </row>
    <row r="444" spans="2:4" hidden="1">
      <c r="B444" s="13"/>
      <c r="C444" s="13"/>
      <c r="D444" s="13"/>
    </row>
    <row r="445" spans="2:4" hidden="1">
      <c r="B445" s="13"/>
      <c r="C445" s="13"/>
      <c r="D445" s="13"/>
    </row>
    <row r="446" spans="2:4" hidden="1">
      <c r="B446" s="13"/>
      <c r="C446" s="13"/>
      <c r="D446" s="13"/>
    </row>
    <row r="447" spans="2:4" hidden="1">
      <c r="B447" s="13"/>
      <c r="C447" s="13"/>
      <c r="D447" s="13"/>
    </row>
    <row r="448" spans="2:4" hidden="1">
      <c r="B448" s="13"/>
      <c r="C448" s="13"/>
      <c r="D448" s="13"/>
    </row>
    <row r="449" spans="2:4" hidden="1">
      <c r="B449" s="13"/>
      <c r="C449" s="13"/>
      <c r="D449" s="13"/>
    </row>
    <row r="450" spans="2:4" hidden="1">
      <c r="B450" s="13"/>
      <c r="C450" s="13"/>
      <c r="D450" s="13"/>
    </row>
    <row r="451" spans="2:4" hidden="1">
      <c r="B451" s="13"/>
      <c r="C451" s="13"/>
      <c r="D451" s="13"/>
    </row>
    <row r="452" spans="2:4" hidden="1">
      <c r="B452" s="13"/>
      <c r="C452" s="13"/>
      <c r="D452" s="13"/>
    </row>
    <row r="453" spans="2:4" hidden="1">
      <c r="B453" s="13"/>
      <c r="C453" s="13"/>
      <c r="D453" s="13"/>
    </row>
    <row r="454" spans="2:4" hidden="1">
      <c r="B454" s="13"/>
      <c r="C454" s="13"/>
      <c r="D454" s="13"/>
    </row>
    <row r="455" spans="2:4" hidden="1">
      <c r="B455" s="13"/>
      <c r="C455" s="13"/>
      <c r="D455" s="13"/>
    </row>
    <row r="456" spans="2:4" hidden="1">
      <c r="B456" s="13"/>
      <c r="C456" s="13"/>
      <c r="D456" s="13"/>
    </row>
    <row r="457" spans="2:4" hidden="1">
      <c r="B457" s="13"/>
      <c r="C457" s="13"/>
      <c r="D457" s="13"/>
    </row>
    <row r="458" spans="2:4" hidden="1">
      <c r="B458" s="13"/>
      <c r="C458" s="13"/>
      <c r="D458" s="13"/>
    </row>
    <row r="459" spans="2:4" hidden="1">
      <c r="B459" s="13"/>
      <c r="C459" s="13"/>
      <c r="D459" s="13"/>
    </row>
    <row r="460" spans="2:4" hidden="1">
      <c r="B460" s="13"/>
      <c r="C460" s="13"/>
      <c r="D460" s="13"/>
    </row>
    <row r="461" spans="2:4" hidden="1">
      <c r="B461" s="13"/>
      <c r="C461" s="13"/>
      <c r="D461" s="13"/>
    </row>
    <row r="462" spans="2:4" hidden="1">
      <c r="B462" s="13"/>
      <c r="C462" s="13"/>
      <c r="D462" s="13"/>
    </row>
    <row r="463" spans="2:4" hidden="1">
      <c r="B463" s="13"/>
      <c r="C463" s="13"/>
      <c r="D463" s="13"/>
    </row>
    <row r="464" spans="2:4" hidden="1">
      <c r="B464" s="13"/>
      <c r="C464" s="13"/>
      <c r="D464" s="13"/>
    </row>
    <row r="465" spans="2:4" hidden="1">
      <c r="B465" s="13"/>
      <c r="C465" s="13"/>
      <c r="D465" s="13"/>
    </row>
    <row r="466" spans="2:4" hidden="1">
      <c r="B466" s="13"/>
      <c r="C466" s="13"/>
      <c r="D466" s="13"/>
    </row>
    <row r="467" spans="2:4" hidden="1">
      <c r="B467" s="13"/>
      <c r="C467" s="13"/>
      <c r="D467" s="13"/>
    </row>
    <row r="468" spans="2:4" hidden="1">
      <c r="B468" s="13"/>
      <c r="C468" s="13"/>
      <c r="D468" s="13"/>
    </row>
    <row r="469" spans="2:4" hidden="1">
      <c r="B469" s="13"/>
      <c r="C469" s="13"/>
      <c r="D469" s="13"/>
    </row>
    <row r="470" spans="2:4" hidden="1">
      <c r="B470" s="13"/>
      <c r="C470" s="13"/>
      <c r="D470" s="13"/>
    </row>
    <row r="471" spans="2:4" hidden="1">
      <c r="B471" s="13"/>
      <c r="C471" s="13"/>
      <c r="D471" s="13"/>
    </row>
    <row r="472" spans="2:4" hidden="1">
      <c r="B472" s="13"/>
      <c r="C472" s="13"/>
      <c r="D472" s="13"/>
    </row>
    <row r="473" spans="2:4" hidden="1">
      <c r="B473" s="13"/>
      <c r="C473" s="13"/>
      <c r="D473" s="13"/>
    </row>
    <row r="474" spans="2:4" hidden="1">
      <c r="B474" s="13"/>
      <c r="C474" s="13"/>
      <c r="D474" s="13"/>
    </row>
    <row r="475" spans="2:4" hidden="1">
      <c r="B475" s="13"/>
      <c r="C475" s="13"/>
      <c r="D475" s="13"/>
    </row>
    <row r="476" spans="2:4" hidden="1">
      <c r="B476" s="13"/>
      <c r="C476" s="13"/>
      <c r="D476" s="13"/>
    </row>
    <row r="477" spans="2:4" hidden="1">
      <c r="B477" s="13"/>
      <c r="C477" s="13"/>
      <c r="D477" s="13"/>
    </row>
    <row r="478" spans="2:4" hidden="1">
      <c r="B478" s="13"/>
      <c r="C478" s="13"/>
      <c r="D478" s="13"/>
    </row>
    <row r="479" spans="2:4" hidden="1">
      <c r="B479" s="13"/>
      <c r="C479" s="13"/>
      <c r="D479" s="13"/>
    </row>
    <row r="480" spans="2:4" hidden="1">
      <c r="B480" s="13"/>
      <c r="C480" s="13"/>
      <c r="D480" s="13"/>
    </row>
    <row r="481" spans="2:4" hidden="1">
      <c r="B481" s="13"/>
      <c r="C481" s="13"/>
      <c r="D481" s="13"/>
    </row>
    <row r="482" spans="2:4" hidden="1">
      <c r="B482" s="13"/>
      <c r="C482" s="13"/>
      <c r="D482" s="13"/>
    </row>
    <row r="483" spans="2:4" hidden="1">
      <c r="B483" s="13"/>
      <c r="C483" s="13"/>
      <c r="D483" s="13"/>
    </row>
    <row r="484" spans="2:4" hidden="1">
      <c r="B484" s="13"/>
      <c r="C484" s="13"/>
      <c r="D484" s="13"/>
    </row>
    <row r="485" spans="2:4" hidden="1">
      <c r="B485" s="13"/>
      <c r="C485" s="13"/>
      <c r="D485" s="13"/>
    </row>
    <row r="486" spans="2:4" hidden="1">
      <c r="B486" s="13"/>
      <c r="C486" s="13"/>
      <c r="D486" s="13"/>
    </row>
    <row r="487" spans="2:4" hidden="1">
      <c r="B487" s="13"/>
      <c r="C487" s="13"/>
      <c r="D487" s="13"/>
    </row>
    <row r="488" spans="2:4" hidden="1">
      <c r="B488" s="13"/>
      <c r="C488" s="13"/>
      <c r="D488" s="13"/>
    </row>
    <row r="489" spans="2:4" hidden="1">
      <c r="B489" s="13"/>
      <c r="C489" s="13"/>
      <c r="D489" s="13"/>
    </row>
    <row r="490" spans="2:4" hidden="1">
      <c r="B490" s="13"/>
      <c r="C490" s="13"/>
      <c r="D490" s="13"/>
    </row>
    <row r="491" spans="2:4" hidden="1">
      <c r="B491" s="13"/>
      <c r="C491" s="13"/>
      <c r="D491" s="13"/>
    </row>
    <row r="492" spans="2:4" hidden="1">
      <c r="B492" s="13"/>
      <c r="C492" s="13"/>
      <c r="D492" s="13"/>
    </row>
    <row r="493" spans="2:4" hidden="1">
      <c r="B493" s="13"/>
      <c r="C493" s="13"/>
      <c r="D493" s="13"/>
    </row>
    <row r="494" spans="2:4" hidden="1">
      <c r="B494" s="13"/>
      <c r="C494" s="13"/>
      <c r="D494" s="13"/>
    </row>
    <row r="495" spans="2:4" hidden="1">
      <c r="B495" s="13"/>
      <c r="C495" s="13"/>
      <c r="D495" s="13"/>
    </row>
    <row r="496" spans="2:4" hidden="1">
      <c r="B496" s="13"/>
      <c r="C496" s="13"/>
      <c r="D496" s="13"/>
    </row>
    <row r="497" spans="1:4" hidden="1">
      <c r="B497" s="13"/>
      <c r="C497" s="13"/>
      <c r="D497" s="13"/>
    </row>
    <row r="498" spans="1:4" hidden="1">
      <c r="B498" s="13"/>
      <c r="C498" s="13"/>
      <c r="D498" s="13"/>
    </row>
    <row r="499" spans="1:4" hidden="1">
      <c r="B499" s="13"/>
      <c r="C499" s="13"/>
      <c r="D499" s="13"/>
    </row>
    <row r="500" spans="1:4" hidden="1">
      <c r="B500" s="13"/>
      <c r="C500" s="13"/>
      <c r="D500" s="13"/>
    </row>
    <row r="501" spans="1:4" hidden="1">
      <c r="B501" s="13"/>
      <c r="C501" s="13"/>
      <c r="D501" s="13"/>
    </row>
    <row r="502" spans="1:4" hidden="1">
      <c r="B502" s="13"/>
      <c r="C502" s="13"/>
      <c r="D502" s="13"/>
    </row>
    <row r="503" spans="1:4" hidden="1">
      <c r="B503" s="13"/>
      <c r="C503" s="13"/>
      <c r="D503" s="13"/>
    </row>
    <row r="504" spans="1:4" hidden="1">
      <c r="B504" s="13"/>
      <c r="C504" s="13"/>
      <c r="D504" s="13"/>
    </row>
    <row r="505" spans="1:4" hidden="1">
      <c r="B505" s="13"/>
      <c r="C505" s="13"/>
      <c r="D505" s="13"/>
    </row>
    <row r="506" spans="1:4" hidden="1">
      <c r="B506" s="13"/>
      <c r="C506" s="13"/>
      <c r="D506" s="13"/>
    </row>
    <row r="507" spans="1:4" hidden="1">
      <c r="B507" s="13"/>
      <c r="C507" s="13"/>
      <c r="D507" s="13"/>
    </row>
    <row r="508" spans="1:4" hidden="1">
      <c r="B508" s="13"/>
      <c r="C508" s="13"/>
      <c r="D508" s="13"/>
    </row>
    <row r="512" spans="1:4" hidden="1">
      <c r="A512" s="13"/>
    </row>
    <row r="513" spans="1:1" hidden="1">
      <c r="A513" s="13"/>
    </row>
    <row r="514" spans="1:1" hidden="1">
      <c r="A514" s="15"/>
    </row>
    <row r="10000" spans="52:52" hidden="1">
      <c r="AZ10000"/>
    </row>
  </sheetData>
  <mergeCells count="1">
    <mergeCell ref="A5:R5"/>
  </mergeCells>
  <dataValidations count="1">
    <dataValidation allowBlank="1" showInputMessage="1" showErrorMessage="1" sqref="B1:B4 A5:AY1048576 BA5:XFD1048576 AZ5:AZ9999 AZ10001:AZ1048576" xr:uid="{00000000-0002-0000-0E00-000000000000}"/>
  </dataValidations>
  <pageMargins left="0" right="0" top="0.5" bottom="0.5" header="0" footer="0.25"/>
  <pageSetup paperSize="9" scale="47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38.42578125" style="12" customWidth="1"/>
    <col min="2" max="2" width="12.42578125" style="12" customWidth="1"/>
    <col min="3" max="3" width="13.140625" style="12" customWidth="1"/>
    <col min="4" max="4" width="13.85546875" style="12" customWidth="1"/>
    <col min="5" max="5" width="11.85546875" style="13" customWidth="1"/>
    <col min="6" max="6" width="11.5703125" style="13" customWidth="1"/>
    <col min="7" max="7" width="14.7109375" style="13" customWidth="1"/>
    <col min="8" max="8" width="11.7109375" style="13" customWidth="1"/>
    <col min="9" max="9" width="14.7109375" style="13" customWidth="1"/>
    <col min="10" max="10" width="22.7109375" style="13" customWidth="1"/>
    <col min="11" max="11" width="26.85546875" style="13" customWidth="1"/>
    <col min="12" max="12" width="25.42578125" style="13" customWidth="1"/>
    <col min="13" max="13" width="6.7109375" style="13" hidden="1"/>
    <col min="14" max="14" width="7.7109375" style="13" hidden="1"/>
    <col min="15" max="15" width="7.140625" style="13" hidden="1"/>
    <col min="16" max="16" width="6" style="13" hidden="1"/>
    <col min="17" max="17" width="7.85546875" style="13" hidden="1"/>
    <col min="18" max="18" width="8.140625" style="13" hidden="1"/>
    <col min="19" max="19" width="6.28515625" style="13" hidden="1"/>
    <col min="20" max="20" width="8" style="13" hidden="1"/>
    <col min="21" max="21" width="8.7109375" style="13" hidden="1"/>
    <col min="22" max="22" width="10" style="13" hidden="1"/>
    <col min="23" max="23" width="9.5703125" style="13" hidden="1"/>
    <col min="24" max="24" width="6.140625" style="13" hidden="1"/>
    <col min="25" max="26" width="5.7109375" style="13" hidden="1"/>
    <col min="27" max="27" width="6.85546875" style="13" hidden="1"/>
    <col min="28" max="28" width="6.42578125" style="13" hidden="1"/>
    <col min="29" max="29" width="6.7109375" style="13" hidden="1"/>
    <col min="30" max="30" width="7.28515625" style="13" hidden="1"/>
    <col min="31" max="34" width="5.7109375" style="13" hidden="1"/>
    <col min="35" max="43" width="9.140625" style="13" hidden="1"/>
    <col min="44" max="52" width="0" style="13" hidden="1"/>
    <col min="53" max="16384" width="9.140625" style="13" hidden="1"/>
  </cols>
  <sheetData>
    <row r="1" spans="1:34" s="1" customFormat="1">
      <c r="A1" s="2" t="s">
        <v>0</v>
      </c>
      <c r="B1" s="62" t="s">
        <v>4061</v>
      </c>
    </row>
    <row r="2" spans="1:34" s="1" customFormat="1">
      <c r="A2" s="2" t="s">
        <v>1</v>
      </c>
      <c r="B2" s="9" t="s">
        <v>3164</v>
      </c>
    </row>
    <row r="3" spans="1:34" s="1" customFormat="1">
      <c r="A3" s="2" t="s">
        <v>2</v>
      </c>
      <c r="B3" s="20" t="s">
        <v>3165</v>
      </c>
    </row>
    <row r="4" spans="1:34" s="1" customFormat="1">
      <c r="A4" s="2" t="s">
        <v>3</v>
      </c>
      <c r="B4" s="63" t="s">
        <v>165</v>
      </c>
    </row>
    <row r="5" spans="1:34" ht="18.75">
      <c r="A5" s="83" t="s">
        <v>87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5"/>
    </row>
    <row r="6" spans="1:34" s="15" customFormat="1">
      <c r="A6" s="32" t="s">
        <v>92</v>
      </c>
      <c r="B6" s="33" t="s">
        <v>46</v>
      </c>
      <c r="C6" s="33" t="s">
        <v>117</v>
      </c>
      <c r="D6" s="33" t="s">
        <v>47</v>
      </c>
      <c r="E6" s="33" t="s">
        <v>80</v>
      </c>
      <c r="F6" s="33" t="s">
        <v>50</v>
      </c>
      <c r="G6" s="33" t="s">
        <v>155</v>
      </c>
      <c r="H6" s="33" t="s">
        <v>156</v>
      </c>
      <c r="I6" s="33" t="s">
        <v>5</v>
      </c>
      <c r="J6" s="33" t="s">
        <v>69</v>
      </c>
      <c r="K6" s="33" t="s">
        <v>54</v>
      </c>
      <c r="L6" s="34" t="s">
        <v>151</v>
      </c>
      <c r="M6" s="13"/>
      <c r="N6" s="13"/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  <c r="AF6" s="13"/>
      <c r="AG6" s="13"/>
      <c r="AH6" s="13"/>
    </row>
    <row r="7" spans="1:34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101" t="s">
        <v>4062</v>
      </c>
      <c r="F7" s="101" t="s">
        <v>4062</v>
      </c>
      <c r="G7" s="21" t="s">
        <v>152</v>
      </c>
      <c r="H7" s="101" t="s">
        <v>4062</v>
      </c>
      <c r="I7" s="21" t="s">
        <v>6</v>
      </c>
      <c r="J7" s="21" t="s">
        <v>7</v>
      </c>
      <c r="K7" s="21" t="s">
        <v>7</v>
      </c>
      <c r="L7" s="22" t="s">
        <v>7</v>
      </c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</row>
    <row r="8" spans="1:34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57</v>
      </c>
      <c r="F8" s="5" t="s">
        <v>58</v>
      </c>
      <c r="G8" s="5" t="s">
        <v>59</v>
      </c>
      <c r="H8" s="5" t="s">
        <v>60</v>
      </c>
      <c r="I8" s="5" t="s">
        <v>61</v>
      </c>
      <c r="J8" s="5" t="s">
        <v>62</v>
      </c>
      <c r="K8" s="24" t="s">
        <v>63</v>
      </c>
      <c r="L8" s="24" t="s">
        <v>72</v>
      </c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</row>
    <row r="9" spans="1:34" s="17" customFormat="1" ht="20.25">
      <c r="A9" s="18" t="s">
        <v>88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103" t="s">
        <v>4062</v>
      </c>
      <c r="G9" s="53">
        <v>2786232.9</v>
      </c>
      <c r="H9" s="103" t="s">
        <v>4062</v>
      </c>
      <c r="I9" s="53">
        <v>7076.4042681815372</v>
      </c>
      <c r="J9" s="103" t="s">
        <v>4062</v>
      </c>
      <c r="K9" s="54">
        <v>1</v>
      </c>
      <c r="L9" s="54">
        <v>1.41E-2</v>
      </c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</row>
    <row r="10" spans="1:34">
      <c r="A10" s="57" t="s">
        <v>172</v>
      </c>
      <c r="B10" s="108" t="s">
        <v>4062</v>
      </c>
      <c r="C10" s="108" t="s">
        <v>4062</v>
      </c>
      <c r="D10" s="108" t="s">
        <v>4062</v>
      </c>
      <c r="E10" s="108" t="s">
        <v>4062</v>
      </c>
      <c r="F10" s="108" t="s">
        <v>4062</v>
      </c>
      <c r="G10" s="59">
        <v>1049656.79</v>
      </c>
      <c r="H10" s="108" t="s">
        <v>4062</v>
      </c>
      <c r="I10" s="59">
        <v>1578.8516446061412</v>
      </c>
      <c r="J10" s="108" t="s">
        <v>4062</v>
      </c>
      <c r="K10" s="58">
        <v>0.22309999999999999</v>
      </c>
      <c r="L10" s="58">
        <v>3.2000000000000002E-3</v>
      </c>
    </row>
    <row r="11" spans="1:34">
      <c r="A11" t="s">
        <v>1982</v>
      </c>
      <c r="B11" t="s">
        <v>1983</v>
      </c>
      <c r="C11" t="s">
        <v>108</v>
      </c>
      <c r="D11" t="s">
        <v>1984</v>
      </c>
      <c r="E11" t="s">
        <v>907</v>
      </c>
      <c r="F11" t="s">
        <v>100</v>
      </c>
      <c r="G11" s="55">
        <v>322.08999999999997</v>
      </c>
      <c r="H11" s="55">
        <v>100.6147</v>
      </c>
      <c r="I11" s="55">
        <v>1.1754014809832101</v>
      </c>
      <c r="J11" s="56">
        <v>1E-4</v>
      </c>
      <c r="K11" s="56">
        <v>2.0000000000000001E-4</v>
      </c>
      <c r="L11" s="56">
        <v>0</v>
      </c>
    </row>
    <row r="12" spans="1:34">
      <c r="A12" t="s">
        <v>1985</v>
      </c>
      <c r="B12" t="s">
        <v>1986</v>
      </c>
      <c r="C12" t="s">
        <v>108</v>
      </c>
      <c r="D12" t="s">
        <v>1987</v>
      </c>
      <c r="E12" t="s">
        <v>907</v>
      </c>
      <c r="F12" t="s">
        <v>100</v>
      </c>
      <c r="G12" s="55">
        <v>1497.27</v>
      </c>
      <c r="H12" s="55">
        <v>100</v>
      </c>
      <c r="I12" s="55">
        <v>5.4305982899999998</v>
      </c>
      <c r="J12" s="56">
        <v>0</v>
      </c>
      <c r="K12" s="56">
        <v>8.0000000000000004E-4</v>
      </c>
      <c r="L12" s="56">
        <v>0</v>
      </c>
    </row>
    <row r="13" spans="1:34">
      <c r="A13" t="s">
        <v>1988</v>
      </c>
      <c r="B13" t="s">
        <v>1989</v>
      </c>
      <c r="C13" t="s">
        <v>108</v>
      </c>
      <c r="D13" t="s">
        <v>1990</v>
      </c>
      <c r="E13" t="s">
        <v>977</v>
      </c>
      <c r="F13" t="s">
        <v>100</v>
      </c>
      <c r="G13" s="55">
        <v>9410</v>
      </c>
      <c r="H13" s="55">
        <v>101.625</v>
      </c>
      <c r="I13" s="55">
        <v>34.684683637500001</v>
      </c>
      <c r="J13" s="56">
        <v>0</v>
      </c>
      <c r="K13" s="56">
        <v>4.8999999999999998E-3</v>
      </c>
      <c r="L13" s="56">
        <v>1E-4</v>
      </c>
    </row>
    <row r="14" spans="1:34">
      <c r="A14" t="s">
        <v>1991</v>
      </c>
      <c r="B14" t="s">
        <v>1992</v>
      </c>
      <c r="C14" t="s">
        <v>108</v>
      </c>
      <c r="D14" t="s">
        <v>1993</v>
      </c>
      <c r="E14" t="s">
        <v>1559</v>
      </c>
      <c r="F14" t="s">
        <v>98</v>
      </c>
      <c r="G14" s="55">
        <v>10101.52</v>
      </c>
      <c r="H14" s="55">
        <v>2251.7957999999999</v>
      </c>
      <c r="I14" s="55">
        <v>227.46560309616001</v>
      </c>
      <c r="J14" s="56">
        <v>4.0000000000000002E-4</v>
      </c>
      <c r="K14" s="56">
        <v>3.2099999999999997E-2</v>
      </c>
      <c r="L14" s="56">
        <v>5.0000000000000001E-4</v>
      </c>
    </row>
    <row r="15" spans="1:34">
      <c r="A15" t="s">
        <v>1991</v>
      </c>
      <c r="B15" t="s">
        <v>1994</v>
      </c>
      <c r="C15" t="s">
        <v>108</v>
      </c>
      <c r="D15" t="s">
        <v>1993</v>
      </c>
      <c r="E15" t="s">
        <v>1559</v>
      </c>
      <c r="F15" t="s">
        <v>98</v>
      </c>
      <c r="G15" s="55">
        <v>257340.91</v>
      </c>
      <c r="H15" s="55">
        <v>94.647599999999997</v>
      </c>
      <c r="I15" s="55">
        <v>243.56699513315999</v>
      </c>
      <c r="J15" s="56">
        <v>5.0000000000000001E-4</v>
      </c>
      <c r="K15" s="56">
        <v>3.44E-2</v>
      </c>
      <c r="L15" s="56">
        <v>5.0000000000000001E-4</v>
      </c>
    </row>
    <row r="16" spans="1:34">
      <c r="A16" t="s">
        <v>1995</v>
      </c>
      <c r="B16" t="s">
        <v>1996</v>
      </c>
      <c r="C16" t="s">
        <v>108</v>
      </c>
      <c r="D16" t="s">
        <v>1997</v>
      </c>
      <c r="E16" t="s">
        <v>1585</v>
      </c>
      <c r="F16" t="s">
        <v>100</v>
      </c>
      <c r="G16" s="55">
        <v>3516.82</v>
      </c>
      <c r="H16" s="55">
        <v>371.23940000000033</v>
      </c>
      <c r="I16" s="55">
        <v>47.3534644610992</v>
      </c>
      <c r="J16" s="56">
        <v>0</v>
      </c>
      <c r="K16" s="56">
        <v>6.7000000000000002E-3</v>
      </c>
      <c r="L16" s="56">
        <v>1E-4</v>
      </c>
    </row>
    <row r="17" spans="1:12">
      <c r="A17" t="s">
        <v>1998</v>
      </c>
      <c r="B17" t="s">
        <v>1999</v>
      </c>
      <c r="C17" t="s">
        <v>108</v>
      </c>
      <c r="D17" t="s">
        <v>2000</v>
      </c>
      <c r="E17" t="s">
        <v>672</v>
      </c>
      <c r="F17" t="s">
        <v>98</v>
      </c>
      <c r="G17" s="55">
        <v>349807.83</v>
      </c>
      <c r="H17" s="55">
        <v>94.443299999999994</v>
      </c>
      <c r="I17" s="55">
        <v>330.37005831038999</v>
      </c>
      <c r="J17" s="56">
        <v>8.0000000000000004E-4</v>
      </c>
      <c r="K17" s="56">
        <v>4.6699999999999998E-2</v>
      </c>
      <c r="L17" s="56">
        <v>6.9999999999999999E-4</v>
      </c>
    </row>
    <row r="18" spans="1:12">
      <c r="A18" t="s">
        <v>2001</v>
      </c>
      <c r="B18" t="s">
        <v>2002</v>
      </c>
      <c r="C18" t="s">
        <v>108</v>
      </c>
      <c r="D18" t="s">
        <v>2003</v>
      </c>
      <c r="E18" t="s">
        <v>672</v>
      </c>
      <c r="F18" t="s">
        <v>102</v>
      </c>
      <c r="G18" s="55">
        <v>20589.91</v>
      </c>
      <c r="H18" s="55">
        <v>135.25480000000013</v>
      </c>
      <c r="I18" s="55">
        <v>111.718412925172</v>
      </c>
      <c r="J18" s="56">
        <v>1.4E-3</v>
      </c>
      <c r="K18" s="56">
        <v>1.5800000000000002E-2</v>
      </c>
      <c r="L18" s="56">
        <v>2.0000000000000001E-4</v>
      </c>
    </row>
    <row r="19" spans="1:12">
      <c r="A19" t="s">
        <v>2004</v>
      </c>
      <c r="B19" t="s">
        <v>2005</v>
      </c>
      <c r="C19" t="s">
        <v>108</v>
      </c>
      <c r="D19" t="s">
        <v>2006</v>
      </c>
      <c r="E19" t="s">
        <v>672</v>
      </c>
      <c r="F19" t="s">
        <v>98</v>
      </c>
      <c r="G19" s="55">
        <v>99773.47</v>
      </c>
      <c r="H19" s="55">
        <v>100</v>
      </c>
      <c r="I19" s="55">
        <v>99.773470000000003</v>
      </c>
      <c r="J19" s="56">
        <v>8.9999999999999998E-4</v>
      </c>
      <c r="K19" s="56">
        <v>1.41E-2</v>
      </c>
      <c r="L19" s="56">
        <v>2.0000000000000001E-4</v>
      </c>
    </row>
    <row r="20" spans="1:12">
      <c r="A20" t="s">
        <v>2007</v>
      </c>
      <c r="B20" t="s">
        <v>2008</v>
      </c>
      <c r="C20" t="s">
        <v>108</v>
      </c>
      <c r="D20" t="s">
        <v>2006</v>
      </c>
      <c r="E20" t="s">
        <v>672</v>
      </c>
      <c r="F20" t="s">
        <v>98</v>
      </c>
      <c r="G20" s="55">
        <v>61039.66</v>
      </c>
      <c r="H20" s="55">
        <v>100</v>
      </c>
      <c r="I20" s="55">
        <v>61.039659999999998</v>
      </c>
      <c r="J20" s="56">
        <v>2.0000000000000001E-4</v>
      </c>
      <c r="K20" s="56">
        <v>8.6E-3</v>
      </c>
      <c r="L20" s="56">
        <v>1E-4</v>
      </c>
    </row>
    <row r="21" spans="1:12">
      <c r="A21" t="s">
        <v>2009</v>
      </c>
      <c r="B21" t="s">
        <v>2010</v>
      </c>
      <c r="C21" t="s">
        <v>108</v>
      </c>
      <c r="D21" t="s">
        <v>2011</v>
      </c>
      <c r="E21" t="s">
        <v>1347</v>
      </c>
      <c r="F21" t="s">
        <v>100</v>
      </c>
      <c r="G21" s="55">
        <v>1822.01</v>
      </c>
      <c r="H21" s="55">
        <v>100</v>
      </c>
      <c r="I21" s="55">
        <v>6.6084302700000004</v>
      </c>
      <c r="J21" s="56">
        <v>0</v>
      </c>
      <c r="K21" s="56">
        <v>8.9999999999999998E-4</v>
      </c>
      <c r="L21" s="56">
        <v>0</v>
      </c>
    </row>
    <row r="22" spans="1:12">
      <c r="A22" t="s">
        <v>2012</v>
      </c>
      <c r="B22" t="s">
        <v>2013</v>
      </c>
      <c r="C22" t="s">
        <v>108</v>
      </c>
      <c r="D22" t="s">
        <v>2014</v>
      </c>
      <c r="E22" t="s">
        <v>1347</v>
      </c>
      <c r="F22" t="s">
        <v>100</v>
      </c>
      <c r="G22" s="55">
        <v>1822.01</v>
      </c>
      <c r="H22" s="55">
        <v>100</v>
      </c>
      <c r="I22" s="55">
        <v>6.6084302700000004</v>
      </c>
      <c r="J22" s="56">
        <v>0</v>
      </c>
      <c r="K22" s="56">
        <v>8.9999999999999998E-4</v>
      </c>
      <c r="L22" s="56">
        <v>0</v>
      </c>
    </row>
    <row r="23" spans="1:12">
      <c r="A23" t="s">
        <v>2015</v>
      </c>
      <c r="B23" t="s">
        <v>2016</v>
      </c>
      <c r="C23" t="s">
        <v>108</v>
      </c>
      <c r="D23" t="s">
        <v>2017</v>
      </c>
      <c r="E23" t="s">
        <v>1347</v>
      </c>
      <c r="F23" t="s">
        <v>100</v>
      </c>
      <c r="G23" s="55">
        <v>1822.01</v>
      </c>
      <c r="H23" s="55">
        <v>100</v>
      </c>
      <c r="I23" s="55">
        <v>6.6084302700000004</v>
      </c>
      <c r="J23" s="56">
        <v>0</v>
      </c>
      <c r="K23" s="56">
        <v>8.9999999999999998E-4</v>
      </c>
      <c r="L23" s="56">
        <v>0</v>
      </c>
    </row>
    <row r="24" spans="1:12">
      <c r="A24" t="s">
        <v>2018</v>
      </c>
      <c r="B24" t="s">
        <v>2019</v>
      </c>
      <c r="C24" t="s">
        <v>108</v>
      </c>
      <c r="D24" t="s">
        <v>2020</v>
      </c>
      <c r="E24" t="s">
        <v>1347</v>
      </c>
      <c r="F24" t="s">
        <v>98</v>
      </c>
      <c r="G24" s="55">
        <v>182.12</v>
      </c>
      <c r="H24" s="55">
        <v>3904.375</v>
      </c>
      <c r="I24" s="55">
        <v>7.11064775</v>
      </c>
      <c r="J24" s="56">
        <v>2.0000000000000001E-4</v>
      </c>
      <c r="K24" s="56">
        <v>1E-3</v>
      </c>
      <c r="L24" s="56">
        <v>0</v>
      </c>
    </row>
    <row r="25" spans="1:12">
      <c r="A25" t="s">
        <v>2021</v>
      </c>
      <c r="B25" t="s">
        <v>2022</v>
      </c>
      <c r="C25" t="s">
        <v>108</v>
      </c>
      <c r="D25" t="s">
        <v>2023</v>
      </c>
      <c r="E25" t="s">
        <v>1347</v>
      </c>
      <c r="F25" t="s">
        <v>100</v>
      </c>
      <c r="G25" s="55">
        <v>1822.01</v>
      </c>
      <c r="H25" s="55">
        <v>100</v>
      </c>
      <c r="I25" s="55">
        <v>6.6084302700000004</v>
      </c>
      <c r="J25" s="56">
        <v>0</v>
      </c>
      <c r="K25" s="56">
        <v>8.9999999999999998E-4</v>
      </c>
      <c r="L25" s="56">
        <v>0</v>
      </c>
    </row>
    <row r="26" spans="1:12">
      <c r="A26" t="s">
        <v>2024</v>
      </c>
      <c r="B26" t="s">
        <v>2025</v>
      </c>
      <c r="C26" t="s">
        <v>108</v>
      </c>
      <c r="D26" t="s">
        <v>2026</v>
      </c>
      <c r="E26" t="s">
        <v>547</v>
      </c>
      <c r="F26" t="s">
        <v>98</v>
      </c>
      <c r="G26" s="55">
        <v>212955.56</v>
      </c>
      <c r="H26" s="55">
        <v>101.42276899999982</v>
      </c>
      <c r="I26" s="55">
        <v>215.98542569145599</v>
      </c>
      <c r="J26" s="56">
        <v>2.9999999999999997E-4</v>
      </c>
      <c r="K26" s="56">
        <v>3.0499999999999999E-2</v>
      </c>
      <c r="L26" s="56">
        <v>4.0000000000000002E-4</v>
      </c>
    </row>
    <row r="27" spans="1:12">
      <c r="A27" t="s">
        <v>2027</v>
      </c>
      <c r="B27" t="s">
        <v>2028</v>
      </c>
      <c r="C27" t="s">
        <v>108</v>
      </c>
      <c r="D27" t="s">
        <v>2029</v>
      </c>
      <c r="E27" t="s">
        <v>1365</v>
      </c>
      <c r="F27" t="s">
        <v>100</v>
      </c>
      <c r="G27" s="55">
        <v>706.41</v>
      </c>
      <c r="H27" s="55">
        <v>782.57029999999963</v>
      </c>
      <c r="I27" s="55">
        <v>20.050617663546198</v>
      </c>
      <c r="J27" s="56">
        <v>1E-4</v>
      </c>
      <c r="K27" s="56">
        <v>2.8E-3</v>
      </c>
      <c r="L27" s="56">
        <v>0</v>
      </c>
    </row>
    <row r="28" spans="1:12">
      <c r="A28" t="s">
        <v>2030</v>
      </c>
      <c r="B28" t="s">
        <v>2031</v>
      </c>
      <c r="C28" t="s">
        <v>108</v>
      </c>
      <c r="D28" t="s">
        <v>2032</v>
      </c>
      <c r="E28" t="s">
        <v>1365</v>
      </c>
      <c r="F28" t="s">
        <v>100</v>
      </c>
      <c r="G28" s="55">
        <v>2622.02</v>
      </c>
      <c r="H28" s="55">
        <v>276.87140000000045</v>
      </c>
      <c r="I28" s="55">
        <v>26.330654370229599</v>
      </c>
      <c r="J28" s="56">
        <v>2.0000000000000001E-4</v>
      </c>
      <c r="K28" s="56">
        <v>3.7000000000000002E-3</v>
      </c>
      <c r="L28" s="56">
        <v>1E-4</v>
      </c>
    </row>
    <row r="29" spans="1:12">
      <c r="A29" t="s">
        <v>2033</v>
      </c>
      <c r="B29" t="s">
        <v>2034</v>
      </c>
      <c r="C29" t="s">
        <v>108</v>
      </c>
      <c r="D29" t="s">
        <v>2035</v>
      </c>
      <c r="E29" t="s">
        <v>1365</v>
      </c>
      <c r="F29" t="s">
        <v>100</v>
      </c>
      <c r="G29" s="55">
        <v>1013.62</v>
      </c>
      <c r="H29" s="55">
        <v>580.07950000000005</v>
      </c>
      <c r="I29" s="55">
        <v>21.326041229793301</v>
      </c>
      <c r="J29" s="56">
        <v>1E-4</v>
      </c>
      <c r="K29" s="56">
        <v>3.0000000000000001E-3</v>
      </c>
      <c r="L29" s="56">
        <v>0</v>
      </c>
    </row>
    <row r="30" spans="1:12">
      <c r="A30" t="s">
        <v>2036</v>
      </c>
      <c r="B30" t="s">
        <v>2037</v>
      </c>
      <c r="C30" t="s">
        <v>108</v>
      </c>
      <c r="D30" t="s">
        <v>2038</v>
      </c>
      <c r="E30" t="s">
        <v>1365</v>
      </c>
      <c r="F30" t="s">
        <v>100</v>
      </c>
      <c r="G30" s="55">
        <v>2893.81</v>
      </c>
      <c r="H30" s="55">
        <v>362.90619999999961</v>
      </c>
      <c r="I30" s="55">
        <v>38.090086291859897</v>
      </c>
      <c r="J30" s="56">
        <v>1E-4</v>
      </c>
      <c r="K30" s="56">
        <v>5.4000000000000003E-3</v>
      </c>
      <c r="L30" s="56">
        <v>1E-4</v>
      </c>
    </row>
    <row r="31" spans="1:12">
      <c r="A31" t="s">
        <v>2039</v>
      </c>
      <c r="B31" t="s">
        <v>2040</v>
      </c>
      <c r="C31" t="s">
        <v>108</v>
      </c>
      <c r="D31" t="s">
        <v>2041</v>
      </c>
      <c r="E31" t="s">
        <v>1365</v>
      </c>
      <c r="F31" t="s">
        <v>100</v>
      </c>
      <c r="G31" s="55">
        <v>15.75</v>
      </c>
      <c r="H31" s="55">
        <v>1E-4</v>
      </c>
      <c r="I31" s="55">
        <v>5.7125249999999997E-8</v>
      </c>
      <c r="J31" s="56">
        <v>2.0000000000000001E-4</v>
      </c>
      <c r="K31" s="56">
        <v>0</v>
      </c>
      <c r="L31" s="56">
        <v>0</v>
      </c>
    </row>
    <row r="32" spans="1:12">
      <c r="A32" t="s">
        <v>2042</v>
      </c>
      <c r="B32" t="s">
        <v>2043</v>
      </c>
      <c r="C32" t="s">
        <v>108</v>
      </c>
      <c r="D32" t="s">
        <v>2044</v>
      </c>
      <c r="E32" t="s">
        <v>2045</v>
      </c>
      <c r="F32" t="s">
        <v>100</v>
      </c>
      <c r="G32" s="55">
        <v>7217</v>
      </c>
      <c r="H32" s="55">
        <v>6.9478</v>
      </c>
      <c r="I32" s="55">
        <v>1.818660227202</v>
      </c>
      <c r="J32" s="56">
        <v>1E-4</v>
      </c>
      <c r="K32" s="56">
        <v>2.9999999999999997E-4</v>
      </c>
      <c r="L32" s="56">
        <v>0</v>
      </c>
    </row>
    <row r="33" spans="1:12">
      <c r="A33" t="s">
        <v>2046</v>
      </c>
      <c r="B33" t="s">
        <v>2047</v>
      </c>
      <c r="C33" t="s">
        <v>108</v>
      </c>
      <c r="D33" t="s">
        <v>2048</v>
      </c>
      <c r="E33" t="s">
        <v>475</v>
      </c>
      <c r="F33" t="s">
        <v>100</v>
      </c>
      <c r="G33" s="55">
        <v>1362.98</v>
      </c>
      <c r="H33" s="55">
        <v>1196.0574999999999</v>
      </c>
      <c r="I33" s="55">
        <v>59.127442910464502</v>
      </c>
      <c r="J33" s="56">
        <v>1E-4</v>
      </c>
      <c r="K33" s="56">
        <v>8.3999999999999995E-3</v>
      </c>
      <c r="L33" s="56">
        <v>1E-4</v>
      </c>
    </row>
    <row r="34" spans="1:12">
      <c r="A34" s="57" t="s">
        <v>184</v>
      </c>
      <c r="B34" s="108" t="s">
        <v>4062</v>
      </c>
      <c r="C34" s="108" t="s">
        <v>4062</v>
      </c>
      <c r="D34" s="108" t="s">
        <v>4062</v>
      </c>
      <c r="E34" s="108" t="s">
        <v>4062</v>
      </c>
      <c r="F34" s="108" t="s">
        <v>4062</v>
      </c>
      <c r="G34" s="59">
        <v>1736576.11</v>
      </c>
      <c r="H34" s="108" t="s">
        <v>4062</v>
      </c>
      <c r="I34" s="59">
        <v>5497.552623575396</v>
      </c>
      <c r="J34" s="108" t="s">
        <v>4062</v>
      </c>
      <c r="K34" s="58">
        <v>0.77690000000000003</v>
      </c>
      <c r="L34" s="58">
        <v>1.0999999999999999E-2</v>
      </c>
    </row>
    <row r="35" spans="1:12">
      <c r="A35" s="57" t="s">
        <v>305</v>
      </c>
      <c r="B35" s="108" t="s">
        <v>4062</v>
      </c>
      <c r="C35" s="108" t="s">
        <v>4062</v>
      </c>
      <c r="D35" s="108" t="s">
        <v>4062</v>
      </c>
      <c r="E35" s="108" t="s">
        <v>4062</v>
      </c>
      <c r="F35" s="108" t="s">
        <v>4062</v>
      </c>
      <c r="G35" s="59">
        <v>0</v>
      </c>
      <c r="H35" s="108" t="s">
        <v>4062</v>
      </c>
      <c r="I35" s="59">
        <v>0</v>
      </c>
      <c r="J35" s="108" t="s">
        <v>4062</v>
      </c>
      <c r="K35" s="58">
        <v>0</v>
      </c>
      <c r="L35" s="58">
        <v>0</v>
      </c>
    </row>
    <row r="36" spans="1:12">
      <c r="A36" t="s">
        <v>177</v>
      </c>
      <c r="B36" t="s">
        <v>177</v>
      </c>
      <c r="C36" s="108" t="s">
        <v>4062</v>
      </c>
      <c r="D36" s="108" t="s">
        <v>4062</v>
      </c>
      <c r="E36" t="s">
        <v>177</v>
      </c>
      <c r="F36" t="s">
        <v>177</v>
      </c>
      <c r="G36" s="55">
        <v>0</v>
      </c>
      <c r="H36" s="55">
        <v>0</v>
      </c>
      <c r="I36" s="55">
        <v>0</v>
      </c>
      <c r="J36" s="56">
        <v>0</v>
      </c>
      <c r="K36" s="56">
        <v>0</v>
      </c>
      <c r="L36" s="56">
        <v>0</v>
      </c>
    </row>
    <row r="37" spans="1:12">
      <c r="A37" s="57" t="s">
        <v>306</v>
      </c>
      <c r="B37" s="108" t="s">
        <v>4062</v>
      </c>
      <c r="C37" s="108" t="s">
        <v>4062</v>
      </c>
      <c r="D37" s="108" t="s">
        <v>4062</v>
      </c>
      <c r="E37" s="108" t="s">
        <v>4062</v>
      </c>
      <c r="F37" s="108" t="s">
        <v>4062</v>
      </c>
      <c r="G37" s="59">
        <v>1736576.11</v>
      </c>
      <c r="H37" s="108" t="s">
        <v>4062</v>
      </c>
      <c r="I37" s="59">
        <v>5497.552623575396</v>
      </c>
      <c r="J37" s="108" t="s">
        <v>4062</v>
      </c>
      <c r="K37" s="58">
        <v>0.77690000000000003</v>
      </c>
      <c r="L37" s="58">
        <v>1.0999999999999999E-2</v>
      </c>
    </row>
    <row r="38" spans="1:12">
      <c r="A38" t="s">
        <v>2049</v>
      </c>
      <c r="B38" t="s">
        <v>2050</v>
      </c>
      <c r="C38" t="s">
        <v>108</v>
      </c>
      <c r="D38" s="106" t="s">
        <v>4062</v>
      </c>
      <c r="E38" t="s">
        <v>907</v>
      </c>
      <c r="F38" t="s">
        <v>100</v>
      </c>
      <c r="G38" s="55">
        <v>145.77000000000001</v>
      </c>
      <c r="H38" s="55">
        <v>17429.450400000009</v>
      </c>
      <c r="I38" s="55">
        <v>92.150862018986203</v>
      </c>
      <c r="J38" s="56">
        <v>0</v>
      </c>
      <c r="K38" s="56">
        <v>1.2999999999999999E-2</v>
      </c>
      <c r="L38" s="56">
        <v>2.0000000000000001E-4</v>
      </c>
    </row>
    <row r="39" spans="1:12">
      <c r="A39" t="s">
        <v>2051</v>
      </c>
      <c r="B39" t="s">
        <v>2052</v>
      </c>
      <c r="C39" t="s">
        <v>108</v>
      </c>
      <c r="D39" s="106" t="s">
        <v>4062</v>
      </c>
      <c r="E39" t="s">
        <v>907</v>
      </c>
      <c r="F39" t="s">
        <v>100</v>
      </c>
      <c r="G39" s="55">
        <v>28642.45</v>
      </c>
      <c r="H39" s="55">
        <v>89.87949999999995</v>
      </c>
      <c r="I39" s="55">
        <v>93.372366704789201</v>
      </c>
      <c r="J39" s="56">
        <v>0</v>
      </c>
      <c r="K39" s="56">
        <v>1.32E-2</v>
      </c>
      <c r="L39" s="56">
        <v>2.0000000000000001E-4</v>
      </c>
    </row>
    <row r="40" spans="1:12">
      <c r="A40" t="s">
        <v>2053</v>
      </c>
      <c r="B40" t="s">
        <v>2054</v>
      </c>
      <c r="C40" t="s">
        <v>108</v>
      </c>
      <c r="D40" s="106" t="s">
        <v>4062</v>
      </c>
      <c r="E40" t="s">
        <v>848</v>
      </c>
      <c r="F40" t="s">
        <v>102</v>
      </c>
      <c r="G40" s="55">
        <v>25285</v>
      </c>
      <c r="H40" s="55">
        <v>170.38409999999999</v>
      </c>
      <c r="I40" s="55">
        <v>172.82622552834599</v>
      </c>
      <c r="J40" s="56">
        <v>2.9999999999999997E-4</v>
      </c>
      <c r="K40" s="56">
        <v>2.4400000000000002E-2</v>
      </c>
      <c r="L40" s="56">
        <v>2.9999999999999997E-4</v>
      </c>
    </row>
    <row r="41" spans="1:12">
      <c r="A41" t="s">
        <v>2055</v>
      </c>
      <c r="B41" t="s">
        <v>2056</v>
      </c>
      <c r="C41" t="s">
        <v>108</v>
      </c>
      <c r="D41" s="106" t="s">
        <v>4062</v>
      </c>
      <c r="E41" t="s">
        <v>848</v>
      </c>
      <c r="F41" t="s">
        <v>100</v>
      </c>
      <c r="G41" s="55">
        <v>107357.79</v>
      </c>
      <c r="H41" s="55">
        <v>218.58120000000002</v>
      </c>
      <c r="I41" s="55">
        <v>851.12613096496602</v>
      </c>
      <c r="J41" s="56">
        <v>2.0000000000000001E-4</v>
      </c>
      <c r="K41" s="56">
        <v>0.1203</v>
      </c>
      <c r="L41" s="56">
        <v>1.6999999999999999E-3</v>
      </c>
    </row>
    <row r="42" spans="1:12">
      <c r="A42" t="s">
        <v>2057</v>
      </c>
      <c r="B42" t="s">
        <v>2058</v>
      </c>
      <c r="C42" t="s">
        <v>108</v>
      </c>
      <c r="D42" s="106" t="s">
        <v>4062</v>
      </c>
      <c r="E42" t="s">
        <v>848</v>
      </c>
      <c r="F42" t="s">
        <v>100</v>
      </c>
      <c r="G42" s="55">
        <v>103371.61</v>
      </c>
      <c r="H42" s="55">
        <v>96.480899999999934</v>
      </c>
      <c r="I42" s="55">
        <v>361.73470903212097</v>
      </c>
      <c r="J42" s="56">
        <v>4.0000000000000002E-4</v>
      </c>
      <c r="K42" s="56">
        <v>5.11E-2</v>
      </c>
      <c r="L42" s="56">
        <v>6.9999999999999999E-4</v>
      </c>
    </row>
    <row r="43" spans="1:12">
      <c r="A43" t="s">
        <v>2059</v>
      </c>
      <c r="B43" t="s">
        <v>2060</v>
      </c>
      <c r="C43" t="s">
        <v>108</v>
      </c>
      <c r="D43" s="106" t="s">
        <v>4062</v>
      </c>
      <c r="E43" t="s">
        <v>848</v>
      </c>
      <c r="F43" t="s">
        <v>100</v>
      </c>
      <c r="G43" s="55">
        <v>10486.15</v>
      </c>
      <c r="H43" s="55">
        <v>100</v>
      </c>
      <c r="I43" s="55">
        <v>38.033266050000002</v>
      </c>
      <c r="J43" s="56">
        <v>2.9999999999999997E-4</v>
      </c>
      <c r="K43" s="56">
        <v>5.4000000000000003E-3</v>
      </c>
      <c r="L43" s="56">
        <v>1E-4</v>
      </c>
    </row>
    <row r="44" spans="1:12">
      <c r="A44" t="s">
        <v>2061</v>
      </c>
      <c r="B44" t="s">
        <v>2062</v>
      </c>
      <c r="C44" t="s">
        <v>108</v>
      </c>
      <c r="D44" s="106" t="s">
        <v>4062</v>
      </c>
      <c r="E44" t="s">
        <v>848</v>
      </c>
      <c r="F44" t="s">
        <v>102</v>
      </c>
      <c r="G44" s="55">
        <v>78359.81</v>
      </c>
      <c r="H44" s="55">
        <v>90.532199999999904</v>
      </c>
      <c r="I44" s="55">
        <v>284.58635361022198</v>
      </c>
      <c r="J44" s="56">
        <v>1E-3</v>
      </c>
      <c r="K44" s="56">
        <v>4.02E-2</v>
      </c>
      <c r="L44" s="56">
        <v>5.9999999999999995E-4</v>
      </c>
    </row>
    <row r="45" spans="1:12">
      <c r="A45" t="s">
        <v>2063</v>
      </c>
      <c r="B45" t="s">
        <v>2064</v>
      </c>
      <c r="C45" t="s">
        <v>108</v>
      </c>
      <c r="D45" s="106" t="s">
        <v>4062</v>
      </c>
      <c r="E45" t="s">
        <v>848</v>
      </c>
      <c r="F45" t="s">
        <v>102</v>
      </c>
      <c r="G45" s="55">
        <v>28521.27</v>
      </c>
      <c r="H45" s="55">
        <v>65.203799999999987</v>
      </c>
      <c r="I45" s="55">
        <v>74.603532034479798</v>
      </c>
      <c r="J45" s="56">
        <v>1E-3</v>
      </c>
      <c r="K45" s="56">
        <v>1.0500000000000001E-2</v>
      </c>
      <c r="L45" s="56">
        <v>1E-4</v>
      </c>
    </row>
    <row r="46" spans="1:12">
      <c r="A46" t="s">
        <v>2065</v>
      </c>
      <c r="B46" t="s">
        <v>2066</v>
      </c>
      <c r="C46" t="s">
        <v>108</v>
      </c>
      <c r="D46" s="106" t="s">
        <v>4062</v>
      </c>
      <c r="E46" t="s">
        <v>848</v>
      </c>
      <c r="F46" t="s">
        <v>102</v>
      </c>
      <c r="G46" s="55">
        <v>13427.45</v>
      </c>
      <c r="H46" s="55">
        <v>107.37440000000004</v>
      </c>
      <c r="I46" s="55">
        <v>57.837820160124501</v>
      </c>
      <c r="J46" s="56">
        <v>1E-3</v>
      </c>
      <c r="K46" s="56">
        <v>8.2000000000000007E-3</v>
      </c>
      <c r="L46" s="56">
        <v>1E-4</v>
      </c>
    </row>
    <row r="47" spans="1:12">
      <c r="A47" t="s">
        <v>2067</v>
      </c>
      <c r="B47" t="s">
        <v>2068</v>
      </c>
      <c r="C47" t="s">
        <v>108</v>
      </c>
      <c r="D47" s="106" t="s">
        <v>4062</v>
      </c>
      <c r="E47" t="s">
        <v>848</v>
      </c>
      <c r="F47" t="s">
        <v>100</v>
      </c>
      <c r="G47" s="55">
        <v>212597.93</v>
      </c>
      <c r="H47" s="55">
        <v>144.08940000000047</v>
      </c>
      <c r="I47" s="55">
        <v>1111.0628335051499</v>
      </c>
      <c r="J47" s="56">
        <v>2.0000000000000001E-4</v>
      </c>
      <c r="K47" s="56">
        <v>0.157</v>
      </c>
      <c r="L47" s="56">
        <v>2.2000000000000001E-3</v>
      </c>
    </row>
    <row r="48" spans="1:12">
      <c r="A48" t="s">
        <v>2069</v>
      </c>
      <c r="B48" t="s">
        <v>2070</v>
      </c>
      <c r="C48" t="s">
        <v>108</v>
      </c>
      <c r="D48" s="106" t="s">
        <v>4062</v>
      </c>
      <c r="E48" t="s">
        <v>860</v>
      </c>
      <c r="F48" t="s">
        <v>100</v>
      </c>
      <c r="G48" s="55">
        <v>980.33</v>
      </c>
      <c r="H48" s="55">
        <v>2257.487700000001</v>
      </c>
      <c r="I48" s="55">
        <v>80.268517397450097</v>
      </c>
      <c r="J48" s="56">
        <v>0</v>
      </c>
      <c r="K48" s="56">
        <v>1.1299999999999999E-2</v>
      </c>
      <c r="L48" s="56">
        <v>2.0000000000000001E-4</v>
      </c>
    </row>
    <row r="49" spans="1:12">
      <c r="A49" t="s">
        <v>2071</v>
      </c>
      <c r="B49" t="s">
        <v>2072</v>
      </c>
      <c r="C49" t="s">
        <v>108</v>
      </c>
      <c r="D49" s="106" t="s">
        <v>4062</v>
      </c>
      <c r="E49" t="s">
        <v>860</v>
      </c>
      <c r="F49" t="s">
        <v>100</v>
      </c>
      <c r="G49" s="55">
        <v>1024.8499999999999</v>
      </c>
      <c r="H49" s="55">
        <v>2472.2510000000002</v>
      </c>
      <c r="I49" s="55">
        <v>91.896807082684504</v>
      </c>
      <c r="J49" s="56">
        <v>0</v>
      </c>
      <c r="K49" s="56">
        <v>1.2999999999999999E-2</v>
      </c>
      <c r="L49" s="56">
        <v>2.0000000000000001E-4</v>
      </c>
    </row>
    <row r="50" spans="1:12">
      <c r="A50" t="s">
        <v>2073</v>
      </c>
      <c r="B50" t="s">
        <v>2074</v>
      </c>
      <c r="C50" t="s">
        <v>108</v>
      </c>
      <c r="D50" s="106" t="s">
        <v>4062</v>
      </c>
      <c r="E50" t="s">
        <v>889</v>
      </c>
      <c r="F50" t="s">
        <v>100</v>
      </c>
      <c r="G50" s="55">
        <v>1176.04</v>
      </c>
      <c r="H50" s="55">
        <v>7789.7425999999978</v>
      </c>
      <c r="I50" s="55">
        <v>332.27124314251603</v>
      </c>
      <c r="J50" s="56">
        <v>6.9999999999999999E-4</v>
      </c>
      <c r="K50" s="56">
        <v>4.7E-2</v>
      </c>
      <c r="L50" s="56">
        <v>6.9999999999999999E-4</v>
      </c>
    </row>
    <row r="51" spans="1:12">
      <c r="A51" t="s">
        <v>2075</v>
      </c>
      <c r="B51" t="s">
        <v>2076</v>
      </c>
      <c r="C51" t="s">
        <v>108</v>
      </c>
      <c r="D51" s="106" t="s">
        <v>4062</v>
      </c>
      <c r="E51" t="s">
        <v>889</v>
      </c>
      <c r="F51" t="s">
        <v>102</v>
      </c>
      <c r="G51" s="55">
        <v>17271.099999999999</v>
      </c>
      <c r="H51" s="55">
        <v>92.373899999999949</v>
      </c>
      <c r="I51" s="55">
        <v>64.001020839857603</v>
      </c>
      <c r="J51" s="56">
        <v>6.9999999999999999E-4</v>
      </c>
      <c r="K51" s="56">
        <v>8.9999999999999993E-3</v>
      </c>
      <c r="L51" s="56">
        <v>1E-4</v>
      </c>
    </row>
    <row r="52" spans="1:12">
      <c r="A52" t="s">
        <v>2077</v>
      </c>
      <c r="B52" t="s">
        <v>2078</v>
      </c>
      <c r="C52" t="s">
        <v>108</v>
      </c>
      <c r="D52" s="106" t="s">
        <v>4062</v>
      </c>
      <c r="E52" t="s">
        <v>889</v>
      </c>
      <c r="F52" t="s">
        <v>100</v>
      </c>
      <c r="G52" s="55">
        <v>1214.05</v>
      </c>
      <c r="H52" s="55">
        <v>5442.9074999999939</v>
      </c>
      <c r="I52" s="55">
        <v>239.67077631310099</v>
      </c>
      <c r="J52" s="56">
        <v>8.0000000000000004E-4</v>
      </c>
      <c r="K52" s="56">
        <v>3.39E-2</v>
      </c>
      <c r="L52" s="56">
        <v>5.0000000000000001E-4</v>
      </c>
    </row>
    <row r="53" spans="1:12">
      <c r="A53" t="s">
        <v>2079</v>
      </c>
      <c r="B53" t="s">
        <v>2080</v>
      </c>
      <c r="C53" t="s">
        <v>108</v>
      </c>
      <c r="D53" s="106" t="s">
        <v>4062</v>
      </c>
      <c r="E53" t="s">
        <v>889</v>
      </c>
      <c r="F53" t="s">
        <v>100</v>
      </c>
      <c r="G53" s="55">
        <v>118814.54</v>
      </c>
      <c r="H53" s="55">
        <v>73.919699999999935</v>
      </c>
      <c r="I53" s="55">
        <v>318.54980397892598</v>
      </c>
      <c r="J53" s="56">
        <v>8.0000000000000004E-4</v>
      </c>
      <c r="K53" s="56">
        <v>4.4999999999999998E-2</v>
      </c>
      <c r="L53" s="56">
        <v>5.9999999999999995E-4</v>
      </c>
    </row>
    <row r="54" spans="1:12">
      <c r="A54" t="s">
        <v>2081</v>
      </c>
      <c r="B54" t="s">
        <v>2082</v>
      </c>
      <c r="C54" t="s">
        <v>108</v>
      </c>
      <c r="D54" s="106" t="s">
        <v>4062</v>
      </c>
      <c r="E54" t="s">
        <v>889</v>
      </c>
      <c r="F54" t="s">
        <v>100</v>
      </c>
      <c r="G54" s="55">
        <v>84855.22</v>
      </c>
      <c r="H54" s="55">
        <v>100.27370000000008</v>
      </c>
      <c r="I54" s="55">
        <v>308.61224910960698</v>
      </c>
      <c r="J54" s="56">
        <v>8.9999999999999998E-4</v>
      </c>
      <c r="K54" s="56">
        <v>4.36E-2</v>
      </c>
      <c r="L54" s="56">
        <v>5.9999999999999995E-4</v>
      </c>
    </row>
    <row r="55" spans="1:12">
      <c r="A55" t="s">
        <v>2083</v>
      </c>
      <c r="B55" t="s">
        <v>2084</v>
      </c>
      <c r="C55" t="s">
        <v>108</v>
      </c>
      <c r="D55" s="106" t="s">
        <v>4062</v>
      </c>
      <c r="E55" t="s">
        <v>889</v>
      </c>
      <c r="F55" t="s">
        <v>100</v>
      </c>
      <c r="G55" s="55">
        <v>172317.41</v>
      </c>
      <c r="H55" s="55">
        <v>85.533399999999943</v>
      </c>
      <c r="I55" s="55">
        <v>534.57968380203704</v>
      </c>
      <c r="J55" s="56">
        <v>5.9999999999999995E-4</v>
      </c>
      <c r="K55" s="56">
        <v>7.5499999999999998E-2</v>
      </c>
      <c r="L55" s="56">
        <v>1.1000000000000001E-3</v>
      </c>
    </row>
    <row r="56" spans="1:12">
      <c r="A56" t="s">
        <v>2085</v>
      </c>
      <c r="B56" t="s">
        <v>2086</v>
      </c>
      <c r="C56" t="s">
        <v>108</v>
      </c>
      <c r="D56" s="106" t="s">
        <v>4062</v>
      </c>
      <c r="E56" t="s">
        <v>940</v>
      </c>
      <c r="F56" t="s">
        <v>100</v>
      </c>
      <c r="G56" s="55">
        <v>447.84</v>
      </c>
      <c r="H56" s="55">
        <v>4259.5957999999973</v>
      </c>
      <c r="I56" s="55">
        <v>69.189282484021405</v>
      </c>
      <c r="J56" s="56">
        <v>0</v>
      </c>
      <c r="K56" s="56">
        <v>9.7999999999999997E-3</v>
      </c>
      <c r="L56" s="56">
        <v>1E-4</v>
      </c>
    </row>
    <row r="57" spans="1:12">
      <c r="A57" t="s">
        <v>2087</v>
      </c>
      <c r="B57" t="s">
        <v>2088</v>
      </c>
      <c r="C57" t="s">
        <v>108</v>
      </c>
      <c r="D57" s="106" t="s">
        <v>4062</v>
      </c>
      <c r="E57" t="s">
        <v>940</v>
      </c>
      <c r="F57" t="s">
        <v>100</v>
      </c>
      <c r="G57" s="55">
        <v>1523.2</v>
      </c>
      <c r="H57" s="55">
        <v>3687.6464000000074</v>
      </c>
      <c r="I57" s="55">
        <v>203.72942408233001</v>
      </c>
      <c r="J57" s="56">
        <v>0</v>
      </c>
      <c r="K57" s="56">
        <v>2.8799999999999999E-2</v>
      </c>
      <c r="L57" s="56">
        <v>4.0000000000000002E-4</v>
      </c>
    </row>
    <row r="58" spans="1:12">
      <c r="A58" t="s">
        <v>2089</v>
      </c>
      <c r="B58" t="s">
        <v>2090</v>
      </c>
      <c r="C58" t="s">
        <v>108</v>
      </c>
      <c r="D58" s="106" t="s">
        <v>4062</v>
      </c>
      <c r="E58" t="s">
        <v>1147</v>
      </c>
      <c r="F58" t="s">
        <v>98</v>
      </c>
      <c r="G58" s="55">
        <v>51026</v>
      </c>
      <c r="H58" s="55">
        <v>9.9999999999999995E-7</v>
      </c>
      <c r="I58" s="55">
        <v>5.1025999999999996E-7</v>
      </c>
      <c r="J58" s="56">
        <v>1E-4</v>
      </c>
      <c r="K58" s="56">
        <v>0</v>
      </c>
      <c r="L58" s="56">
        <v>0</v>
      </c>
    </row>
    <row r="59" spans="1:12">
      <c r="A59" t="s">
        <v>2091</v>
      </c>
      <c r="B59" t="s">
        <v>2092</v>
      </c>
      <c r="C59" t="s">
        <v>108</v>
      </c>
      <c r="D59" s="106" t="s">
        <v>4062</v>
      </c>
      <c r="E59" t="s">
        <v>594</v>
      </c>
      <c r="F59" t="s">
        <v>100</v>
      </c>
      <c r="G59" s="55">
        <v>674013.3</v>
      </c>
      <c r="H59" s="55">
        <v>1E-4</v>
      </c>
      <c r="I59" s="55">
        <v>2.4446462391000002E-3</v>
      </c>
      <c r="J59" s="56">
        <v>1E-4</v>
      </c>
      <c r="K59" s="56">
        <v>0</v>
      </c>
      <c r="L59" s="56">
        <v>0</v>
      </c>
    </row>
    <row r="60" spans="1:12">
      <c r="A60" t="s">
        <v>2093</v>
      </c>
      <c r="B60" t="s">
        <v>2094</v>
      </c>
      <c r="C60" t="s">
        <v>108</v>
      </c>
      <c r="D60" s="106" t="s">
        <v>4062</v>
      </c>
      <c r="E60" t="s">
        <v>1365</v>
      </c>
      <c r="F60" t="s">
        <v>100</v>
      </c>
      <c r="G60" s="55">
        <v>3717</v>
      </c>
      <c r="H60" s="55">
        <v>871.16980000000001</v>
      </c>
      <c r="I60" s="55">
        <v>117.447270577182</v>
      </c>
      <c r="J60" s="56">
        <v>0</v>
      </c>
      <c r="K60" s="56">
        <v>1.66E-2</v>
      </c>
      <c r="L60" s="56">
        <v>2.0000000000000001E-4</v>
      </c>
    </row>
    <row r="61" spans="1:12">
      <c r="A61" t="s">
        <v>186</v>
      </c>
      <c r="B61" s="108" t="s">
        <v>4062</v>
      </c>
      <c r="C61" s="108" t="s">
        <v>4062</v>
      </c>
      <c r="D61" s="108" t="s">
        <v>4062</v>
      </c>
      <c r="E61" s="108" t="s">
        <v>4062</v>
      </c>
      <c r="F61" s="108" t="s">
        <v>4062</v>
      </c>
      <c r="G61" s="108" t="s">
        <v>4062</v>
      </c>
      <c r="H61" s="108" t="s">
        <v>4062</v>
      </c>
      <c r="I61" s="108" t="s">
        <v>4062</v>
      </c>
      <c r="J61" s="108" t="s">
        <v>4062</v>
      </c>
      <c r="K61" s="108" t="s">
        <v>4062</v>
      </c>
      <c r="L61" s="108" t="s">
        <v>4062</v>
      </c>
    </row>
    <row r="62" spans="1:12">
      <c r="A62" t="s">
        <v>299</v>
      </c>
      <c r="B62" s="108" t="s">
        <v>4062</v>
      </c>
      <c r="C62" s="108" t="s">
        <v>4062</v>
      </c>
      <c r="D62" s="108" t="s">
        <v>4062</v>
      </c>
      <c r="E62" s="108" t="s">
        <v>4062</v>
      </c>
      <c r="F62" s="108" t="s">
        <v>4062</v>
      </c>
      <c r="G62" s="108" t="s">
        <v>4062</v>
      </c>
      <c r="H62" s="108" t="s">
        <v>4062</v>
      </c>
      <c r="I62" s="108" t="s">
        <v>4062</v>
      </c>
      <c r="J62" s="108" t="s">
        <v>4062</v>
      </c>
      <c r="K62" s="108" t="s">
        <v>4062</v>
      </c>
      <c r="L62" s="108" t="s">
        <v>4062</v>
      </c>
    </row>
    <row r="63" spans="1:12">
      <c r="A63" t="s">
        <v>300</v>
      </c>
      <c r="B63" s="108" t="s">
        <v>4062</v>
      </c>
      <c r="C63" s="108" t="s">
        <v>4062</v>
      </c>
      <c r="D63" s="108" t="s">
        <v>4062</v>
      </c>
      <c r="E63" s="108" t="s">
        <v>4062</v>
      </c>
      <c r="F63" s="108" t="s">
        <v>4062</v>
      </c>
      <c r="G63" s="108" t="s">
        <v>4062</v>
      </c>
      <c r="H63" s="108" t="s">
        <v>4062</v>
      </c>
      <c r="I63" s="108" t="s">
        <v>4062</v>
      </c>
      <c r="J63" s="108" t="s">
        <v>4062</v>
      </c>
      <c r="K63" s="108" t="s">
        <v>4062</v>
      </c>
      <c r="L63" s="108" t="s">
        <v>4062</v>
      </c>
    </row>
    <row r="64" spans="1:12">
      <c r="A64" t="s">
        <v>301</v>
      </c>
      <c r="B64" s="108" t="s">
        <v>4062</v>
      </c>
      <c r="C64" s="108" t="s">
        <v>4062</v>
      </c>
      <c r="D64" s="108" t="s">
        <v>4062</v>
      </c>
      <c r="E64" s="108" t="s">
        <v>4062</v>
      </c>
      <c r="F64" s="108" t="s">
        <v>4062</v>
      </c>
      <c r="G64" s="108" t="s">
        <v>4062</v>
      </c>
      <c r="H64" s="108" t="s">
        <v>4062</v>
      </c>
      <c r="I64" s="108" t="s">
        <v>4062</v>
      </c>
      <c r="J64" s="108" t="s">
        <v>4062</v>
      </c>
      <c r="K64" s="108" t="s">
        <v>4062</v>
      </c>
      <c r="L64" s="108" t="s">
        <v>4062</v>
      </c>
    </row>
    <row r="65" spans="2:4" hidden="1">
      <c r="B65" s="13"/>
      <c r="C65" s="13"/>
      <c r="D65" s="13"/>
    </row>
    <row r="66" spans="2:4" hidden="1">
      <c r="B66" s="13"/>
      <c r="C66" s="13"/>
      <c r="D66" s="13"/>
    </row>
    <row r="67" spans="2:4" hidden="1">
      <c r="B67" s="13"/>
      <c r="C67" s="13"/>
      <c r="D67" s="13"/>
    </row>
    <row r="68" spans="2:4" hidden="1">
      <c r="B68" s="13"/>
      <c r="C68" s="13"/>
      <c r="D68" s="13"/>
    </row>
    <row r="69" spans="2:4" hidden="1">
      <c r="B69" s="13"/>
      <c r="C69" s="13"/>
      <c r="D69" s="13"/>
    </row>
    <row r="70" spans="2:4" hidden="1">
      <c r="B70" s="13"/>
      <c r="C70" s="13"/>
      <c r="D70" s="13"/>
    </row>
    <row r="71" spans="2:4" hidden="1">
      <c r="B71" s="13"/>
      <c r="C71" s="13"/>
      <c r="D71" s="13"/>
    </row>
    <row r="72" spans="2:4" hidden="1">
      <c r="B72" s="13"/>
      <c r="C72" s="13"/>
      <c r="D72" s="13"/>
    </row>
    <row r="73" spans="2:4" hidden="1">
      <c r="B73" s="13"/>
      <c r="C73" s="13"/>
      <c r="D73" s="13"/>
    </row>
    <row r="74" spans="2:4" hidden="1">
      <c r="B74" s="13"/>
      <c r="C74" s="13"/>
      <c r="D74" s="13"/>
    </row>
    <row r="75" spans="2:4" hidden="1">
      <c r="B75" s="13"/>
      <c r="C75" s="13"/>
      <c r="D75" s="13"/>
    </row>
    <row r="76" spans="2:4" hidden="1">
      <c r="B76" s="13"/>
      <c r="C76" s="13"/>
      <c r="D76" s="13"/>
    </row>
    <row r="77" spans="2:4" hidden="1">
      <c r="B77" s="13"/>
      <c r="C77" s="13"/>
      <c r="D77" s="13"/>
    </row>
    <row r="78" spans="2:4" hidden="1">
      <c r="B78" s="13"/>
      <c r="C78" s="13"/>
      <c r="D78" s="13"/>
    </row>
    <row r="79" spans="2:4" hidden="1">
      <c r="B79" s="13"/>
      <c r="C79" s="13"/>
      <c r="D79" s="13"/>
    </row>
    <row r="80" spans="2:4" hidden="1">
      <c r="B80" s="13"/>
      <c r="C80" s="13"/>
      <c r="D80" s="13"/>
    </row>
    <row r="81" spans="2:4" hidden="1">
      <c r="B81" s="13"/>
      <c r="C81" s="13"/>
      <c r="D81" s="13"/>
    </row>
    <row r="82" spans="2:4" hidden="1">
      <c r="B82" s="13"/>
      <c r="C82" s="13"/>
      <c r="D82" s="13"/>
    </row>
    <row r="83" spans="2:4" hidden="1">
      <c r="B83" s="13"/>
      <c r="C83" s="13"/>
      <c r="D83" s="13"/>
    </row>
    <row r="84" spans="2:4" hidden="1">
      <c r="B84" s="13"/>
      <c r="C84" s="13"/>
      <c r="D84" s="13"/>
    </row>
    <row r="85" spans="2:4" hidden="1">
      <c r="B85" s="13"/>
      <c r="C85" s="13"/>
      <c r="D85" s="13"/>
    </row>
    <row r="86" spans="2:4" hidden="1">
      <c r="B86" s="13"/>
      <c r="C86" s="13"/>
      <c r="D86" s="13"/>
    </row>
    <row r="87" spans="2:4" hidden="1">
      <c r="B87" s="13"/>
      <c r="C87" s="13"/>
      <c r="D87" s="13"/>
    </row>
    <row r="88" spans="2:4" hidden="1">
      <c r="B88" s="13"/>
      <c r="C88" s="13"/>
      <c r="D88" s="13"/>
    </row>
    <row r="89" spans="2:4" hidden="1">
      <c r="B89" s="13"/>
      <c r="C89" s="13"/>
      <c r="D89" s="13"/>
    </row>
    <row r="90" spans="2:4" hidden="1">
      <c r="B90" s="13"/>
      <c r="C90" s="13"/>
      <c r="D90" s="13"/>
    </row>
    <row r="91" spans="2:4" hidden="1">
      <c r="B91" s="13"/>
      <c r="C91" s="13"/>
      <c r="D91" s="13"/>
    </row>
    <row r="92" spans="2:4" hidden="1">
      <c r="B92" s="13"/>
      <c r="C92" s="13"/>
      <c r="D92" s="13"/>
    </row>
    <row r="93" spans="2:4" hidden="1">
      <c r="B93" s="13"/>
      <c r="C93" s="13"/>
      <c r="D93" s="13"/>
    </row>
    <row r="94" spans="2:4" hidden="1">
      <c r="B94" s="13"/>
      <c r="C94" s="13"/>
      <c r="D94" s="13"/>
    </row>
    <row r="95" spans="2:4" hidden="1">
      <c r="B95" s="13"/>
      <c r="C95" s="13"/>
      <c r="D95" s="13"/>
    </row>
    <row r="96" spans="2:4" hidden="1">
      <c r="B96" s="13"/>
      <c r="C96" s="13"/>
      <c r="D96" s="13"/>
    </row>
    <row r="97" spans="2:4" hidden="1">
      <c r="B97" s="13"/>
      <c r="C97" s="13"/>
      <c r="D97" s="13"/>
    </row>
    <row r="98" spans="2:4" hidden="1">
      <c r="B98" s="13"/>
      <c r="C98" s="13"/>
      <c r="D98" s="13"/>
    </row>
    <row r="99" spans="2:4" hidden="1">
      <c r="B99" s="13"/>
      <c r="C99" s="13"/>
      <c r="D99" s="13"/>
    </row>
    <row r="100" spans="2:4" hidden="1">
      <c r="B100" s="13"/>
      <c r="C100" s="13"/>
      <c r="D100" s="13"/>
    </row>
    <row r="101" spans="2:4" hidden="1">
      <c r="B101" s="13"/>
      <c r="C101" s="13"/>
      <c r="D101" s="13"/>
    </row>
    <row r="102" spans="2:4" hidden="1">
      <c r="B102" s="13"/>
      <c r="C102" s="13"/>
      <c r="D102" s="13"/>
    </row>
    <row r="103" spans="2:4" hidden="1">
      <c r="B103" s="13"/>
      <c r="C103" s="13"/>
      <c r="D103" s="13"/>
    </row>
    <row r="104" spans="2:4" hidden="1">
      <c r="B104" s="13"/>
      <c r="C104" s="13"/>
      <c r="D104" s="13"/>
    </row>
    <row r="105" spans="2:4" hidden="1">
      <c r="B105" s="13"/>
      <c r="C105" s="13"/>
      <c r="D105" s="13"/>
    </row>
    <row r="106" spans="2:4" hidden="1">
      <c r="B106" s="13"/>
      <c r="C106" s="13"/>
      <c r="D106" s="13"/>
    </row>
    <row r="107" spans="2:4" hidden="1">
      <c r="B107" s="13"/>
      <c r="C107" s="13"/>
      <c r="D107" s="13"/>
    </row>
    <row r="108" spans="2:4" hidden="1">
      <c r="B108" s="13"/>
      <c r="C108" s="13"/>
      <c r="D108" s="13"/>
    </row>
    <row r="109" spans="2:4" hidden="1">
      <c r="B109" s="13"/>
      <c r="C109" s="13"/>
      <c r="D109" s="13"/>
    </row>
    <row r="110" spans="2:4" hidden="1">
      <c r="B110" s="13"/>
      <c r="C110" s="13"/>
      <c r="D110" s="13"/>
    </row>
    <row r="111" spans="2:4" hidden="1">
      <c r="B111" s="13"/>
      <c r="C111" s="13"/>
      <c r="D111" s="13"/>
    </row>
    <row r="112" spans="2:4" hidden="1">
      <c r="B112" s="13"/>
      <c r="C112" s="13"/>
      <c r="D112" s="13"/>
    </row>
    <row r="113" spans="2:4" hidden="1">
      <c r="B113" s="13"/>
      <c r="C113" s="13"/>
      <c r="D113" s="13"/>
    </row>
    <row r="114" spans="2:4" hidden="1">
      <c r="B114" s="13"/>
      <c r="C114" s="13"/>
      <c r="D114" s="13"/>
    </row>
    <row r="115" spans="2:4" hidden="1">
      <c r="B115" s="13"/>
      <c r="C115" s="13"/>
      <c r="D115" s="13"/>
    </row>
    <row r="116" spans="2:4" hidden="1">
      <c r="B116" s="13"/>
      <c r="C116" s="13"/>
      <c r="D116" s="13"/>
    </row>
    <row r="117" spans="2:4" hidden="1">
      <c r="B117" s="13"/>
      <c r="C117" s="13"/>
      <c r="D117" s="13"/>
    </row>
    <row r="118" spans="2:4" hidden="1">
      <c r="B118" s="13"/>
      <c r="C118" s="13"/>
      <c r="D118" s="13"/>
    </row>
    <row r="119" spans="2:4" hidden="1">
      <c r="B119" s="13"/>
      <c r="C119" s="13"/>
      <c r="D119" s="13"/>
    </row>
    <row r="120" spans="2:4" hidden="1">
      <c r="B120" s="13"/>
      <c r="C120" s="13"/>
      <c r="D120" s="13"/>
    </row>
    <row r="121" spans="2:4" hidden="1">
      <c r="B121" s="13"/>
      <c r="C121" s="13"/>
      <c r="D121" s="13"/>
    </row>
    <row r="122" spans="2:4" hidden="1">
      <c r="B122" s="13"/>
      <c r="C122" s="13"/>
      <c r="D122" s="13"/>
    </row>
    <row r="123" spans="2:4" hidden="1">
      <c r="B123" s="13"/>
      <c r="C123" s="13"/>
      <c r="D123" s="13"/>
    </row>
    <row r="124" spans="2:4" hidden="1">
      <c r="B124" s="13"/>
      <c r="C124" s="13"/>
      <c r="D124" s="13"/>
    </row>
    <row r="125" spans="2:4" hidden="1">
      <c r="B125" s="13"/>
      <c r="C125" s="13"/>
      <c r="D125" s="13"/>
    </row>
    <row r="126" spans="2:4" hidden="1">
      <c r="B126" s="13"/>
      <c r="C126" s="13"/>
      <c r="D126" s="13"/>
    </row>
    <row r="127" spans="2:4" hidden="1">
      <c r="B127" s="13"/>
      <c r="C127" s="13"/>
      <c r="D127" s="13"/>
    </row>
    <row r="128" spans="2:4" hidden="1">
      <c r="B128" s="13"/>
      <c r="C128" s="13"/>
      <c r="D128" s="13"/>
    </row>
    <row r="129" spans="2:4" hidden="1">
      <c r="B129" s="13"/>
      <c r="C129" s="13"/>
      <c r="D129" s="13"/>
    </row>
    <row r="130" spans="2:4" hidden="1">
      <c r="B130" s="13"/>
      <c r="C130" s="13"/>
      <c r="D130" s="13"/>
    </row>
    <row r="131" spans="2:4" hidden="1">
      <c r="B131" s="13"/>
      <c r="C131" s="13"/>
      <c r="D131" s="13"/>
    </row>
    <row r="132" spans="2:4" hidden="1">
      <c r="B132" s="13"/>
      <c r="C132" s="13"/>
      <c r="D132" s="13"/>
    </row>
    <row r="133" spans="2:4" hidden="1">
      <c r="B133" s="13"/>
      <c r="C133" s="13"/>
      <c r="D133" s="13"/>
    </row>
    <row r="134" spans="2:4" hidden="1">
      <c r="B134" s="13"/>
      <c r="C134" s="13"/>
      <c r="D134" s="13"/>
    </row>
    <row r="135" spans="2:4" hidden="1">
      <c r="B135" s="13"/>
      <c r="C135" s="13"/>
      <c r="D135" s="13"/>
    </row>
    <row r="136" spans="2:4" hidden="1">
      <c r="B136" s="13"/>
      <c r="C136" s="13"/>
      <c r="D136" s="13"/>
    </row>
    <row r="137" spans="2:4" hidden="1">
      <c r="B137" s="13"/>
      <c r="C137" s="13"/>
      <c r="D137" s="13"/>
    </row>
    <row r="138" spans="2:4" hidden="1">
      <c r="B138" s="13"/>
      <c r="C138" s="13"/>
      <c r="D138" s="13"/>
    </row>
    <row r="139" spans="2:4" hidden="1">
      <c r="B139" s="13"/>
      <c r="C139" s="13"/>
      <c r="D139" s="13"/>
    </row>
    <row r="140" spans="2:4" hidden="1">
      <c r="B140" s="13"/>
      <c r="C140" s="13"/>
      <c r="D140" s="13"/>
    </row>
    <row r="141" spans="2:4" hidden="1">
      <c r="B141" s="13"/>
      <c r="C141" s="13"/>
      <c r="D141" s="13"/>
    </row>
    <row r="142" spans="2:4" hidden="1">
      <c r="B142" s="13"/>
      <c r="C142" s="13"/>
      <c r="D142" s="13"/>
    </row>
    <row r="143" spans="2:4" hidden="1">
      <c r="B143" s="13"/>
      <c r="C143" s="13"/>
      <c r="D143" s="13"/>
    </row>
    <row r="144" spans="2:4" hidden="1">
      <c r="B144" s="13"/>
      <c r="C144" s="13"/>
      <c r="D144" s="13"/>
    </row>
    <row r="145" spans="2:4" hidden="1">
      <c r="B145" s="13"/>
      <c r="C145" s="13"/>
      <c r="D145" s="13"/>
    </row>
    <row r="146" spans="2:4" hidden="1">
      <c r="B146" s="13"/>
      <c r="C146" s="13"/>
      <c r="D146" s="13"/>
    </row>
    <row r="147" spans="2:4" hidden="1">
      <c r="B147" s="13"/>
      <c r="C147" s="13"/>
      <c r="D147" s="13"/>
    </row>
    <row r="148" spans="2:4" hidden="1">
      <c r="B148" s="13"/>
      <c r="C148" s="13"/>
      <c r="D148" s="13"/>
    </row>
    <row r="149" spans="2:4" hidden="1">
      <c r="B149" s="13"/>
      <c r="C149" s="13"/>
      <c r="D149" s="13"/>
    </row>
    <row r="150" spans="2:4" hidden="1">
      <c r="B150" s="13"/>
      <c r="C150" s="13"/>
      <c r="D150" s="13"/>
    </row>
    <row r="151" spans="2:4" hidden="1">
      <c r="B151" s="13"/>
      <c r="C151" s="13"/>
      <c r="D151" s="13"/>
    </row>
    <row r="152" spans="2:4" hidden="1">
      <c r="B152" s="13"/>
      <c r="C152" s="13"/>
      <c r="D152" s="13"/>
    </row>
    <row r="153" spans="2:4" hidden="1">
      <c r="B153" s="13"/>
      <c r="C153" s="13"/>
      <c r="D153" s="13"/>
    </row>
    <row r="154" spans="2:4" hidden="1">
      <c r="B154" s="13"/>
      <c r="C154" s="13"/>
      <c r="D154" s="13"/>
    </row>
    <row r="155" spans="2:4" hidden="1">
      <c r="B155" s="13"/>
      <c r="C155" s="13"/>
      <c r="D155" s="13"/>
    </row>
    <row r="156" spans="2:4" hidden="1">
      <c r="B156" s="13"/>
      <c r="C156" s="13"/>
      <c r="D156" s="13"/>
    </row>
    <row r="157" spans="2:4" hidden="1">
      <c r="B157" s="13"/>
      <c r="C157" s="13"/>
      <c r="D157" s="13"/>
    </row>
    <row r="158" spans="2:4" hidden="1">
      <c r="B158" s="13"/>
      <c r="C158" s="13"/>
      <c r="D158" s="13"/>
    </row>
    <row r="159" spans="2:4" hidden="1">
      <c r="B159" s="13"/>
      <c r="C159" s="13"/>
      <c r="D159" s="13"/>
    </row>
    <row r="160" spans="2:4" hidden="1">
      <c r="B160" s="13"/>
      <c r="C160" s="13"/>
      <c r="D160" s="13"/>
    </row>
    <row r="161" spans="2:4" hidden="1">
      <c r="B161" s="13"/>
      <c r="C161" s="13"/>
      <c r="D161" s="13"/>
    </row>
    <row r="162" spans="2:4" hidden="1">
      <c r="B162" s="13"/>
      <c r="C162" s="13"/>
      <c r="D162" s="13"/>
    </row>
    <row r="163" spans="2:4" hidden="1">
      <c r="B163" s="13"/>
      <c r="C163" s="13"/>
      <c r="D163" s="13"/>
    </row>
    <row r="164" spans="2:4" hidden="1">
      <c r="B164" s="13"/>
      <c r="C164" s="13"/>
      <c r="D164" s="13"/>
    </row>
    <row r="165" spans="2:4" hidden="1">
      <c r="B165" s="13"/>
      <c r="C165" s="13"/>
      <c r="D165" s="13"/>
    </row>
    <row r="166" spans="2:4" hidden="1">
      <c r="B166" s="13"/>
      <c r="C166" s="13"/>
      <c r="D166" s="13"/>
    </row>
    <row r="167" spans="2:4" hidden="1">
      <c r="B167" s="13"/>
      <c r="C167" s="13"/>
      <c r="D167" s="13"/>
    </row>
    <row r="168" spans="2:4" hidden="1">
      <c r="B168" s="13"/>
      <c r="C168" s="13"/>
      <c r="D168" s="13"/>
    </row>
    <row r="169" spans="2:4" hidden="1">
      <c r="B169" s="13"/>
      <c r="C169" s="13"/>
      <c r="D169" s="13"/>
    </row>
    <row r="170" spans="2:4" hidden="1">
      <c r="B170" s="13"/>
      <c r="C170" s="13"/>
      <c r="D170" s="13"/>
    </row>
    <row r="171" spans="2:4" hidden="1">
      <c r="B171" s="13"/>
      <c r="C171" s="13"/>
      <c r="D171" s="13"/>
    </row>
    <row r="172" spans="2:4" hidden="1">
      <c r="B172" s="13"/>
      <c r="C172" s="13"/>
      <c r="D172" s="13"/>
    </row>
    <row r="173" spans="2:4" hidden="1">
      <c r="B173" s="13"/>
      <c r="C173" s="13"/>
      <c r="D173" s="13"/>
    </row>
    <row r="174" spans="2:4" hidden="1">
      <c r="B174" s="13"/>
      <c r="C174" s="13"/>
      <c r="D174" s="13"/>
    </row>
    <row r="175" spans="2:4" hidden="1">
      <c r="B175" s="13"/>
      <c r="C175" s="13"/>
      <c r="D175" s="13"/>
    </row>
    <row r="176" spans="2:4" hidden="1">
      <c r="B176" s="13"/>
      <c r="C176" s="13"/>
      <c r="D176" s="13"/>
    </row>
    <row r="177" spans="2:4" hidden="1">
      <c r="B177" s="13"/>
      <c r="C177" s="13"/>
      <c r="D177" s="13"/>
    </row>
    <row r="178" spans="2:4" hidden="1">
      <c r="B178" s="13"/>
      <c r="C178" s="13"/>
      <c r="D178" s="13"/>
    </row>
    <row r="179" spans="2:4" hidden="1">
      <c r="B179" s="13"/>
      <c r="C179" s="13"/>
      <c r="D179" s="13"/>
    </row>
    <row r="180" spans="2:4" hidden="1">
      <c r="B180" s="13"/>
      <c r="C180" s="13"/>
      <c r="D180" s="13"/>
    </row>
    <row r="181" spans="2:4" hidden="1">
      <c r="B181" s="13"/>
      <c r="C181" s="13"/>
      <c r="D181" s="13"/>
    </row>
    <row r="182" spans="2:4" hidden="1">
      <c r="B182" s="13"/>
      <c r="C182" s="13"/>
      <c r="D182" s="13"/>
    </row>
    <row r="183" spans="2:4" hidden="1">
      <c r="B183" s="13"/>
      <c r="C183" s="13"/>
      <c r="D183" s="13"/>
    </row>
    <row r="184" spans="2:4" hidden="1">
      <c r="B184" s="13"/>
      <c r="C184" s="13"/>
      <c r="D184" s="13"/>
    </row>
    <row r="185" spans="2:4" hidden="1">
      <c r="B185" s="13"/>
      <c r="C185" s="13"/>
      <c r="D185" s="13"/>
    </row>
    <row r="186" spans="2:4" hidden="1">
      <c r="B186" s="13"/>
      <c r="C186" s="13"/>
      <c r="D186" s="13"/>
    </row>
    <row r="187" spans="2:4" hidden="1">
      <c r="B187" s="13"/>
      <c r="C187" s="13"/>
      <c r="D187" s="13"/>
    </row>
    <row r="188" spans="2:4" hidden="1">
      <c r="B188" s="13"/>
      <c r="C188" s="13"/>
      <c r="D188" s="13"/>
    </row>
    <row r="189" spans="2:4" hidden="1">
      <c r="B189" s="13"/>
      <c r="C189" s="13"/>
      <c r="D189" s="13"/>
    </row>
    <row r="190" spans="2:4" hidden="1">
      <c r="B190" s="13"/>
      <c r="C190" s="13"/>
      <c r="D190" s="13"/>
    </row>
    <row r="191" spans="2:4" hidden="1">
      <c r="B191" s="13"/>
      <c r="C191" s="13"/>
      <c r="D191" s="13"/>
    </row>
    <row r="192" spans="2:4" hidden="1">
      <c r="B192" s="13"/>
      <c r="C192" s="13"/>
      <c r="D192" s="13"/>
    </row>
    <row r="193" spans="2:4" hidden="1">
      <c r="B193" s="13"/>
      <c r="C193" s="13"/>
      <c r="D193" s="13"/>
    </row>
    <row r="194" spans="2:4" hidden="1">
      <c r="B194" s="13"/>
      <c r="C194" s="13"/>
      <c r="D194" s="13"/>
    </row>
    <row r="195" spans="2:4" hidden="1">
      <c r="B195" s="13"/>
      <c r="C195" s="13"/>
      <c r="D195" s="13"/>
    </row>
    <row r="196" spans="2:4" hidden="1">
      <c r="B196" s="13"/>
      <c r="C196" s="13"/>
      <c r="D196" s="13"/>
    </row>
    <row r="197" spans="2:4" hidden="1">
      <c r="B197" s="13"/>
      <c r="C197" s="13"/>
      <c r="D197" s="13"/>
    </row>
    <row r="198" spans="2:4" hidden="1">
      <c r="B198" s="13"/>
      <c r="C198" s="13"/>
      <c r="D198" s="13"/>
    </row>
    <row r="199" spans="2:4" hidden="1">
      <c r="B199" s="13"/>
      <c r="C199" s="13"/>
      <c r="D199" s="13"/>
    </row>
    <row r="200" spans="2:4" hidden="1">
      <c r="B200" s="13"/>
      <c r="C200" s="13"/>
      <c r="D200" s="13"/>
    </row>
    <row r="201" spans="2:4" hidden="1">
      <c r="B201" s="13"/>
      <c r="C201" s="13"/>
      <c r="D201" s="13"/>
    </row>
    <row r="202" spans="2:4" hidden="1">
      <c r="B202" s="13"/>
      <c r="C202" s="13"/>
      <c r="D202" s="13"/>
    </row>
    <row r="203" spans="2:4" hidden="1">
      <c r="B203" s="13"/>
      <c r="C203" s="13"/>
      <c r="D203" s="13"/>
    </row>
    <row r="204" spans="2:4" hidden="1">
      <c r="B204" s="13"/>
      <c r="C204" s="13"/>
      <c r="D204" s="13"/>
    </row>
    <row r="205" spans="2:4" hidden="1">
      <c r="B205" s="13"/>
      <c r="C205" s="13"/>
      <c r="D205" s="13"/>
    </row>
    <row r="206" spans="2:4" hidden="1">
      <c r="B206" s="13"/>
      <c r="C206" s="13"/>
      <c r="D206" s="13"/>
    </row>
    <row r="207" spans="2:4" hidden="1">
      <c r="B207" s="13"/>
      <c r="C207" s="13"/>
      <c r="D207" s="13"/>
    </row>
    <row r="208" spans="2:4" hidden="1">
      <c r="B208" s="13"/>
      <c r="C208" s="13"/>
      <c r="D208" s="13"/>
    </row>
    <row r="209" spans="2:4" hidden="1">
      <c r="B209" s="13"/>
      <c r="C209" s="13"/>
      <c r="D209" s="13"/>
    </row>
    <row r="210" spans="2:4" hidden="1">
      <c r="B210" s="13"/>
      <c r="C210" s="13"/>
      <c r="D210" s="13"/>
    </row>
    <row r="211" spans="2:4" hidden="1">
      <c r="B211" s="13"/>
      <c r="C211" s="13"/>
      <c r="D211" s="13"/>
    </row>
    <row r="212" spans="2:4" hidden="1">
      <c r="B212" s="13"/>
      <c r="C212" s="13"/>
      <c r="D212" s="13"/>
    </row>
    <row r="213" spans="2:4" hidden="1">
      <c r="B213" s="13"/>
      <c r="C213" s="13"/>
      <c r="D213" s="13"/>
    </row>
    <row r="214" spans="2:4" hidden="1">
      <c r="B214" s="13"/>
      <c r="C214" s="13"/>
      <c r="D214" s="13"/>
    </row>
    <row r="215" spans="2:4" hidden="1">
      <c r="B215" s="13"/>
      <c r="C215" s="13"/>
      <c r="D215" s="13"/>
    </row>
    <row r="216" spans="2:4" hidden="1">
      <c r="B216" s="13"/>
      <c r="C216" s="13"/>
      <c r="D216" s="13"/>
    </row>
    <row r="217" spans="2:4" hidden="1">
      <c r="B217" s="13"/>
      <c r="C217" s="13"/>
      <c r="D217" s="13"/>
    </row>
    <row r="218" spans="2:4" hidden="1">
      <c r="B218" s="13"/>
      <c r="C218" s="13"/>
      <c r="D218" s="13"/>
    </row>
    <row r="219" spans="2:4" hidden="1">
      <c r="B219" s="13"/>
      <c r="C219" s="13"/>
      <c r="D219" s="13"/>
    </row>
    <row r="220" spans="2:4" hidden="1">
      <c r="B220" s="13"/>
      <c r="C220" s="13"/>
      <c r="D220" s="13"/>
    </row>
    <row r="221" spans="2:4" hidden="1">
      <c r="B221" s="13"/>
      <c r="C221" s="13"/>
      <c r="D221" s="13"/>
    </row>
    <row r="222" spans="2:4" hidden="1">
      <c r="B222" s="13"/>
      <c r="C222" s="13"/>
      <c r="D222" s="13"/>
    </row>
    <row r="223" spans="2:4" hidden="1">
      <c r="B223" s="13"/>
      <c r="C223" s="13"/>
      <c r="D223" s="13"/>
    </row>
    <row r="224" spans="2:4" hidden="1">
      <c r="B224" s="13"/>
      <c r="C224" s="13"/>
      <c r="D224" s="13"/>
    </row>
    <row r="225" spans="2:4" hidden="1">
      <c r="B225" s="13"/>
      <c r="C225" s="13"/>
      <c r="D225" s="13"/>
    </row>
    <row r="226" spans="2:4" hidden="1">
      <c r="B226" s="13"/>
      <c r="C226" s="13"/>
      <c r="D226" s="13"/>
    </row>
    <row r="227" spans="2:4" hidden="1">
      <c r="B227" s="13"/>
      <c r="C227" s="13"/>
      <c r="D227" s="13"/>
    </row>
    <row r="228" spans="2:4" hidden="1">
      <c r="B228" s="13"/>
      <c r="C228" s="13"/>
      <c r="D228" s="13"/>
    </row>
    <row r="229" spans="2:4" hidden="1">
      <c r="B229" s="13"/>
      <c r="C229" s="13"/>
      <c r="D229" s="13"/>
    </row>
    <row r="230" spans="2:4" hidden="1">
      <c r="B230" s="13"/>
      <c r="C230" s="13"/>
      <c r="D230" s="13"/>
    </row>
    <row r="231" spans="2:4" hidden="1">
      <c r="B231" s="13"/>
      <c r="C231" s="13"/>
      <c r="D231" s="13"/>
    </row>
    <row r="232" spans="2:4" hidden="1">
      <c r="B232" s="13"/>
      <c r="C232" s="13"/>
      <c r="D232" s="13"/>
    </row>
    <row r="233" spans="2:4" hidden="1">
      <c r="B233" s="13"/>
      <c r="C233" s="13"/>
      <c r="D233" s="13"/>
    </row>
    <row r="234" spans="2:4" hidden="1">
      <c r="B234" s="13"/>
      <c r="C234" s="13"/>
      <c r="D234" s="13"/>
    </row>
    <row r="235" spans="2:4" hidden="1">
      <c r="B235" s="13"/>
      <c r="C235" s="13"/>
      <c r="D235" s="13"/>
    </row>
    <row r="236" spans="2:4" hidden="1">
      <c r="B236" s="13"/>
      <c r="C236" s="13"/>
      <c r="D236" s="13"/>
    </row>
    <row r="237" spans="2:4" hidden="1">
      <c r="B237" s="13"/>
      <c r="C237" s="13"/>
      <c r="D237" s="13"/>
    </row>
    <row r="238" spans="2:4" hidden="1">
      <c r="B238" s="13"/>
      <c r="C238" s="13"/>
      <c r="D238" s="13"/>
    </row>
    <row r="239" spans="2:4" hidden="1">
      <c r="B239" s="13"/>
      <c r="C239" s="13"/>
      <c r="D239" s="13"/>
    </row>
    <row r="240" spans="2:4" hidden="1">
      <c r="B240" s="13"/>
      <c r="C240" s="13"/>
      <c r="D240" s="13"/>
    </row>
    <row r="241" spans="2:4" hidden="1">
      <c r="B241" s="13"/>
      <c r="C241" s="13"/>
      <c r="D241" s="13"/>
    </row>
    <row r="242" spans="2:4" hidden="1">
      <c r="B242" s="13"/>
      <c r="C242" s="13"/>
      <c r="D242" s="13"/>
    </row>
    <row r="243" spans="2:4" hidden="1">
      <c r="B243" s="13"/>
      <c r="C243" s="13"/>
      <c r="D243" s="13"/>
    </row>
    <row r="244" spans="2:4" hidden="1">
      <c r="B244" s="13"/>
      <c r="C244" s="13"/>
      <c r="D244" s="13"/>
    </row>
    <row r="245" spans="2:4" hidden="1">
      <c r="B245" s="13"/>
      <c r="C245" s="13"/>
      <c r="D245" s="13"/>
    </row>
    <row r="246" spans="2:4" hidden="1">
      <c r="B246" s="13"/>
      <c r="C246" s="13"/>
      <c r="D246" s="13"/>
    </row>
    <row r="247" spans="2:4" hidden="1">
      <c r="B247" s="13"/>
      <c r="C247" s="13"/>
      <c r="D247" s="13"/>
    </row>
    <row r="248" spans="2:4" hidden="1">
      <c r="B248" s="13"/>
      <c r="C248" s="13"/>
      <c r="D248" s="13"/>
    </row>
    <row r="249" spans="2:4" hidden="1">
      <c r="B249" s="13"/>
      <c r="C249" s="13"/>
      <c r="D249" s="13"/>
    </row>
    <row r="250" spans="2:4" hidden="1">
      <c r="B250" s="13"/>
      <c r="C250" s="13"/>
      <c r="D250" s="13"/>
    </row>
    <row r="251" spans="2:4" hidden="1">
      <c r="B251" s="13"/>
      <c r="C251" s="13"/>
      <c r="D251" s="13"/>
    </row>
    <row r="252" spans="2:4" hidden="1">
      <c r="B252" s="13"/>
      <c r="C252" s="13"/>
      <c r="D252" s="13"/>
    </row>
    <row r="253" spans="2:4" hidden="1">
      <c r="B253" s="13"/>
      <c r="C253" s="13"/>
      <c r="D253" s="13"/>
    </row>
    <row r="254" spans="2:4" hidden="1">
      <c r="B254" s="13"/>
      <c r="C254" s="13"/>
      <c r="D254" s="13"/>
    </row>
    <row r="255" spans="2:4" hidden="1">
      <c r="B255" s="13"/>
      <c r="C255" s="13"/>
      <c r="D255" s="13"/>
    </row>
    <row r="256" spans="2:4" hidden="1">
      <c r="B256" s="13"/>
      <c r="C256" s="13"/>
      <c r="D256" s="13"/>
    </row>
    <row r="257" spans="2:4" hidden="1">
      <c r="B257" s="13"/>
      <c r="C257" s="13"/>
      <c r="D257" s="13"/>
    </row>
    <row r="258" spans="2:4" hidden="1">
      <c r="B258" s="13"/>
      <c r="C258" s="13"/>
      <c r="D258" s="13"/>
    </row>
    <row r="259" spans="2:4" hidden="1">
      <c r="B259" s="13"/>
      <c r="C259" s="13"/>
      <c r="D259" s="13"/>
    </row>
    <row r="260" spans="2:4" hidden="1">
      <c r="B260" s="13"/>
      <c r="C260" s="13"/>
      <c r="D260" s="13"/>
    </row>
    <row r="261" spans="2:4" hidden="1">
      <c r="B261" s="13"/>
      <c r="C261" s="13"/>
      <c r="D261" s="13"/>
    </row>
    <row r="262" spans="2:4" hidden="1">
      <c r="B262" s="13"/>
      <c r="C262" s="13"/>
      <c r="D262" s="13"/>
    </row>
    <row r="263" spans="2:4" hidden="1">
      <c r="B263" s="13"/>
      <c r="C263" s="13"/>
      <c r="D263" s="13"/>
    </row>
    <row r="264" spans="2:4" hidden="1">
      <c r="B264" s="13"/>
      <c r="C264" s="13"/>
      <c r="D264" s="13"/>
    </row>
    <row r="265" spans="2:4" hidden="1">
      <c r="B265" s="13"/>
      <c r="C265" s="13"/>
      <c r="D265" s="13"/>
    </row>
    <row r="266" spans="2:4" hidden="1">
      <c r="B266" s="13"/>
      <c r="C266" s="13"/>
      <c r="D266" s="13"/>
    </row>
    <row r="267" spans="2:4" hidden="1">
      <c r="B267" s="13"/>
      <c r="C267" s="13"/>
      <c r="D267" s="13"/>
    </row>
    <row r="268" spans="2:4" hidden="1">
      <c r="B268" s="13"/>
      <c r="C268" s="13"/>
      <c r="D268" s="13"/>
    </row>
    <row r="269" spans="2:4" hidden="1">
      <c r="B269" s="13"/>
      <c r="C269" s="13"/>
      <c r="D269" s="13"/>
    </row>
    <row r="270" spans="2:4" hidden="1">
      <c r="B270" s="13"/>
      <c r="C270" s="13"/>
      <c r="D270" s="13"/>
    </row>
    <row r="271" spans="2:4" hidden="1">
      <c r="B271" s="13"/>
      <c r="C271" s="13"/>
      <c r="D271" s="13"/>
    </row>
    <row r="272" spans="2:4" hidden="1">
      <c r="B272" s="13"/>
      <c r="C272" s="13"/>
      <c r="D272" s="13"/>
    </row>
    <row r="273" spans="2:4" hidden="1">
      <c r="B273" s="13"/>
      <c r="C273" s="13"/>
      <c r="D273" s="13"/>
    </row>
    <row r="274" spans="2:4" hidden="1">
      <c r="B274" s="13"/>
      <c r="C274" s="13"/>
      <c r="D274" s="13"/>
    </row>
    <row r="275" spans="2:4" hidden="1">
      <c r="B275" s="13"/>
      <c r="C275" s="13"/>
      <c r="D275" s="13"/>
    </row>
    <row r="276" spans="2:4" hidden="1">
      <c r="B276" s="13"/>
      <c r="C276" s="13"/>
      <c r="D276" s="13"/>
    </row>
    <row r="277" spans="2:4" hidden="1">
      <c r="B277" s="13"/>
      <c r="C277" s="13"/>
      <c r="D277" s="13"/>
    </row>
    <row r="278" spans="2:4" hidden="1">
      <c r="B278" s="13"/>
      <c r="C278" s="13"/>
      <c r="D278" s="13"/>
    </row>
    <row r="279" spans="2:4" hidden="1">
      <c r="B279" s="13"/>
      <c r="C279" s="13"/>
      <c r="D279" s="13"/>
    </row>
    <row r="280" spans="2:4" hidden="1">
      <c r="B280" s="13"/>
      <c r="C280" s="13"/>
      <c r="D280" s="13"/>
    </row>
    <row r="281" spans="2:4" hidden="1">
      <c r="B281" s="13"/>
      <c r="C281" s="13"/>
      <c r="D281" s="13"/>
    </row>
    <row r="282" spans="2:4" hidden="1">
      <c r="B282" s="13"/>
      <c r="C282" s="13"/>
      <c r="D282" s="13"/>
    </row>
    <row r="283" spans="2:4" hidden="1">
      <c r="B283" s="13"/>
      <c r="C283" s="13"/>
      <c r="D283" s="13"/>
    </row>
    <row r="284" spans="2:4" hidden="1">
      <c r="B284" s="13"/>
      <c r="C284" s="13"/>
      <c r="D284" s="13"/>
    </row>
    <row r="285" spans="2:4" hidden="1">
      <c r="B285" s="13"/>
      <c r="C285" s="13"/>
      <c r="D285" s="13"/>
    </row>
    <row r="286" spans="2:4" hidden="1">
      <c r="B286" s="13"/>
      <c r="C286" s="13"/>
      <c r="D286" s="13"/>
    </row>
    <row r="287" spans="2:4" hidden="1">
      <c r="B287" s="13"/>
      <c r="C287" s="13"/>
      <c r="D287" s="13"/>
    </row>
    <row r="288" spans="2:4" hidden="1">
      <c r="B288" s="13"/>
      <c r="C288" s="13"/>
      <c r="D288" s="13"/>
    </row>
    <row r="289" spans="2:4" hidden="1">
      <c r="B289" s="13"/>
      <c r="C289" s="13"/>
      <c r="D289" s="13"/>
    </row>
    <row r="290" spans="2:4" hidden="1">
      <c r="B290" s="13"/>
      <c r="C290" s="13"/>
      <c r="D290" s="13"/>
    </row>
    <row r="291" spans="2:4" hidden="1">
      <c r="B291" s="13"/>
      <c r="C291" s="13"/>
      <c r="D291" s="13"/>
    </row>
    <row r="292" spans="2:4" hidden="1">
      <c r="B292" s="13"/>
      <c r="C292" s="13"/>
      <c r="D292" s="13"/>
    </row>
    <row r="293" spans="2:4" hidden="1">
      <c r="B293" s="13"/>
      <c r="C293" s="13"/>
      <c r="D293" s="13"/>
    </row>
    <row r="294" spans="2:4" hidden="1">
      <c r="B294" s="13"/>
      <c r="C294" s="13"/>
      <c r="D294" s="13"/>
    </row>
    <row r="295" spans="2:4" hidden="1">
      <c r="B295" s="13"/>
      <c r="C295" s="13"/>
      <c r="D295" s="13"/>
    </row>
    <row r="296" spans="2:4" hidden="1">
      <c r="B296" s="13"/>
      <c r="C296" s="13"/>
      <c r="D296" s="13"/>
    </row>
    <row r="297" spans="2:4" hidden="1">
      <c r="B297" s="13"/>
      <c r="C297" s="13"/>
      <c r="D297" s="13"/>
    </row>
    <row r="298" spans="2:4" hidden="1">
      <c r="B298" s="13"/>
      <c r="C298" s="13"/>
      <c r="D298" s="13"/>
    </row>
    <row r="299" spans="2:4" hidden="1">
      <c r="B299" s="13"/>
      <c r="C299" s="13"/>
      <c r="D299" s="13"/>
    </row>
    <row r="300" spans="2:4" hidden="1">
      <c r="B300" s="13"/>
      <c r="C300" s="13"/>
      <c r="D300" s="13"/>
    </row>
    <row r="301" spans="2:4" hidden="1">
      <c r="B301" s="13"/>
      <c r="C301" s="13"/>
      <c r="D301" s="13"/>
    </row>
    <row r="302" spans="2:4" hidden="1">
      <c r="B302" s="13"/>
      <c r="C302" s="13"/>
      <c r="D302" s="13"/>
    </row>
    <row r="303" spans="2:4" hidden="1">
      <c r="B303" s="13"/>
      <c r="C303" s="13"/>
      <c r="D303" s="13"/>
    </row>
    <row r="304" spans="2:4" hidden="1">
      <c r="B304" s="13"/>
      <c r="C304" s="13"/>
      <c r="D304" s="13"/>
    </row>
    <row r="305" spans="2:4" hidden="1">
      <c r="B305" s="13"/>
      <c r="C305" s="13"/>
      <c r="D305" s="13"/>
    </row>
    <row r="306" spans="2:4" hidden="1">
      <c r="B306" s="13"/>
      <c r="C306" s="13"/>
      <c r="D306" s="13"/>
    </row>
    <row r="307" spans="2:4" hidden="1">
      <c r="B307" s="13"/>
      <c r="C307" s="13"/>
      <c r="D307" s="13"/>
    </row>
    <row r="308" spans="2:4" hidden="1">
      <c r="B308" s="13"/>
      <c r="C308" s="13"/>
      <c r="D308" s="13"/>
    </row>
    <row r="309" spans="2:4" hidden="1">
      <c r="B309" s="13"/>
      <c r="C309" s="13"/>
      <c r="D309" s="13"/>
    </row>
    <row r="310" spans="2:4" hidden="1">
      <c r="B310" s="13"/>
      <c r="C310" s="13"/>
      <c r="D310" s="13"/>
    </row>
    <row r="311" spans="2:4" hidden="1">
      <c r="B311" s="13"/>
      <c r="C311" s="13"/>
      <c r="D311" s="13"/>
    </row>
    <row r="312" spans="2:4" hidden="1">
      <c r="B312" s="13"/>
      <c r="C312" s="13"/>
      <c r="D312" s="13"/>
    </row>
    <row r="313" spans="2:4" hidden="1">
      <c r="B313" s="13"/>
      <c r="C313" s="13"/>
      <c r="D313" s="13"/>
    </row>
    <row r="314" spans="2:4" hidden="1">
      <c r="B314" s="13"/>
      <c r="C314" s="13"/>
      <c r="D314" s="13"/>
    </row>
    <row r="315" spans="2:4" hidden="1">
      <c r="B315" s="13"/>
      <c r="C315" s="13"/>
      <c r="D315" s="13"/>
    </row>
    <row r="316" spans="2:4" hidden="1">
      <c r="B316" s="13"/>
      <c r="C316" s="13"/>
      <c r="D316" s="13"/>
    </row>
    <row r="317" spans="2:4" hidden="1">
      <c r="B317" s="13"/>
      <c r="C317" s="13"/>
      <c r="D317" s="13"/>
    </row>
    <row r="318" spans="2:4" hidden="1">
      <c r="B318" s="13"/>
      <c r="C318" s="13"/>
      <c r="D318" s="13"/>
    </row>
    <row r="319" spans="2:4" hidden="1">
      <c r="B319" s="13"/>
      <c r="C319" s="13"/>
      <c r="D319" s="13"/>
    </row>
    <row r="320" spans="2:4" hidden="1">
      <c r="B320" s="13"/>
      <c r="C320" s="13"/>
      <c r="D320" s="13"/>
    </row>
    <row r="321" spans="2:4" hidden="1">
      <c r="B321" s="13"/>
      <c r="C321" s="13"/>
      <c r="D321" s="13"/>
    </row>
    <row r="322" spans="2:4" hidden="1">
      <c r="B322" s="13"/>
      <c r="C322" s="13"/>
      <c r="D322" s="13"/>
    </row>
    <row r="323" spans="2:4" hidden="1">
      <c r="B323" s="13"/>
      <c r="C323" s="13"/>
      <c r="D323" s="13"/>
    </row>
    <row r="324" spans="2:4" hidden="1">
      <c r="B324" s="13"/>
      <c r="C324" s="13"/>
      <c r="D324" s="13"/>
    </row>
    <row r="325" spans="2:4" hidden="1">
      <c r="B325" s="13"/>
      <c r="C325" s="13"/>
      <c r="D325" s="13"/>
    </row>
    <row r="326" spans="2:4" hidden="1">
      <c r="B326" s="13"/>
      <c r="C326" s="13"/>
      <c r="D326" s="13"/>
    </row>
    <row r="327" spans="2:4" hidden="1">
      <c r="B327" s="13"/>
      <c r="C327" s="13"/>
      <c r="D327" s="13"/>
    </row>
    <row r="328" spans="2:4" hidden="1">
      <c r="B328" s="13"/>
      <c r="C328" s="13"/>
      <c r="D328" s="13"/>
    </row>
    <row r="329" spans="2:4" hidden="1">
      <c r="B329" s="13"/>
      <c r="C329" s="13"/>
      <c r="D329" s="13"/>
    </row>
    <row r="330" spans="2:4" hidden="1">
      <c r="B330" s="13"/>
      <c r="C330" s="13"/>
      <c r="D330" s="13"/>
    </row>
    <row r="331" spans="2:4" hidden="1">
      <c r="B331" s="13"/>
      <c r="C331" s="13"/>
      <c r="D331" s="13"/>
    </row>
    <row r="332" spans="2:4" hidden="1">
      <c r="B332" s="13"/>
      <c r="C332" s="13"/>
      <c r="D332" s="13"/>
    </row>
    <row r="333" spans="2:4" hidden="1">
      <c r="B333" s="13"/>
      <c r="C333" s="13"/>
      <c r="D333" s="13"/>
    </row>
    <row r="334" spans="2:4" hidden="1">
      <c r="B334" s="13"/>
      <c r="C334" s="13"/>
      <c r="D334" s="13"/>
    </row>
    <row r="335" spans="2:4" hidden="1">
      <c r="B335" s="13"/>
      <c r="C335" s="13"/>
      <c r="D335" s="13"/>
    </row>
    <row r="336" spans="2:4" hidden="1">
      <c r="B336" s="13"/>
      <c r="C336" s="13"/>
      <c r="D336" s="13"/>
    </row>
    <row r="337" spans="2:4" hidden="1">
      <c r="B337" s="13"/>
      <c r="C337" s="13"/>
      <c r="D337" s="13"/>
    </row>
    <row r="338" spans="2:4" hidden="1">
      <c r="B338" s="13"/>
      <c r="C338" s="13"/>
      <c r="D338" s="13"/>
    </row>
    <row r="339" spans="2:4" hidden="1">
      <c r="B339" s="13"/>
      <c r="C339" s="13"/>
      <c r="D339" s="13"/>
    </row>
    <row r="340" spans="2:4" hidden="1">
      <c r="B340" s="13"/>
      <c r="C340" s="13"/>
      <c r="D340" s="13"/>
    </row>
    <row r="341" spans="2:4" hidden="1">
      <c r="B341" s="13"/>
      <c r="C341" s="13"/>
      <c r="D341" s="13"/>
    </row>
    <row r="342" spans="2:4" hidden="1">
      <c r="B342" s="13"/>
      <c r="C342" s="13"/>
      <c r="D342" s="13"/>
    </row>
    <row r="343" spans="2:4" hidden="1">
      <c r="B343" s="13"/>
      <c r="C343" s="13"/>
      <c r="D343" s="13"/>
    </row>
    <row r="344" spans="2:4" hidden="1">
      <c r="B344" s="13"/>
      <c r="C344" s="13"/>
      <c r="D344" s="13"/>
    </row>
    <row r="345" spans="2:4" hidden="1">
      <c r="B345" s="13"/>
      <c r="C345" s="13"/>
      <c r="D345" s="13"/>
    </row>
    <row r="346" spans="2:4" hidden="1">
      <c r="B346" s="13"/>
      <c r="C346" s="13"/>
      <c r="D346" s="13"/>
    </row>
    <row r="347" spans="2:4" hidden="1">
      <c r="B347" s="13"/>
      <c r="C347" s="13"/>
      <c r="D347" s="13"/>
    </row>
    <row r="348" spans="2:4" hidden="1">
      <c r="B348" s="13"/>
      <c r="C348" s="13"/>
      <c r="D348" s="13"/>
    </row>
    <row r="349" spans="2:4" hidden="1">
      <c r="B349" s="13"/>
      <c r="C349" s="13"/>
      <c r="D349" s="13"/>
    </row>
    <row r="350" spans="2:4" hidden="1">
      <c r="B350" s="13"/>
      <c r="C350" s="13"/>
      <c r="D350" s="13"/>
    </row>
    <row r="351" spans="2:4" hidden="1">
      <c r="B351" s="13"/>
      <c r="C351" s="13"/>
      <c r="D351" s="13"/>
    </row>
    <row r="352" spans="2:4" hidden="1">
      <c r="B352" s="13"/>
      <c r="C352" s="13"/>
      <c r="D352" s="13"/>
    </row>
    <row r="353" spans="2:4" hidden="1">
      <c r="B353" s="13"/>
      <c r="C353" s="13"/>
      <c r="D353" s="13"/>
    </row>
    <row r="354" spans="2:4" hidden="1">
      <c r="B354" s="13"/>
      <c r="C354" s="13"/>
      <c r="D354" s="13"/>
    </row>
    <row r="355" spans="2:4" hidden="1">
      <c r="B355" s="13"/>
      <c r="C355" s="13"/>
      <c r="D355" s="13"/>
    </row>
    <row r="356" spans="2:4" hidden="1">
      <c r="B356" s="13"/>
      <c r="C356" s="13"/>
      <c r="D356" s="13"/>
    </row>
    <row r="357" spans="2:4" hidden="1">
      <c r="B357" s="13"/>
      <c r="C357" s="13"/>
      <c r="D357" s="13"/>
    </row>
    <row r="358" spans="2:4" hidden="1">
      <c r="B358" s="13"/>
      <c r="C358" s="13"/>
      <c r="D358" s="13"/>
    </row>
    <row r="359" spans="2:4" hidden="1">
      <c r="B359" s="13"/>
      <c r="C359" s="13"/>
      <c r="D359" s="13"/>
    </row>
    <row r="360" spans="2:4" hidden="1">
      <c r="B360" s="13"/>
      <c r="C360" s="13"/>
      <c r="D360" s="13"/>
    </row>
    <row r="361" spans="2:4" hidden="1">
      <c r="B361" s="13"/>
      <c r="C361" s="13"/>
      <c r="D361" s="13"/>
    </row>
    <row r="362" spans="2:4" hidden="1">
      <c r="B362" s="13"/>
      <c r="C362" s="13"/>
      <c r="D362" s="13"/>
    </row>
    <row r="363" spans="2:4" hidden="1">
      <c r="B363" s="13"/>
      <c r="C363" s="13"/>
      <c r="D363" s="13"/>
    </row>
    <row r="364" spans="2:4" hidden="1">
      <c r="B364" s="13"/>
      <c r="C364" s="13"/>
      <c r="D364" s="13"/>
    </row>
    <row r="365" spans="2:4" hidden="1">
      <c r="B365" s="13"/>
      <c r="C365" s="13"/>
      <c r="D365" s="13"/>
    </row>
    <row r="366" spans="2:4" hidden="1">
      <c r="B366" s="13"/>
      <c r="C366" s="13"/>
      <c r="D366" s="13"/>
    </row>
    <row r="367" spans="2:4" hidden="1">
      <c r="B367" s="13"/>
      <c r="C367" s="13"/>
      <c r="D367" s="13"/>
    </row>
    <row r="368" spans="2:4" hidden="1">
      <c r="B368" s="13"/>
      <c r="C368" s="13"/>
      <c r="D368" s="13"/>
    </row>
    <row r="369" spans="2:4" hidden="1">
      <c r="B369" s="13"/>
      <c r="C369" s="13"/>
      <c r="D369" s="13"/>
    </row>
    <row r="370" spans="2:4" hidden="1">
      <c r="B370" s="13"/>
      <c r="C370" s="13"/>
      <c r="D370" s="13"/>
    </row>
    <row r="371" spans="2:4" hidden="1">
      <c r="B371" s="13"/>
      <c r="C371" s="13"/>
      <c r="D371" s="13"/>
    </row>
    <row r="372" spans="2:4" hidden="1">
      <c r="B372" s="13"/>
      <c r="C372" s="13"/>
      <c r="D372" s="13"/>
    </row>
    <row r="373" spans="2:4" hidden="1">
      <c r="B373" s="13"/>
      <c r="C373" s="13"/>
      <c r="D373" s="13"/>
    </row>
    <row r="374" spans="2:4" hidden="1">
      <c r="B374" s="13"/>
      <c r="C374" s="13"/>
      <c r="D374" s="13"/>
    </row>
    <row r="375" spans="2:4" hidden="1">
      <c r="B375" s="13"/>
      <c r="C375" s="13"/>
      <c r="D375" s="13"/>
    </row>
    <row r="376" spans="2:4" hidden="1">
      <c r="B376" s="13"/>
      <c r="C376" s="13"/>
      <c r="D376" s="13"/>
    </row>
    <row r="377" spans="2:4" hidden="1">
      <c r="B377" s="13"/>
      <c r="C377" s="13"/>
      <c r="D377" s="13"/>
    </row>
    <row r="378" spans="2:4" hidden="1">
      <c r="B378" s="13"/>
      <c r="C378" s="13"/>
      <c r="D378" s="13"/>
    </row>
    <row r="379" spans="2:4" hidden="1">
      <c r="B379" s="13"/>
      <c r="C379" s="13"/>
      <c r="D379" s="13"/>
    </row>
    <row r="380" spans="2:4" hidden="1">
      <c r="B380" s="13"/>
      <c r="C380" s="13"/>
      <c r="D380" s="13"/>
    </row>
    <row r="381" spans="2:4" hidden="1">
      <c r="B381" s="13"/>
      <c r="C381" s="13"/>
      <c r="D381" s="13"/>
    </row>
    <row r="382" spans="2:4" hidden="1">
      <c r="B382" s="13"/>
      <c r="C382" s="13"/>
      <c r="D382" s="13"/>
    </row>
    <row r="383" spans="2:4" hidden="1">
      <c r="B383" s="13"/>
      <c r="C383" s="13"/>
      <c r="D383" s="13"/>
    </row>
    <row r="384" spans="2:4" hidden="1">
      <c r="B384" s="13"/>
      <c r="C384" s="13"/>
      <c r="D384" s="13"/>
    </row>
    <row r="385" spans="1:4" hidden="1">
      <c r="B385" s="13"/>
      <c r="C385" s="13"/>
      <c r="D385" s="13"/>
    </row>
    <row r="386" spans="1:4" hidden="1">
      <c r="B386" s="13"/>
      <c r="C386" s="13"/>
      <c r="D386" s="13"/>
    </row>
    <row r="387" spans="1:4" hidden="1">
      <c r="A387" s="13"/>
      <c r="B387" s="13"/>
      <c r="C387" s="13"/>
      <c r="D387" s="13"/>
    </row>
    <row r="388" spans="1:4" hidden="1">
      <c r="A388" s="13"/>
      <c r="B388" s="13"/>
      <c r="C388" s="13"/>
      <c r="D388" s="13"/>
    </row>
    <row r="389" spans="1:4" hidden="1">
      <c r="A389" s="15"/>
      <c r="B389" s="13"/>
      <c r="C389" s="13"/>
      <c r="D389" s="13"/>
    </row>
    <row r="10000" spans="52:52" hidden="1">
      <c r="AZ10000"/>
    </row>
  </sheetData>
  <mergeCells count="1">
    <mergeCell ref="A5:L5"/>
  </mergeCells>
  <dataValidations count="1">
    <dataValidation allowBlank="1" showInputMessage="1" showErrorMessage="1" sqref="B1:B4 A5:AY1048576 BA5:XFD1048576 AZ5:AZ9999 AZ10001:AZ1048576" xr:uid="{00000000-0002-0000-0F00-000000000000}"/>
  </dataValidations>
  <pageMargins left="0" right="0" top="0.5" bottom="0.5" header="0" footer="0.25"/>
  <pageSetup paperSize="9" scale="46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43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7.28515625" style="12" customWidth="1"/>
    <col min="2" max="2" width="12.42578125" style="12" customWidth="1"/>
    <col min="3" max="3" width="11.5703125" style="13" customWidth="1"/>
    <col min="4" max="4" width="15.140625" style="13" customWidth="1"/>
    <col min="5" max="5" width="14.7109375" style="13" customWidth="1"/>
    <col min="6" max="6" width="11.7109375" style="13" customWidth="1"/>
    <col min="7" max="7" width="14.7109375" style="13" customWidth="1"/>
    <col min="8" max="8" width="22.7109375" style="13" customWidth="1"/>
    <col min="9" max="9" width="26.85546875" style="13" customWidth="1"/>
    <col min="10" max="10" width="25.42578125" style="13" customWidth="1"/>
    <col min="11" max="11" width="7.5703125" style="15" hidden="1"/>
    <col min="12" max="12" width="6.7109375" style="15" hidden="1"/>
    <col min="13" max="13" width="7.7109375" style="15" hidden="1"/>
    <col min="14" max="14" width="7.140625" style="15" hidden="1"/>
    <col min="15" max="15" width="6" style="15" hidden="1"/>
    <col min="16" max="16" width="7.85546875" style="15" hidden="1"/>
    <col min="17" max="17" width="8.140625" style="15" hidden="1"/>
    <col min="18" max="18" width="6.28515625" style="15" hidden="1"/>
    <col min="19" max="19" width="8" style="15" hidden="1"/>
    <col min="20" max="20" width="8.7109375" style="15" hidden="1"/>
    <col min="21" max="21" width="10" style="15" hidden="1"/>
    <col min="22" max="22" width="9.5703125" style="13" hidden="1"/>
    <col min="23" max="23" width="6.140625" style="13" hidden="1"/>
    <col min="24" max="25" width="5.7109375" style="13" hidden="1"/>
    <col min="26" max="26" width="6.85546875" style="13" hidden="1"/>
    <col min="27" max="27" width="6.42578125" style="13" hidden="1"/>
    <col min="28" max="28" width="6.7109375" style="13" hidden="1"/>
    <col min="29" max="29" width="7.28515625" style="13" hidden="1"/>
    <col min="30" max="34" width="5.7109375" style="13" hidden="1"/>
    <col min="35" max="42" width="9.140625" style="13" hidden="1"/>
    <col min="43" max="52" width="0" style="13" hidden="1"/>
    <col min="53" max="16384" width="9.140625" style="13" hidden="1"/>
  </cols>
  <sheetData>
    <row r="1" spans="1:20" s="1" customFormat="1">
      <c r="A1" s="2" t="s">
        <v>0</v>
      </c>
      <c r="B1" s="62" t="s">
        <v>4061</v>
      </c>
    </row>
    <row r="2" spans="1:20" s="1" customFormat="1">
      <c r="A2" s="2" t="s">
        <v>1</v>
      </c>
      <c r="B2" s="9" t="s">
        <v>3164</v>
      </c>
    </row>
    <row r="3" spans="1:20" s="1" customFormat="1">
      <c r="A3" s="2" t="s">
        <v>2</v>
      </c>
      <c r="B3" s="20" t="s">
        <v>3165</v>
      </c>
    </row>
    <row r="4" spans="1:20" s="1" customFormat="1">
      <c r="A4" s="2" t="s">
        <v>3</v>
      </c>
      <c r="B4" s="63" t="s">
        <v>165</v>
      </c>
    </row>
    <row r="5" spans="1:20" ht="18.75">
      <c r="A5" s="83" t="s">
        <v>119</v>
      </c>
      <c r="B5" s="84"/>
      <c r="C5" s="84"/>
      <c r="D5" s="84"/>
      <c r="E5" s="84"/>
      <c r="F5" s="84"/>
      <c r="G5" s="84"/>
      <c r="H5" s="84"/>
      <c r="I5" s="84"/>
      <c r="J5" s="85"/>
    </row>
    <row r="6" spans="1:20" s="15" customFormat="1">
      <c r="A6" s="32" t="s">
        <v>92</v>
      </c>
      <c r="B6" s="33" t="s">
        <v>46</v>
      </c>
      <c r="C6" s="33" t="s">
        <v>50</v>
      </c>
      <c r="D6" s="33" t="s">
        <v>67</v>
      </c>
      <c r="E6" s="33" t="s">
        <v>155</v>
      </c>
      <c r="F6" s="33" t="s">
        <v>156</v>
      </c>
      <c r="G6" s="33" t="s">
        <v>5</v>
      </c>
      <c r="H6" s="33" t="s">
        <v>69</v>
      </c>
      <c r="I6" s="33" t="s">
        <v>54</v>
      </c>
      <c r="J6" s="34" t="s">
        <v>151</v>
      </c>
    </row>
    <row r="7" spans="1:20" s="15" customFormat="1">
      <c r="A7" s="100" t="s">
        <v>4062</v>
      </c>
      <c r="B7" s="101" t="s">
        <v>4062</v>
      </c>
      <c r="C7" s="101" t="s">
        <v>4062</v>
      </c>
      <c r="D7" s="21" t="s">
        <v>70</v>
      </c>
      <c r="E7" s="21" t="s">
        <v>152</v>
      </c>
      <c r="F7" s="101" t="s">
        <v>4062</v>
      </c>
      <c r="G7" s="21" t="s">
        <v>6</v>
      </c>
      <c r="H7" s="21" t="s">
        <v>7</v>
      </c>
      <c r="I7" s="21" t="s">
        <v>7</v>
      </c>
      <c r="J7" s="22" t="s">
        <v>7</v>
      </c>
    </row>
    <row r="8" spans="1:20" s="17" customFormat="1" ht="20.25">
      <c r="A8" s="102" t="s">
        <v>4062</v>
      </c>
      <c r="B8" s="5" t="s">
        <v>8</v>
      </c>
      <c r="C8" s="5" t="s">
        <v>56</v>
      </c>
      <c r="D8" s="5" t="s">
        <v>57</v>
      </c>
      <c r="E8" s="5" t="s">
        <v>58</v>
      </c>
      <c r="F8" s="5" t="s">
        <v>59</v>
      </c>
      <c r="G8" s="5" t="s">
        <v>60</v>
      </c>
      <c r="H8" s="5" t="s">
        <v>61</v>
      </c>
      <c r="I8" s="5" t="s">
        <v>62</v>
      </c>
      <c r="J8" s="24" t="s">
        <v>63</v>
      </c>
      <c r="K8" s="15"/>
      <c r="L8" s="15"/>
      <c r="M8" s="15"/>
      <c r="N8" s="15"/>
      <c r="O8" s="15"/>
      <c r="P8" s="15"/>
      <c r="Q8" s="15"/>
      <c r="R8" s="15"/>
      <c r="S8" s="15"/>
      <c r="T8" s="15"/>
    </row>
    <row r="9" spans="1:20" s="17" customFormat="1" ht="20.25">
      <c r="A9" s="18" t="s">
        <v>120</v>
      </c>
      <c r="B9" s="103" t="s">
        <v>4062</v>
      </c>
      <c r="C9" s="103" t="s">
        <v>4062</v>
      </c>
      <c r="D9" s="103" t="s">
        <v>4062</v>
      </c>
      <c r="E9" s="53">
        <v>17764592.662999999</v>
      </c>
      <c r="F9" s="103" t="s">
        <v>4062</v>
      </c>
      <c r="G9" s="53">
        <v>57180.865286912478</v>
      </c>
      <c r="H9" s="103" t="s">
        <v>4062</v>
      </c>
      <c r="I9" s="54">
        <v>1</v>
      </c>
      <c r="J9" s="54">
        <v>0.1142</v>
      </c>
      <c r="K9" s="15"/>
      <c r="L9" s="15"/>
      <c r="M9" s="15"/>
      <c r="N9" s="15"/>
      <c r="O9" s="15"/>
      <c r="P9" s="15"/>
      <c r="Q9" s="15"/>
      <c r="R9" s="15"/>
      <c r="S9" s="15"/>
      <c r="T9" s="15"/>
    </row>
    <row r="10" spans="1:20">
      <c r="A10" s="57" t="s">
        <v>172</v>
      </c>
      <c r="B10" s="108" t="s">
        <v>4062</v>
      </c>
      <c r="C10" s="108" t="s">
        <v>4062</v>
      </c>
      <c r="D10" s="108" t="s">
        <v>4062</v>
      </c>
      <c r="E10" s="59">
        <v>3326889.7230000002</v>
      </c>
      <c r="F10" s="108" t="s">
        <v>4062</v>
      </c>
      <c r="G10" s="59">
        <v>4941.9564980341602</v>
      </c>
      <c r="H10" s="108" t="s">
        <v>4062</v>
      </c>
      <c r="I10" s="58">
        <v>8.6400000000000005E-2</v>
      </c>
      <c r="J10" s="58">
        <v>9.9000000000000008E-3</v>
      </c>
    </row>
    <row r="11" spans="1:20">
      <c r="A11" s="57" t="s">
        <v>2095</v>
      </c>
      <c r="B11" s="108" t="s">
        <v>4062</v>
      </c>
      <c r="C11" s="108" t="s">
        <v>4062</v>
      </c>
      <c r="D11" s="108" t="s">
        <v>4062</v>
      </c>
      <c r="E11" s="59">
        <v>99230.91</v>
      </c>
      <c r="F11" s="108" t="s">
        <v>4062</v>
      </c>
      <c r="G11" s="59">
        <v>344.99716098997379</v>
      </c>
      <c r="H11" s="108" t="s">
        <v>4062</v>
      </c>
      <c r="I11" s="58">
        <v>6.0000000000000001E-3</v>
      </c>
      <c r="J11" s="58">
        <v>6.9999999999999999E-4</v>
      </c>
    </row>
    <row r="12" spans="1:20">
      <c r="A12" t="s">
        <v>2096</v>
      </c>
      <c r="B12" t="s">
        <v>2097</v>
      </c>
      <c r="C12" t="s">
        <v>100</v>
      </c>
      <c r="D12" t="s">
        <v>2098</v>
      </c>
      <c r="E12" s="55">
        <v>2928.35</v>
      </c>
      <c r="F12" s="55">
        <v>99.982099999999534</v>
      </c>
      <c r="G12" s="55">
        <v>10.6192242685444</v>
      </c>
      <c r="H12" s="56">
        <v>0</v>
      </c>
      <c r="I12" s="56">
        <v>2.0000000000000001E-4</v>
      </c>
      <c r="J12" s="56">
        <v>0</v>
      </c>
    </row>
    <row r="13" spans="1:20">
      <c r="A13" t="s">
        <v>2099</v>
      </c>
      <c r="B13" t="s">
        <v>2100</v>
      </c>
      <c r="C13" t="s">
        <v>100</v>
      </c>
      <c r="D13" t="s">
        <v>2101</v>
      </c>
      <c r="E13" s="55">
        <v>5269.32</v>
      </c>
      <c r="F13" s="55">
        <v>81.944799999999901</v>
      </c>
      <c r="G13" s="55">
        <v>15.6611456581507</v>
      </c>
      <c r="H13" s="56">
        <v>0</v>
      </c>
      <c r="I13" s="56">
        <v>2.9999999999999997E-4</v>
      </c>
      <c r="J13" s="56">
        <v>0</v>
      </c>
    </row>
    <row r="14" spans="1:20">
      <c r="A14" t="s">
        <v>2102</v>
      </c>
      <c r="B14" t="s">
        <v>2103</v>
      </c>
      <c r="C14" t="s">
        <v>100</v>
      </c>
      <c r="D14" t="s">
        <v>2104</v>
      </c>
      <c r="E14" s="55">
        <v>4410.43</v>
      </c>
      <c r="F14" s="55">
        <v>100.57460000000025</v>
      </c>
      <c r="G14" s="55">
        <v>16.088546243739099</v>
      </c>
      <c r="H14" s="56">
        <v>5.0000000000000001E-4</v>
      </c>
      <c r="I14" s="56">
        <v>2.9999999999999997E-4</v>
      </c>
      <c r="J14" s="56">
        <v>0</v>
      </c>
    </row>
    <row r="15" spans="1:20">
      <c r="A15" t="s">
        <v>2105</v>
      </c>
      <c r="B15" t="s">
        <v>2106</v>
      </c>
      <c r="C15" t="s">
        <v>100</v>
      </c>
      <c r="D15" t="s">
        <v>2107</v>
      </c>
      <c r="E15" s="55">
        <v>4361.53</v>
      </c>
      <c r="F15" s="55">
        <v>108.96519999999987</v>
      </c>
      <c r="G15" s="55">
        <v>17.237498442180101</v>
      </c>
      <c r="H15" s="56">
        <v>0</v>
      </c>
      <c r="I15" s="56">
        <v>2.9999999999999997E-4</v>
      </c>
      <c r="J15" s="56">
        <v>0</v>
      </c>
    </row>
    <row r="16" spans="1:20">
      <c r="A16" t="s">
        <v>2108</v>
      </c>
      <c r="B16" t="s">
        <v>2109</v>
      </c>
      <c r="C16" t="s">
        <v>100</v>
      </c>
      <c r="D16" t="s">
        <v>2110</v>
      </c>
      <c r="E16" s="55">
        <v>42383</v>
      </c>
      <c r="F16" s="55">
        <v>113.8103</v>
      </c>
      <c r="G16" s="55">
        <v>174.95276794152301</v>
      </c>
      <c r="H16" s="56">
        <v>5.0000000000000001E-4</v>
      </c>
      <c r="I16" s="56">
        <v>3.0999999999999999E-3</v>
      </c>
      <c r="J16" s="56">
        <v>2.9999999999999997E-4</v>
      </c>
    </row>
    <row r="17" spans="1:10">
      <c r="A17" t="s">
        <v>2111</v>
      </c>
      <c r="B17" t="s">
        <v>2112</v>
      </c>
      <c r="C17" t="s">
        <v>100</v>
      </c>
      <c r="D17" t="s">
        <v>2113</v>
      </c>
      <c r="E17" s="55">
        <v>11878.24</v>
      </c>
      <c r="F17" s="55">
        <v>100.76260000000005</v>
      </c>
      <c r="G17" s="55">
        <v>43.410922683036503</v>
      </c>
      <c r="H17" s="56">
        <v>2.2000000000000001E-3</v>
      </c>
      <c r="I17" s="56">
        <v>8.0000000000000004E-4</v>
      </c>
      <c r="J17" s="56">
        <v>1E-4</v>
      </c>
    </row>
    <row r="18" spans="1:10">
      <c r="A18" t="s">
        <v>2114</v>
      </c>
      <c r="B18" t="s">
        <v>2115</v>
      </c>
      <c r="C18" t="s">
        <v>100</v>
      </c>
      <c r="D18" t="s">
        <v>2116</v>
      </c>
      <c r="E18" s="55">
        <v>28000.04</v>
      </c>
      <c r="F18" s="55">
        <v>66</v>
      </c>
      <c r="G18" s="55">
        <v>67.027055752799996</v>
      </c>
      <c r="H18" s="56">
        <v>5.0000000000000001E-4</v>
      </c>
      <c r="I18" s="56">
        <v>1.1999999999999999E-3</v>
      </c>
      <c r="J18" s="56">
        <v>1E-4</v>
      </c>
    </row>
    <row r="19" spans="1:10">
      <c r="A19" s="57" t="s">
        <v>2117</v>
      </c>
      <c r="B19" s="108" t="s">
        <v>4062</v>
      </c>
      <c r="C19" s="108" t="s">
        <v>4062</v>
      </c>
      <c r="D19" s="108" t="s">
        <v>4062</v>
      </c>
      <c r="E19" s="59">
        <v>63.46</v>
      </c>
      <c r="F19" s="108" t="s">
        <v>4062</v>
      </c>
      <c r="G19" s="59">
        <v>145.60083964181999</v>
      </c>
      <c r="H19" s="108" t="s">
        <v>4062</v>
      </c>
      <c r="I19" s="58">
        <v>2.5000000000000001E-3</v>
      </c>
      <c r="J19" s="58">
        <v>2.9999999999999997E-4</v>
      </c>
    </row>
    <row r="20" spans="1:10">
      <c r="A20" t="s">
        <v>2118</v>
      </c>
      <c r="B20" t="s">
        <v>2119</v>
      </c>
      <c r="C20" t="s">
        <v>100</v>
      </c>
      <c r="D20" t="s">
        <v>2120</v>
      </c>
      <c r="E20" s="55">
        <v>6.03</v>
      </c>
      <c r="F20" s="55">
        <v>130662.52</v>
      </c>
      <c r="G20" s="55">
        <v>28.576951490412</v>
      </c>
      <c r="H20" s="56">
        <v>0</v>
      </c>
      <c r="I20" s="56">
        <v>5.0000000000000001E-4</v>
      </c>
      <c r="J20" s="56">
        <v>1E-4</v>
      </c>
    </row>
    <row r="21" spans="1:10">
      <c r="A21" t="s">
        <v>2121</v>
      </c>
      <c r="B21" t="s">
        <v>2122</v>
      </c>
      <c r="C21" t="s">
        <v>100</v>
      </c>
      <c r="D21" t="s">
        <v>2120</v>
      </c>
      <c r="E21" s="55">
        <v>7.28</v>
      </c>
      <c r="F21" s="55">
        <v>130547.18</v>
      </c>
      <c r="G21" s="55">
        <v>34.470408471408</v>
      </c>
      <c r="H21" s="56">
        <v>0</v>
      </c>
      <c r="I21" s="56">
        <v>5.9999999999999995E-4</v>
      </c>
      <c r="J21" s="56">
        <v>1E-4</v>
      </c>
    </row>
    <row r="22" spans="1:10">
      <c r="A22" t="s">
        <v>2123</v>
      </c>
      <c r="B22" t="s">
        <v>2124</v>
      </c>
      <c r="C22" t="s">
        <v>98</v>
      </c>
      <c r="D22" t="s">
        <v>2125</v>
      </c>
      <c r="E22" s="55">
        <v>50.15</v>
      </c>
      <c r="F22" s="55">
        <v>164613.12</v>
      </c>
      <c r="G22" s="55">
        <v>82.553479679999995</v>
      </c>
      <c r="H22" s="56">
        <v>0</v>
      </c>
      <c r="I22" s="56">
        <v>1.4E-3</v>
      </c>
      <c r="J22" s="56">
        <v>2.0000000000000001E-4</v>
      </c>
    </row>
    <row r="23" spans="1:10">
      <c r="A23" s="57" t="s">
        <v>2126</v>
      </c>
      <c r="B23" s="108" t="s">
        <v>4062</v>
      </c>
      <c r="C23" s="108" t="s">
        <v>4062</v>
      </c>
      <c r="D23" s="108" t="s">
        <v>4062</v>
      </c>
      <c r="E23" s="59">
        <v>882532.23300000001</v>
      </c>
      <c r="F23" s="108" t="s">
        <v>4062</v>
      </c>
      <c r="G23" s="59">
        <v>835.39422941602402</v>
      </c>
      <c r="H23" s="108" t="s">
        <v>4062</v>
      </c>
      <c r="I23" s="58">
        <v>1.46E-2</v>
      </c>
      <c r="J23" s="58">
        <v>1.6999999999999999E-3</v>
      </c>
    </row>
    <row r="24" spans="1:10">
      <c r="A24" t="s">
        <v>2127</v>
      </c>
      <c r="B24" t="s">
        <v>2128</v>
      </c>
      <c r="C24" t="s">
        <v>98</v>
      </c>
      <c r="D24" t="s">
        <v>2129</v>
      </c>
      <c r="E24" s="55">
        <v>454717.08</v>
      </c>
      <c r="F24" s="55">
        <v>94.613511000000045</v>
      </c>
      <c r="G24" s="55">
        <v>430.22379450467901</v>
      </c>
      <c r="H24" s="56">
        <v>1.2999999999999999E-3</v>
      </c>
      <c r="I24" s="56">
        <v>7.4999999999999997E-3</v>
      </c>
      <c r="J24" s="56">
        <v>8.9999999999999998E-4</v>
      </c>
    </row>
    <row r="25" spans="1:10">
      <c r="A25" t="s">
        <v>2130</v>
      </c>
      <c r="B25" t="s">
        <v>2131</v>
      </c>
      <c r="C25" t="s">
        <v>98</v>
      </c>
      <c r="D25" t="s">
        <v>2132</v>
      </c>
      <c r="E25" s="55">
        <v>427815.15299999999</v>
      </c>
      <c r="F25" s="55">
        <v>94.706892000000053</v>
      </c>
      <c r="G25" s="55">
        <v>405.17043491134501</v>
      </c>
      <c r="H25" s="56">
        <v>1.4E-3</v>
      </c>
      <c r="I25" s="56">
        <v>7.1000000000000004E-3</v>
      </c>
      <c r="J25" s="56">
        <v>8.0000000000000004E-4</v>
      </c>
    </row>
    <row r="26" spans="1:10">
      <c r="A26" s="57" t="s">
        <v>2133</v>
      </c>
      <c r="B26" s="108" t="s">
        <v>4062</v>
      </c>
      <c r="C26" s="108" t="s">
        <v>4062</v>
      </c>
      <c r="D26" s="108" t="s">
        <v>4062</v>
      </c>
      <c r="E26" s="59">
        <v>2345063.12</v>
      </c>
      <c r="F26" s="108" t="s">
        <v>4062</v>
      </c>
      <c r="G26" s="59">
        <v>3615.9642679863423</v>
      </c>
      <c r="H26" s="108" t="s">
        <v>4062</v>
      </c>
      <c r="I26" s="58">
        <v>6.3200000000000006E-2</v>
      </c>
      <c r="J26" s="58">
        <v>7.1999999999999998E-3</v>
      </c>
    </row>
    <row r="27" spans="1:10">
      <c r="A27" t="s">
        <v>2134</v>
      </c>
      <c r="B27" t="s">
        <v>2135</v>
      </c>
      <c r="C27" t="s">
        <v>98</v>
      </c>
      <c r="D27" t="s">
        <v>2136</v>
      </c>
      <c r="E27" s="55">
        <v>256905.45</v>
      </c>
      <c r="F27" s="55">
        <v>73.331985000000188</v>
      </c>
      <c r="G27" s="55">
        <v>188.39386605818299</v>
      </c>
      <c r="H27" s="56">
        <v>6.9999999999999999E-4</v>
      </c>
      <c r="I27" s="56">
        <v>3.3E-3</v>
      </c>
      <c r="J27" s="56">
        <v>4.0000000000000002E-4</v>
      </c>
    </row>
    <row r="28" spans="1:10">
      <c r="A28" t="s">
        <v>2137</v>
      </c>
      <c r="B28" t="s">
        <v>2138</v>
      </c>
      <c r="C28" t="s">
        <v>98</v>
      </c>
      <c r="D28" t="s">
        <v>2139</v>
      </c>
      <c r="E28" s="55">
        <v>215757.02</v>
      </c>
      <c r="F28" s="55">
        <v>125.36008699999981</v>
      </c>
      <c r="G28" s="55">
        <v>270.47318798060701</v>
      </c>
      <c r="H28" s="56">
        <v>2.9999999999999997E-4</v>
      </c>
      <c r="I28" s="56">
        <v>4.7000000000000002E-3</v>
      </c>
      <c r="J28" s="56">
        <v>5.0000000000000001E-4</v>
      </c>
    </row>
    <row r="29" spans="1:10">
      <c r="A29" t="s">
        <v>2140</v>
      </c>
      <c r="B29" t="s">
        <v>2141</v>
      </c>
      <c r="C29" t="s">
        <v>100</v>
      </c>
      <c r="D29" s="66">
        <v>42352</v>
      </c>
      <c r="E29" s="55">
        <v>56472.49</v>
      </c>
      <c r="F29" s="55">
        <v>84.997499999999874</v>
      </c>
      <c r="G29" s="55">
        <v>174.096742402469</v>
      </c>
      <c r="H29" s="56">
        <v>2.9999999999999997E-4</v>
      </c>
      <c r="I29" s="56">
        <v>3.0000000000000001E-3</v>
      </c>
      <c r="J29" s="56">
        <v>2.9999999999999997E-4</v>
      </c>
    </row>
    <row r="30" spans="1:10">
      <c r="A30" t="s">
        <v>2142</v>
      </c>
      <c r="B30" t="s">
        <v>2143</v>
      </c>
      <c r="C30" t="s">
        <v>102</v>
      </c>
      <c r="D30" t="s">
        <v>2144</v>
      </c>
      <c r="E30" s="55">
        <v>21688.33</v>
      </c>
      <c r="F30" s="55">
        <v>100</v>
      </c>
      <c r="G30" s="55">
        <v>87.004904628000006</v>
      </c>
      <c r="H30" s="56">
        <v>0</v>
      </c>
      <c r="I30" s="56">
        <v>1.5E-3</v>
      </c>
      <c r="J30" s="56">
        <v>2.0000000000000001E-4</v>
      </c>
    </row>
    <row r="31" spans="1:10">
      <c r="A31" t="s">
        <v>2145</v>
      </c>
      <c r="B31" t="s">
        <v>2146</v>
      </c>
      <c r="C31" t="s">
        <v>100</v>
      </c>
      <c r="D31" t="s">
        <v>2147</v>
      </c>
      <c r="E31" s="55">
        <v>5708.63</v>
      </c>
      <c r="F31" s="55">
        <v>111.11109999999995</v>
      </c>
      <c r="G31" s="55">
        <v>23.005776599422099</v>
      </c>
      <c r="H31" s="56">
        <v>0</v>
      </c>
      <c r="I31" s="56">
        <v>4.0000000000000002E-4</v>
      </c>
      <c r="J31" s="56">
        <v>0</v>
      </c>
    </row>
    <row r="32" spans="1:10">
      <c r="A32" t="s">
        <v>2148</v>
      </c>
      <c r="B32" t="s">
        <v>2149</v>
      </c>
      <c r="C32" t="s">
        <v>100</v>
      </c>
      <c r="D32" t="s">
        <v>2150</v>
      </c>
      <c r="E32" s="55">
        <v>10585.71</v>
      </c>
      <c r="F32" s="55">
        <v>100.45829999999998</v>
      </c>
      <c r="G32" s="55">
        <v>38.570331568489102</v>
      </c>
      <c r="H32" s="56">
        <v>1.1000000000000001E-3</v>
      </c>
      <c r="I32" s="56">
        <v>6.9999999999999999E-4</v>
      </c>
      <c r="J32" s="56">
        <v>1E-4</v>
      </c>
    </row>
    <row r="33" spans="1:10">
      <c r="A33" t="s">
        <v>2151</v>
      </c>
      <c r="B33" t="s">
        <v>2152</v>
      </c>
      <c r="C33" t="s">
        <v>100</v>
      </c>
      <c r="D33" t="s">
        <v>2153</v>
      </c>
      <c r="E33" s="55">
        <v>54799.13</v>
      </c>
      <c r="F33" s="55">
        <v>113.42319999999984</v>
      </c>
      <c r="G33" s="55">
        <v>225.43591956946599</v>
      </c>
      <c r="H33" s="56">
        <v>1.1000000000000001E-3</v>
      </c>
      <c r="I33" s="56">
        <v>3.8999999999999998E-3</v>
      </c>
      <c r="J33" s="56">
        <v>5.0000000000000001E-4</v>
      </c>
    </row>
    <row r="34" spans="1:10">
      <c r="A34" t="s">
        <v>2154</v>
      </c>
      <c r="B34" t="s">
        <v>2155</v>
      </c>
      <c r="C34" t="s">
        <v>102</v>
      </c>
      <c r="D34" t="s">
        <v>2156</v>
      </c>
      <c r="E34" s="55">
        <v>15786.23</v>
      </c>
      <c r="F34" s="55">
        <v>89.972799999999992</v>
      </c>
      <c r="G34" s="55">
        <v>56.978011014247102</v>
      </c>
      <c r="H34" s="56">
        <v>1E-4</v>
      </c>
      <c r="I34" s="56">
        <v>1E-3</v>
      </c>
      <c r="J34" s="56">
        <v>1E-4</v>
      </c>
    </row>
    <row r="35" spans="1:10">
      <c r="A35" t="s">
        <v>2157</v>
      </c>
      <c r="B35" t="s">
        <v>2158</v>
      </c>
      <c r="C35" t="s">
        <v>100</v>
      </c>
      <c r="D35" t="s">
        <v>2159</v>
      </c>
      <c r="E35" s="55">
        <v>44209.39</v>
      </c>
      <c r="F35" s="55">
        <v>117.45620000000008</v>
      </c>
      <c r="G35" s="55">
        <v>188.33803041135201</v>
      </c>
      <c r="H35" s="56">
        <v>1E-4</v>
      </c>
      <c r="I35" s="56">
        <v>3.3E-3</v>
      </c>
      <c r="J35" s="56">
        <v>4.0000000000000002E-4</v>
      </c>
    </row>
    <row r="36" spans="1:10">
      <c r="A36" t="s">
        <v>2160</v>
      </c>
      <c r="B36" t="s">
        <v>2161</v>
      </c>
      <c r="C36" t="s">
        <v>98</v>
      </c>
      <c r="D36" t="s">
        <v>2162</v>
      </c>
      <c r="E36" s="55">
        <v>200454</v>
      </c>
      <c r="F36" s="55">
        <v>107.819986</v>
      </c>
      <c r="G36" s="55">
        <v>216.12947473643999</v>
      </c>
      <c r="H36" s="56">
        <v>1E-4</v>
      </c>
      <c r="I36" s="56">
        <v>3.8E-3</v>
      </c>
      <c r="J36" s="56">
        <v>4.0000000000000002E-4</v>
      </c>
    </row>
    <row r="37" spans="1:10">
      <c r="A37" t="s">
        <v>2163</v>
      </c>
      <c r="B37" t="s">
        <v>2164</v>
      </c>
      <c r="C37" t="s">
        <v>100</v>
      </c>
      <c r="D37" t="s">
        <v>2165</v>
      </c>
      <c r="E37" s="55">
        <v>39593.870000000003</v>
      </c>
      <c r="F37" s="55">
        <v>112.22149999999975</v>
      </c>
      <c r="G37" s="55">
        <v>161.15789189957499</v>
      </c>
      <c r="H37" s="56">
        <v>1E-3</v>
      </c>
      <c r="I37" s="56">
        <v>2.8E-3</v>
      </c>
      <c r="J37" s="56">
        <v>2.9999999999999997E-4</v>
      </c>
    </row>
    <row r="38" spans="1:10">
      <c r="A38" t="s">
        <v>2166</v>
      </c>
      <c r="B38" t="s">
        <v>2167</v>
      </c>
      <c r="C38" t="s">
        <v>100</v>
      </c>
      <c r="D38" t="s">
        <v>2162</v>
      </c>
      <c r="E38" s="55">
        <v>23825.03</v>
      </c>
      <c r="F38" s="55">
        <v>126.26669999999969</v>
      </c>
      <c r="G38" s="55">
        <v>109.111328095221</v>
      </c>
      <c r="H38" s="56">
        <v>0</v>
      </c>
      <c r="I38" s="56">
        <v>1.9E-3</v>
      </c>
      <c r="J38" s="56">
        <v>2.0000000000000001E-4</v>
      </c>
    </row>
    <row r="39" spans="1:10">
      <c r="A39" t="s">
        <v>2168</v>
      </c>
      <c r="B39" t="s">
        <v>2169</v>
      </c>
      <c r="C39" t="s">
        <v>100</v>
      </c>
      <c r="D39" t="s">
        <v>2159</v>
      </c>
      <c r="E39" s="55">
        <v>23030.45</v>
      </c>
      <c r="F39" s="55">
        <v>133.20479999999975</v>
      </c>
      <c r="G39" s="55">
        <v>111.267890453023</v>
      </c>
      <c r="H39" s="56">
        <v>4.0000000000000002E-4</v>
      </c>
      <c r="I39" s="56">
        <v>1.9E-3</v>
      </c>
      <c r="J39" s="56">
        <v>2.0000000000000001E-4</v>
      </c>
    </row>
    <row r="40" spans="1:10">
      <c r="A40" t="s">
        <v>2170</v>
      </c>
      <c r="B40" t="s">
        <v>2171</v>
      </c>
      <c r="C40" t="s">
        <v>98</v>
      </c>
      <c r="D40" t="s">
        <v>2172</v>
      </c>
      <c r="E40" s="55">
        <v>630383.82999999996</v>
      </c>
      <c r="F40" s="55">
        <v>107.32780799999993</v>
      </c>
      <c r="G40" s="55">
        <v>676.57714672544603</v>
      </c>
      <c r="H40" s="56">
        <v>1.1000000000000001E-3</v>
      </c>
      <c r="I40" s="56">
        <v>1.18E-2</v>
      </c>
      <c r="J40" s="56">
        <v>1.4E-3</v>
      </c>
    </row>
    <row r="41" spans="1:10">
      <c r="A41" t="s">
        <v>2173</v>
      </c>
      <c r="B41" t="s">
        <v>2174</v>
      </c>
      <c r="C41" t="s">
        <v>98</v>
      </c>
      <c r="D41" t="s">
        <v>428</v>
      </c>
      <c r="E41" s="55">
        <v>405719.89</v>
      </c>
      <c r="F41" s="55">
        <v>70.489954000000097</v>
      </c>
      <c r="G41" s="55">
        <v>285.99176382985098</v>
      </c>
      <c r="H41" s="56">
        <v>4.0000000000000002E-4</v>
      </c>
      <c r="I41" s="56">
        <v>5.0000000000000001E-3</v>
      </c>
      <c r="J41" s="56">
        <v>5.9999999999999995E-4</v>
      </c>
    </row>
    <row r="42" spans="1:10">
      <c r="A42" t="s">
        <v>2175</v>
      </c>
      <c r="B42" t="s">
        <v>2176</v>
      </c>
      <c r="C42" t="s">
        <v>100</v>
      </c>
      <c r="D42" t="s">
        <v>2177</v>
      </c>
      <c r="E42" s="55">
        <v>5881.31</v>
      </c>
      <c r="F42" s="55">
        <v>100.07510000000013</v>
      </c>
      <c r="G42" s="55">
        <v>21.347531335038902</v>
      </c>
      <c r="H42" s="56">
        <v>1.1000000000000001E-3</v>
      </c>
      <c r="I42" s="56">
        <v>4.0000000000000002E-4</v>
      </c>
      <c r="J42" s="56">
        <v>0</v>
      </c>
    </row>
    <row r="43" spans="1:10">
      <c r="A43" t="s">
        <v>2178</v>
      </c>
      <c r="B43" t="s">
        <v>2179</v>
      </c>
      <c r="C43" t="s">
        <v>100</v>
      </c>
      <c r="D43" t="s">
        <v>2180</v>
      </c>
      <c r="E43" s="55">
        <v>168194.62</v>
      </c>
      <c r="F43" s="55">
        <v>99.44080000000001</v>
      </c>
      <c r="G43" s="55">
        <v>606.63053250935002</v>
      </c>
      <c r="H43" s="56">
        <v>1E-4</v>
      </c>
      <c r="I43" s="56">
        <v>1.06E-2</v>
      </c>
      <c r="J43" s="56">
        <v>1.1999999999999999E-3</v>
      </c>
    </row>
    <row r="44" spans="1:10">
      <c r="A44" t="s">
        <v>2181</v>
      </c>
      <c r="B44" t="s">
        <v>2182</v>
      </c>
      <c r="C44" t="s">
        <v>100</v>
      </c>
      <c r="D44" t="s">
        <v>2183</v>
      </c>
      <c r="E44" s="55">
        <v>2511.0300000000002</v>
      </c>
      <c r="F44" s="55">
        <v>98.447900000000004</v>
      </c>
      <c r="G44" s="55">
        <v>8.9661482123229899</v>
      </c>
      <c r="H44" s="56">
        <v>0</v>
      </c>
      <c r="I44" s="56">
        <v>2.0000000000000001E-4</v>
      </c>
      <c r="J44" s="56">
        <v>0</v>
      </c>
    </row>
    <row r="45" spans="1:10">
      <c r="A45" t="s">
        <v>2184</v>
      </c>
      <c r="B45" t="s">
        <v>2185</v>
      </c>
      <c r="C45" t="s">
        <v>98</v>
      </c>
      <c r="D45" t="s">
        <v>2186</v>
      </c>
      <c r="E45" s="55">
        <v>30041.03</v>
      </c>
      <c r="F45" s="55">
        <v>101.042474</v>
      </c>
      <c r="G45" s="55">
        <v>30.354199927082199</v>
      </c>
      <c r="H45" s="56">
        <v>1.4E-3</v>
      </c>
      <c r="I45" s="56">
        <v>5.0000000000000001E-4</v>
      </c>
      <c r="J45" s="56">
        <v>1E-4</v>
      </c>
    </row>
    <row r="46" spans="1:10">
      <c r="A46" t="s">
        <v>2187</v>
      </c>
      <c r="B46" t="s">
        <v>2188</v>
      </c>
      <c r="C46" t="s">
        <v>98</v>
      </c>
      <c r="D46" t="s">
        <v>2186</v>
      </c>
      <c r="E46" s="55">
        <v>133515.68</v>
      </c>
      <c r="F46" s="55">
        <v>101.96075100000014</v>
      </c>
      <c r="G46" s="55">
        <v>136.13359003075701</v>
      </c>
      <c r="H46" s="56">
        <v>1.4E-3</v>
      </c>
      <c r="I46" s="56">
        <v>2.3999999999999998E-3</v>
      </c>
      <c r="J46" s="56">
        <v>2.9999999999999997E-4</v>
      </c>
    </row>
    <row r="47" spans="1:10">
      <c r="A47" s="57" t="s">
        <v>184</v>
      </c>
      <c r="B47" s="108" t="s">
        <v>4062</v>
      </c>
      <c r="C47" s="108" t="s">
        <v>4062</v>
      </c>
      <c r="D47" s="108" t="s">
        <v>4062</v>
      </c>
      <c r="E47" s="59">
        <v>14437702.939999999</v>
      </c>
      <c r="F47" s="108" t="s">
        <v>4062</v>
      </c>
      <c r="G47" s="59">
        <v>52238.908788878318</v>
      </c>
      <c r="H47" s="108" t="s">
        <v>4062</v>
      </c>
      <c r="I47" s="58">
        <v>0.91359999999999997</v>
      </c>
      <c r="J47" s="58">
        <v>0.10440000000000001</v>
      </c>
    </row>
    <row r="48" spans="1:10">
      <c r="A48" s="57" t="s">
        <v>2189</v>
      </c>
      <c r="B48" s="108" t="s">
        <v>4062</v>
      </c>
      <c r="C48" s="108" t="s">
        <v>4062</v>
      </c>
      <c r="D48" s="108" t="s">
        <v>4062</v>
      </c>
      <c r="E48" s="59">
        <v>477897.79</v>
      </c>
      <c r="F48" s="108" t="s">
        <v>4062</v>
      </c>
      <c r="G48" s="59">
        <v>1930.0957483014886</v>
      </c>
      <c r="H48" s="108" t="s">
        <v>4062</v>
      </c>
      <c r="I48" s="58">
        <v>3.3799999999999997E-2</v>
      </c>
      <c r="J48" s="58">
        <v>3.8999999999999998E-3</v>
      </c>
    </row>
    <row r="49" spans="1:10">
      <c r="A49" t="s">
        <v>2190</v>
      </c>
      <c r="B49" t="s">
        <v>2191</v>
      </c>
      <c r="C49" t="s">
        <v>100</v>
      </c>
      <c r="D49" t="s">
        <v>2192</v>
      </c>
      <c r="E49" s="55">
        <v>132829.99</v>
      </c>
      <c r="F49" s="55">
        <v>146.42549999999997</v>
      </c>
      <c r="G49" s="55">
        <v>705.44053560602094</v>
      </c>
      <c r="H49" s="56">
        <v>1.8E-3</v>
      </c>
      <c r="I49" s="56">
        <v>1.23E-2</v>
      </c>
      <c r="J49" s="56">
        <v>1.4E-3</v>
      </c>
    </row>
    <row r="50" spans="1:10">
      <c r="A50" t="s">
        <v>2193</v>
      </c>
      <c r="B50" t="s">
        <v>2194</v>
      </c>
      <c r="C50" t="s">
        <v>100</v>
      </c>
      <c r="D50" t="s">
        <v>2195</v>
      </c>
      <c r="E50" s="55">
        <v>147309.57</v>
      </c>
      <c r="F50" s="55">
        <v>95.038200000000003</v>
      </c>
      <c r="G50" s="55">
        <v>507.78131934206903</v>
      </c>
      <c r="H50" s="56">
        <v>0</v>
      </c>
      <c r="I50" s="56">
        <v>8.8999999999999999E-3</v>
      </c>
      <c r="J50" s="56">
        <v>1E-3</v>
      </c>
    </row>
    <row r="51" spans="1:10">
      <c r="A51" t="s">
        <v>2196</v>
      </c>
      <c r="B51" t="s">
        <v>2197</v>
      </c>
      <c r="C51" t="s">
        <v>100</v>
      </c>
      <c r="D51" t="s">
        <v>2198</v>
      </c>
      <c r="E51" s="55">
        <v>55960.4</v>
      </c>
      <c r="F51" s="55">
        <v>90.7222000000002</v>
      </c>
      <c r="G51" s="55">
        <v>184.13737129391799</v>
      </c>
      <c r="H51" s="56">
        <v>4.0000000000000002E-4</v>
      </c>
      <c r="I51" s="56">
        <v>3.2000000000000002E-3</v>
      </c>
      <c r="J51" s="56">
        <v>4.0000000000000002E-4</v>
      </c>
    </row>
    <row r="52" spans="1:10">
      <c r="A52" t="s">
        <v>2199</v>
      </c>
      <c r="B52" t="s">
        <v>2200</v>
      </c>
      <c r="C52" t="s">
        <v>100</v>
      </c>
      <c r="D52" t="s">
        <v>2201</v>
      </c>
      <c r="E52" s="55">
        <v>28955.759999999998</v>
      </c>
      <c r="F52" s="55">
        <v>123.3765999999997</v>
      </c>
      <c r="G52" s="55">
        <v>129.573240960964</v>
      </c>
      <c r="H52" s="56">
        <v>2.0000000000000001E-4</v>
      </c>
      <c r="I52" s="56">
        <v>2.3E-3</v>
      </c>
      <c r="J52" s="56">
        <v>2.9999999999999997E-4</v>
      </c>
    </row>
    <row r="53" spans="1:10">
      <c r="A53" t="s">
        <v>2202</v>
      </c>
      <c r="B53" t="s">
        <v>2203</v>
      </c>
      <c r="C53" t="s">
        <v>100</v>
      </c>
      <c r="D53" t="s">
        <v>2204</v>
      </c>
      <c r="E53" s="55">
        <v>37445.339999999997</v>
      </c>
      <c r="F53" s="55">
        <v>107.20260000000023</v>
      </c>
      <c r="G53" s="55">
        <v>145.59640521941299</v>
      </c>
      <c r="H53" s="56">
        <v>2.0000000000000001E-4</v>
      </c>
      <c r="I53" s="56">
        <v>2.5000000000000001E-3</v>
      </c>
      <c r="J53" s="56">
        <v>2.9999999999999997E-4</v>
      </c>
    </row>
    <row r="54" spans="1:10">
      <c r="A54" t="s">
        <v>2205</v>
      </c>
      <c r="B54" t="s">
        <v>2206</v>
      </c>
      <c r="C54" t="s">
        <v>100</v>
      </c>
      <c r="D54" t="s">
        <v>2207</v>
      </c>
      <c r="E54" s="55">
        <v>2888.09</v>
      </c>
      <c r="F54" s="55">
        <v>89.915700000000001</v>
      </c>
      <c r="G54" s="55">
        <v>9.4187616756515098</v>
      </c>
      <c r="H54" s="56">
        <v>0</v>
      </c>
      <c r="I54" s="56">
        <v>2.0000000000000001E-4</v>
      </c>
      <c r="J54" s="56">
        <v>0</v>
      </c>
    </row>
    <row r="55" spans="1:10">
      <c r="A55" t="s">
        <v>2208</v>
      </c>
      <c r="B55" t="s">
        <v>2209</v>
      </c>
      <c r="C55" t="s">
        <v>100</v>
      </c>
      <c r="D55" t="s">
        <v>2210</v>
      </c>
      <c r="E55" s="55">
        <v>72508.639999999999</v>
      </c>
      <c r="F55" s="55">
        <v>94.356899999999882</v>
      </c>
      <c r="G55" s="55">
        <v>248.148114203452</v>
      </c>
      <c r="H55" s="56">
        <v>5.0000000000000001E-4</v>
      </c>
      <c r="I55" s="56">
        <v>4.3E-3</v>
      </c>
      <c r="J55" s="56">
        <v>5.0000000000000001E-4</v>
      </c>
    </row>
    <row r="56" spans="1:10">
      <c r="A56" s="57" t="s">
        <v>2211</v>
      </c>
      <c r="B56" s="108" t="s">
        <v>4062</v>
      </c>
      <c r="C56" s="108" t="s">
        <v>4062</v>
      </c>
      <c r="D56" s="108" t="s">
        <v>4062</v>
      </c>
      <c r="E56" s="59">
        <v>21.55</v>
      </c>
      <c r="F56" s="108" t="s">
        <v>4062</v>
      </c>
      <c r="G56" s="59">
        <v>78.886488511349995</v>
      </c>
      <c r="H56" s="108" t="s">
        <v>4062</v>
      </c>
      <c r="I56" s="58">
        <v>1.4E-3</v>
      </c>
      <c r="J56" s="58">
        <v>2.0000000000000001E-4</v>
      </c>
    </row>
    <row r="57" spans="1:10">
      <c r="A57" t="s">
        <v>2212</v>
      </c>
      <c r="B57" t="s">
        <v>2213</v>
      </c>
      <c r="C57" t="s">
        <v>100</v>
      </c>
      <c r="D57" t="s">
        <v>2214</v>
      </c>
      <c r="E57" s="55">
        <v>21.55</v>
      </c>
      <c r="F57" s="55">
        <v>100927.1</v>
      </c>
      <c r="G57" s="55">
        <v>78.886488511349995</v>
      </c>
      <c r="H57" s="56">
        <v>0</v>
      </c>
      <c r="I57" s="56">
        <v>1.4E-3</v>
      </c>
      <c r="J57" s="56">
        <v>2.0000000000000001E-4</v>
      </c>
    </row>
    <row r="58" spans="1:10">
      <c r="A58" s="57" t="s">
        <v>2215</v>
      </c>
      <c r="B58" s="108" t="s">
        <v>4062</v>
      </c>
      <c r="C58" s="108" t="s">
        <v>4062</v>
      </c>
      <c r="D58" s="108" t="s">
        <v>4062</v>
      </c>
      <c r="E58" s="59">
        <v>620459.93999999994</v>
      </c>
      <c r="F58" s="108" t="s">
        <v>4062</v>
      </c>
      <c r="G58" s="59">
        <v>2522.9374730103982</v>
      </c>
      <c r="H58" s="108" t="s">
        <v>4062</v>
      </c>
      <c r="I58" s="58">
        <v>4.41E-2</v>
      </c>
      <c r="J58" s="58">
        <v>5.0000000000000001E-3</v>
      </c>
    </row>
    <row r="59" spans="1:10">
      <c r="A59" t="s">
        <v>2216</v>
      </c>
      <c r="B59" t="s">
        <v>2217</v>
      </c>
      <c r="C59" t="s">
        <v>100</v>
      </c>
      <c r="D59" t="s">
        <v>2218</v>
      </c>
      <c r="E59" s="55">
        <v>89715.44</v>
      </c>
      <c r="F59" s="55">
        <v>113.70729999999993</v>
      </c>
      <c r="G59" s="55">
        <v>370.00116734732399</v>
      </c>
      <c r="H59" s="56">
        <v>0</v>
      </c>
      <c r="I59" s="56">
        <v>6.4999999999999997E-3</v>
      </c>
      <c r="J59" s="56">
        <v>6.9999999999999999E-4</v>
      </c>
    </row>
    <row r="60" spans="1:10">
      <c r="A60" t="s">
        <v>2219</v>
      </c>
      <c r="B60" t="s">
        <v>2220</v>
      </c>
      <c r="C60" t="s">
        <v>100</v>
      </c>
      <c r="D60" t="s">
        <v>2221</v>
      </c>
      <c r="E60" s="55">
        <v>38965</v>
      </c>
      <c r="F60" s="55">
        <v>86.169499999999999</v>
      </c>
      <c r="G60" s="55">
        <v>121.77995496322499</v>
      </c>
      <c r="H60" s="56">
        <v>0</v>
      </c>
      <c r="I60" s="56">
        <v>2.0999999999999999E-3</v>
      </c>
      <c r="J60" s="56">
        <v>2.0000000000000001E-4</v>
      </c>
    </row>
    <row r="61" spans="1:10">
      <c r="A61" t="s">
        <v>2222</v>
      </c>
      <c r="B61" t="s">
        <v>2223</v>
      </c>
      <c r="C61" t="s">
        <v>100</v>
      </c>
      <c r="D61" t="s">
        <v>2224</v>
      </c>
      <c r="E61" s="55">
        <v>150883.53</v>
      </c>
      <c r="F61" s="55">
        <v>104.83269999999993</v>
      </c>
      <c r="G61" s="55">
        <v>573.70173459108196</v>
      </c>
      <c r="H61" s="56">
        <v>1E-4</v>
      </c>
      <c r="I61" s="56">
        <v>0.01</v>
      </c>
      <c r="J61" s="56">
        <v>1.1000000000000001E-3</v>
      </c>
    </row>
    <row r="62" spans="1:10">
      <c r="A62" t="s">
        <v>2225</v>
      </c>
      <c r="B62" t="s">
        <v>2226</v>
      </c>
      <c r="C62" t="s">
        <v>102</v>
      </c>
      <c r="D62" t="s">
        <v>2227</v>
      </c>
      <c r="E62" s="55">
        <v>131242.17000000001</v>
      </c>
      <c r="F62" s="55">
        <v>108.54460000000006</v>
      </c>
      <c r="G62" s="55">
        <v>571.47764677739099</v>
      </c>
      <c r="H62" s="56">
        <v>2.9999999999999997E-4</v>
      </c>
      <c r="I62" s="56">
        <v>0.01</v>
      </c>
      <c r="J62" s="56">
        <v>1.1000000000000001E-3</v>
      </c>
    </row>
    <row r="63" spans="1:10">
      <c r="A63" t="s">
        <v>2228</v>
      </c>
      <c r="B63" t="s">
        <v>2229</v>
      </c>
      <c r="C63" t="s">
        <v>100</v>
      </c>
      <c r="D63" t="s">
        <v>873</v>
      </c>
      <c r="E63" s="55">
        <v>123639</v>
      </c>
      <c r="F63" s="55">
        <v>109.3446</v>
      </c>
      <c r="G63" s="55">
        <v>490.34345136823799</v>
      </c>
      <c r="H63" s="56">
        <v>2.0000000000000001E-4</v>
      </c>
      <c r="I63" s="56">
        <v>8.6E-3</v>
      </c>
      <c r="J63" s="56">
        <v>1E-3</v>
      </c>
    </row>
    <row r="64" spans="1:10">
      <c r="A64" t="s">
        <v>2230</v>
      </c>
      <c r="B64" t="s">
        <v>2231</v>
      </c>
      <c r="C64" t="s">
        <v>100</v>
      </c>
      <c r="D64" t="s">
        <v>2232</v>
      </c>
      <c r="E64" s="55">
        <v>86014.8</v>
      </c>
      <c r="F64" s="55">
        <v>126.8155</v>
      </c>
      <c r="G64" s="55">
        <v>395.63351796313799</v>
      </c>
      <c r="H64" s="56">
        <v>1E-4</v>
      </c>
      <c r="I64" s="56">
        <v>6.8999999999999999E-3</v>
      </c>
      <c r="J64" s="56">
        <v>8.0000000000000004E-4</v>
      </c>
    </row>
    <row r="65" spans="1:10">
      <c r="A65" s="57" t="s">
        <v>2233</v>
      </c>
      <c r="B65" s="108" t="s">
        <v>4062</v>
      </c>
      <c r="C65" s="108" t="s">
        <v>4062</v>
      </c>
      <c r="D65" s="108" t="s">
        <v>4062</v>
      </c>
      <c r="E65" s="59">
        <v>13339323.66</v>
      </c>
      <c r="F65" s="108" t="s">
        <v>4062</v>
      </c>
      <c r="G65" s="59">
        <v>47706.989079055078</v>
      </c>
      <c r="H65" s="108" t="s">
        <v>4062</v>
      </c>
      <c r="I65" s="58">
        <v>0.83430000000000004</v>
      </c>
      <c r="J65" s="58">
        <v>9.5299999999999996E-2</v>
      </c>
    </row>
    <row r="66" spans="1:10">
      <c r="A66" t="s">
        <v>2234</v>
      </c>
      <c r="B66" t="s">
        <v>2235</v>
      </c>
      <c r="C66" t="s">
        <v>100</v>
      </c>
      <c r="D66" t="s">
        <v>2236</v>
      </c>
      <c r="E66" s="55">
        <v>336734.34</v>
      </c>
      <c r="F66" s="55">
        <v>67.572000000000031</v>
      </c>
      <c r="G66" s="55">
        <v>825.28079107135</v>
      </c>
      <c r="H66" s="56">
        <v>1.6000000000000001E-3</v>
      </c>
      <c r="I66" s="56">
        <v>1.44E-2</v>
      </c>
      <c r="J66" s="56">
        <v>1.6000000000000001E-3</v>
      </c>
    </row>
    <row r="67" spans="1:10">
      <c r="A67" t="s">
        <v>2237</v>
      </c>
      <c r="B67" t="s">
        <v>2238</v>
      </c>
      <c r="C67" t="s">
        <v>100</v>
      </c>
      <c r="D67" t="s">
        <v>2239</v>
      </c>
      <c r="E67" s="55">
        <v>1021868.71</v>
      </c>
      <c r="F67" s="55">
        <v>89.492799999999846</v>
      </c>
      <c r="G67" s="55">
        <v>3316.8875861147399</v>
      </c>
      <c r="H67" s="56">
        <v>0</v>
      </c>
      <c r="I67" s="56">
        <v>5.8000000000000003E-2</v>
      </c>
      <c r="J67" s="56">
        <v>6.6E-3</v>
      </c>
    </row>
    <row r="68" spans="1:10">
      <c r="A68" t="s">
        <v>2240</v>
      </c>
      <c r="B68" t="s">
        <v>2241</v>
      </c>
      <c r="C68" t="s">
        <v>100</v>
      </c>
      <c r="D68" t="s">
        <v>601</v>
      </c>
      <c r="E68" s="55">
        <v>7930.53</v>
      </c>
      <c r="F68" s="55">
        <v>106.13509999999997</v>
      </c>
      <c r="G68" s="55">
        <v>30.528734456250799</v>
      </c>
      <c r="H68" s="56">
        <v>0</v>
      </c>
      <c r="I68" s="56">
        <v>5.0000000000000001E-4</v>
      </c>
      <c r="J68" s="56">
        <v>1E-4</v>
      </c>
    </row>
    <row r="69" spans="1:10">
      <c r="A69" t="s">
        <v>2242</v>
      </c>
      <c r="B69" t="s">
        <v>2243</v>
      </c>
      <c r="C69" t="s">
        <v>102</v>
      </c>
      <c r="D69" t="s">
        <v>2244</v>
      </c>
      <c r="E69" s="55">
        <v>92797.88</v>
      </c>
      <c r="F69" s="55">
        <v>100.85210000000012</v>
      </c>
      <c r="G69" s="55">
        <v>375.44007082645197</v>
      </c>
      <c r="H69" s="56">
        <v>8.9999999999999998E-4</v>
      </c>
      <c r="I69" s="56">
        <v>6.6E-3</v>
      </c>
      <c r="J69" s="56">
        <v>8.0000000000000004E-4</v>
      </c>
    </row>
    <row r="70" spans="1:10">
      <c r="A70" t="s">
        <v>2245</v>
      </c>
      <c r="B70" t="s">
        <v>2246</v>
      </c>
      <c r="C70" t="s">
        <v>98</v>
      </c>
      <c r="D70" t="s">
        <v>236</v>
      </c>
      <c r="E70" s="55">
        <v>223041.49</v>
      </c>
      <c r="F70" s="55">
        <v>106.45387699999986</v>
      </c>
      <c r="G70" s="55">
        <v>237.43631342356699</v>
      </c>
      <c r="H70" s="56">
        <v>1E-4</v>
      </c>
      <c r="I70" s="56">
        <v>4.1999999999999997E-3</v>
      </c>
      <c r="J70" s="56">
        <v>5.0000000000000001E-4</v>
      </c>
    </row>
    <row r="71" spans="1:10">
      <c r="A71" t="s">
        <v>2247</v>
      </c>
      <c r="B71" t="s">
        <v>2248</v>
      </c>
      <c r="C71" t="s">
        <v>100</v>
      </c>
      <c r="D71" t="s">
        <v>2249</v>
      </c>
      <c r="E71" s="55">
        <v>52229.68</v>
      </c>
      <c r="F71" s="55">
        <v>89.941900000000089</v>
      </c>
      <c r="G71" s="55">
        <v>170.38328149832199</v>
      </c>
      <c r="H71" s="56">
        <v>1E-4</v>
      </c>
      <c r="I71" s="56">
        <v>3.0000000000000001E-3</v>
      </c>
      <c r="J71" s="56">
        <v>2.9999999999999997E-4</v>
      </c>
    </row>
    <row r="72" spans="1:10">
      <c r="A72" t="s">
        <v>2250</v>
      </c>
      <c r="B72" t="s">
        <v>2251</v>
      </c>
      <c r="C72" t="s">
        <v>100</v>
      </c>
      <c r="D72" t="s">
        <v>2252</v>
      </c>
      <c r="E72" s="55">
        <v>21621.52</v>
      </c>
      <c r="F72" s="55">
        <v>151.66829999999959</v>
      </c>
      <c r="G72" s="55">
        <v>118.940181324466</v>
      </c>
      <c r="H72" s="56">
        <v>0</v>
      </c>
      <c r="I72" s="56">
        <v>2.0999999999999999E-3</v>
      </c>
      <c r="J72" s="56">
        <v>2.0000000000000001E-4</v>
      </c>
    </row>
    <row r="73" spans="1:10">
      <c r="A73" t="s">
        <v>2253</v>
      </c>
      <c r="B73" t="s">
        <v>2254</v>
      </c>
      <c r="C73" t="s">
        <v>100</v>
      </c>
      <c r="D73" t="s">
        <v>354</v>
      </c>
      <c r="E73" s="55">
        <v>55534.94</v>
      </c>
      <c r="F73" s="55">
        <v>144.42390000000009</v>
      </c>
      <c r="G73" s="55">
        <v>290.906168966064</v>
      </c>
      <c r="H73" s="56">
        <v>0</v>
      </c>
      <c r="I73" s="56">
        <v>5.1000000000000004E-3</v>
      </c>
      <c r="J73" s="56">
        <v>5.9999999999999995E-4</v>
      </c>
    </row>
    <row r="74" spans="1:10">
      <c r="A74" t="s">
        <v>2255</v>
      </c>
      <c r="B74" t="s">
        <v>2256</v>
      </c>
      <c r="C74" t="s">
        <v>100</v>
      </c>
      <c r="D74" t="s">
        <v>2257</v>
      </c>
      <c r="E74" s="55">
        <v>209662.51</v>
      </c>
      <c r="F74" s="55">
        <v>99.367400000000004</v>
      </c>
      <c r="G74" s="55">
        <v>755.63534285623098</v>
      </c>
      <c r="H74" s="56">
        <v>1E-4</v>
      </c>
      <c r="I74" s="56">
        <v>1.32E-2</v>
      </c>
      <c r="J74" s="56">
        <v>1.5E-3</v>
      </c>
    </row>
    <row r="75" spans="1:10">
      <c r="A75" t="s">
        <v>2258</v>
      </c>
      <c r="B75" t="s">
        <v>2259</v>
      </c>
      <c r="C75" t="s">
        <v>100</v>
      </c>
      <c r="D75" t="s">
        <v>2260</v>
      </c>
      <c r="E75" s="55">
        <v>322086.40000000002</v>
      </c>
      <c r="F75" s="55">
        <v>99.217800000000139</v>
      </c>
      <c r="G75" s="55">
        <v>1159.0696547299599</v>
      </c>
      <c r="H75" s="56">
        <v>1E-4</v>
      </c>
      <c r="I75" s="56">
        <v>2.0299999999999999E-2</v>
      </c>
      <c r="J75" s="56">
        <v>2.3E-3</v>
      </c>
    </row>
    <row r="76" spans="1:10">
      <c r="A76" t="s">
        <v>2261</v>
      </c>
      <c r="B76" t="s">
        <v>2262</v>
      </c>
      <c r="C76" t="s">
        <v>102</v>
      </c>
      <c r="D76" t="s">
        <v>2263</v>
      </c>
      <c r="E76" s="55">
        <v>15862.5</v>
      </c>
      <c r="F76" s="55">
        <v>68.828199999999995</v>
      </c>
      <c r="G76" s="55">
        <v>43.798140229410002</v>
      </c>
      <c r="H76" s="56">
        <v>0</v>
      </c>
      <c r="I76" s="56">
        <v>8.0000000000000004E-4</v>
      </c>
      <c r="J76" s="56">
        <v>1E-4</v>
      </c>
    </row>
    <row r="77" spans="1:10">
      <c r="A77" t="s">
        <v>2264</v>
      </c>
      <c r="B77" t="s">
        <v>2265</v>
      </c>
      <c r="C77" t="s">
        <v>102</v>
      </c>
      <c r="D77" t="s">
        <v>2266</v>
      </c>
      <c r="E77" s="55">
        <v>127639.46</v>
      </c>
      <c r="F77" s="55">
        <v>104.85390000000005</v>
      </c>
      <c r="G77" s="55">
        <v>536.89229243604802</v>
      </c>
      <c r="H77" s="56">
        <v>0</v>
      </c>
      <c r="I77" s="56">
        <v>9.4000000000000004E-3</v>
      </c>
      <c r="J77" s="56">
        <v>1.1000000000000001E-3</v>
      </c>
    </row>
    <row r="78" spans="1:10">
      <c r="A78" t="s">
        <v>2267</v>
      </c>
      <c r="B78" t="s">
        <v>2268</v>
      </c>
      <c r="C78" t="s">
        <v>100</v>
      </c>
      <c r="D78" t="s">
        <v>2269</v>
      </c>
      <c r="E78" s="55">
        <v>104997.18</v>
      </c>
      <c r="F78" s="55">
        <v>101.44339999999994</v>
      </c>
      <c r="G78" s="55">
        <v>386.32159661702701</v>
      </c>
      <c r="H78" s="56">
        <v>2.9999999999999997E-4</v>
      </c>
      <c r="I78" s="56">
        <v>6.7999999999999996E-3</v>
      </c>
      <c r="J78" s="56">
        <v>8.0000000000000004E-4</v>
      </c>
    </row>
    <row r="79" spans="1:10">
      <c r="A79" t="s">
        <v>2270</v>
      </c>
      <c r="B79" t="s">
        <v>2271</v>
      </c>
      <c r="C79" t="s">
        <v>102</v>
      </c>
      <c r="D79" t="s">
        <v>2272</v>
      </c>
      <c r="E79" s="55">
        <v>109775.27</v>
      </c>
      <c r="F79" s="55">
        <v>116.73230000000008</v>
      </c>
      <c r="G79" s="55">
        <v>514.05925109986595</v>
      </c>
      <c r="H79" s="56">
        <v>2.0000000000000001E-4</v>
      </c>
      <c r="I79" s="56">
        <v>8.9999999999999993E-3</v>
      </c>
      <c r="J79" s="56">
        <v>1E-3</v>
      </c>
    </row>
    <row r="80" spans="1:10">
      <c r="A80" t="s">
        <v>2273</v>
      </c>
      <c r="B80" t="s">
        <v>2274</v>
      </c>
      <c r="C80" t="s">
        <v>100</v>
      </c>
      <c r="D80" t="s">
        <v>2159</v>
      </c>
      <c r="E80" s="55">
        <v>99718.44</v>
      </c>
      <c r="F80" s="55">
        <v>90.757199999999898</v>
      </c>
      <c r="G80" s="55">
        <v>328.24953542839501</v>
      </c>
      <c r="H80" s="56">
        <v>1E-3</v>
      </c>
      <c r="I80" s="56">
        <v>5.7000000000000002E-3</v>
      </c>
      <c r="J80" s="56">
        <v>6.9999999999999999E-4</v>
      </c>
    </row>
    <row r="81" spans="1:10">
      <c r="A81" t="s">
        <v>2275</v>
      </c>
      <c r="B81" t="s">
        <v>2276</v>
      </c>
      <c r="C81" t="s">
        <v>100</v>
      </c>
      <c r="D81" t="s">
        <v>2277</v>
      </c>
      <c r="E81" s="55">
        <v>3007.8229999999999</v>
      </c>
      <c r="F81" s="55">
        <v>127.52209999999963</v>
      </c>
      <c r="G81" s="55">
        <v>13.9118628484336</v>
      </c>
      <c r="H81" s="56">
        <v>0</v>
      </c>
      <c r="I81" s="56">
        <v>2.0000000000000001E-4</v>
      </c>
      <c r="J81" s="56">
        <v>0</v>
      </c>
    </row>
    <row r="82" spans="1:10">
      <c r="A82" t="s">
        <v>2278</v>
      </c>
      <c r="B82" t="s">
        <v>2279</v>
      </c>
      <c r="C82" t="s">
        <v>100</v>
      </c>
      <c r="D82" t="s">
        <v>2280</v>
      </c>
      <c r="E82" s="55">
        <v>45321.61</v>
      </c>
      <c r="F82" s="55">
        <v>113.4683999999997</v>
      </c>
      <c r="G82" s="55">
        <v>186.521034650937</v>
      </c>
      <c r="H82" s="56">
        <v>2.0000000000000001E-4</v>
      </c>
      <c r="I82" s="56">
        <v>3.3E-3</v>
      </c>
      <c r="J82" s="56">
        <v>4.0000000000000002E-4</v>
      </c>
    </row>
    <row r="83" spans="1:10">
      <c r="A83" t="s">
        <v>2281</v>
      </c>
      <c r="B83" t="s">
        <v>2282</v>
      </c>
      <c r="C83" t="s">
        <v>100</v>
      </c>
      <c r="D83" t="s">
        <v>2101</v>
      </c>
      <c r="E83" s="55">
        <v>140550</v>
      </c>
      <c r="F83" s="55">
        <v>107.4051</v>
      </c>
      <c r="G83" s="55">
        <v>547.52418741735005</v>
      </c>
      <c r="H83" s="56">
        <v>3.0000000000000001E-3</v>
      </c>
      <c r="I83" s="56">
        <v>9.5999999999999992E-3</v>
      </c>
      <c r="J83" s="56">
        <v>1.1000000000000001E-3</v>
      </c>
    </row>
    <row r="84" spans="1:10">
      <c r="A84" t="s">
        <v>2283</v>
      </c>
      <c r="B84" t="s">
        <v>2284</v>
      </c>
      <c r="C84" t="s">
        <v>100</v>
      </c>
      <c r="D84" t="s">
        <v>2101</v>
      </c>
      <c r="E84" s="55">
        <v>189179.1</v>
      </c>
      <c r="F84" s="55">
        <v>102.521</v>
      </c>
      <c r="G84" s="55">
        <v>703.45050263759697</v>
      </c>
      <c r="H84" s="56">
        <v>2.0000000000000001E-4</v>
      </c>
      <c r="I84" s="56">
        <v>1.23E-2</v>
      </c>
      <c r="J84" s="56">
        <v>1.4E-3</v>
      </c>
    </row>
    <row r="85" spans="1:10">
      <c r="A85" t="s">
        <v>2285</v>
      </c>
      <c r="B85" t="s">
        <v>2286</v>
      </c>
      <c r="C85" t="s">
        <v>102</v>
      </c>
      <c r="D85" t="s">
        <v>2287</v>
      </c>
      <c r="E85" s="55">
        <v>47281</v>
      </c>
      <c r="F85" s="55">
        <v>104.37210000000022</v>
      </c>
      <c r="G85" s="55">
        <v>197.96512920617201</v>
      </c>
      <c r="H85" s="56">
        <v>0</v>
      </c>
      <c r="I85" s="56">
        <v>3.5000000000000001E-3</v>
      </c>
      <c r="J85" s="56">
        <v>4.0000000000000002E-4</v>
      </c>
    </row>
    <row r="86" spans="1:10">
      <c r="A86" t="s">
        <v>2288</v>
      </c>
      <c r="B86" t="s">
        <v>2289</v>
      </c>
      <c r="C86" t="s">
        <v>100</v>
      </c>
      <c r="D86" t="s">
        <v>2290</v>
      </c>
      <c r="E86" s="55">
        <v>10136.65</v>
      </c>
      <c r="F86" s="55">
        <v>109.55669999999986</v>
      </c>
      <c r="G86" s="55">
        <v>40.279210469204799</v>
      </c>
      <c r="H86" s="56">
        <v>0</v>
      </c>
      <c r="I86" s="56">
        <v>6.9999999999999999E-4</v>
      </c>
      <c r="J86" s="56">
        <v>1E-4</v>
      </c>
    </row>
    <row r="87" spans="1:10">
      <c r="A87" t="s">
        <v>2291</v>
      </c>
      <c r="B87" t="s">
        <v>2292</v>
      </c>
      <c r="C87" t="s">
        <v>102</v>
      </c>
      <c r="D87" t="s">
        <v>2293</v>
      </c>
      <c r="E87" s="55">
        <v>22760</v>
      </c>
      <c r="F87" s="55">
        <v>102.571</v>
      </c>
      <c r="G87" s="55">
        <v>93.651442251359995</v>
      </c>
      <c r="H87" s="56">
        <v>0</v>
      </c>
      <c r="I87" s="56">
        <v>1.6000000000000001E-3</v>
      </c>
      <c r="J87" s="56">
        <v>2.0000000000000001E-4</v>
      </c>
    </row>
    <row r="88" spans="1:10">
      <c r="A88" t="s">
        <v>2294</v>
      </c>
      <c r="B88" t="s">
        <v>2295</v>
      </c>
      <c r="C88" t="s">
        <v>100</v>
      </c>
      <c r="D88" t="s">
        <v>2296</v>
      </c>
      <c r="E88" s="55">
        <v>43329.63</v>
      </c>
      <c r="F88" s="55">
        <v>101.63750000000016</v>
      </c>
      <c r="G88" s="55">
        <v>159.730006811164</v>
      </c>
      <c r="H88" s="56">
        <v>4.0000000000000002E-4</v>
      </c>
      <c r="I88" s="56">
        <v>2.8E-3</v>
      </c>
      <c r="J88" s="56">
        <v>2.9999999999999997E-4</v>
      </c>
    </row>
    <row r="89" spans="1:10">
      <c r="A89" t="s">
        <v>2297</v>
      </c>
      <c r="B89" t="s">
        <v>2298</v>
      </c>
      <c r="C89" t="s">
        <v>102</v>
      </c>
      <c r="D89" t="s">
        <v>2277</v>
      </c>
      <c r="E89" s="55">
        <v>74656.63</v>
      </c>
      <c r="F89" s="55">
        <v>106.01499999999993</v>
      </c>
      <c r="G89" s="55">
        <v>317.50701300301603</v>
      </c>
      <c r="H89" s="56">
        <v>2.0000000000000001E-4</v>
      </c>
      <c r="I89" s="56">
        <v>5.5999999999999999E-3</v>
      </c>
      <c r="J89" s="56">
        <v>5.9999999999999995E-4</v>
      </c>
    </row>
    <row r="90" spans="1:10">
      <c r="A90" t="s">
        <v>2299</v>
      </c>
      <c r="B90" t="s">
        <v>2300</v>
      </c>
      <c r="C90" t="s">
        <v>102</v>
      </c>
      <c r="D90" t="s">
        <v>2301</v>
      </c>
      <c r="E90" s="55">
        <v>243991.38</v>
      </c>
      <c r="F90" s="55">
        <v>70.760600000000011</v>
      </c>
      <c r="G90" s="55">
        <v>692.60179501258096</v>
      </c>
      <c r="H90" s="56">
        <v>1E-4</v>
      </c>
      <c r="I90" s="56">
        <v>1.21E-2</v>
      </c>
      <c r="J90" s="56">
        <v>1.4E-3</v>
      </c>
    </row>
    <row r="91" spans="1:10">
      <c r="A91" t="s">
        <v>2302</v>
      </c>
      <c r="B91" t="s">
        <v>2303</v>
      </c>
      <c r="C91" t="s">
        <v>100</v>
      </c>
      <c r="D91" t="s">
        <v>2301</v>
      </c>
      <c r="E91" s="55">
        <v>22977.62</v>
      </c>
      <c r="F91" s="55">
        <v>101.85390000000005</v>
      </c>
      <c r="G91" s="55">
        <v>84.884864806471896</v>
      </c>
      <c r="H91" s="56">
        <v>1E-4</v>
      </c>
      <c r="I91" s="56">
        <v>1.5E-3</v>
      </c>
      <c r="J91" s="56">
        <v>2.0000000000000001E-4</v>
      </c>
    </row>
    <row r="92" spans="1:10">
      <c r="A92" t="s">
        <v>2304</v>
      </c>
      <c r="B92" t="s">
        <v>2305</v>
      </c>
      <c r="C92" t="s">
        <v>102</v>
      </c>
      <c r="D92" t="s">
        <v>2306</v>
      </c>
      <c r="E92" s="55">
        <v>90704.13</v>
      </c>
      <c r="F92" s="55">
        <v>98.095700000000008</v>
      </c>
      <c r="G92" s="55">
        <v>356.939536484168</v>
      </c>
      <c r="H92" s="56">
        <v>0</v>
      </c>
      <c r="I92" s="56">
        <v>6.1999999999999998E-3</v>
      </c>
      <c r="J92" s="56">
        <v>6.9999999999999999E-4</v>
      </c>
    </row>
    <row r="93" spans="1:10">
      <c r="A93" t="s">
        <v>2307</v>
      </c>
      <c r="B93" t="s">
        <v>2308</v>
      </c>
      <c r="C93" t="s">
        <v>100</v>
      </c>
      <c r="D93" t="s">
        <v>2309</v>
      </c>
      <c r="E93" s="55">
        <v>116147</v>
      </c>
      <c r="F93" s="55">
        <v>110.4049</v>
      </c>
      <c r="G93" s="55">
        <v>465.09738856928101</v>
      </c>
      <c r="H93" s="56">
        <v>2.0000000000000001E-4</v>
      </c>
      <c r="I93" s="56">
        <v>8.0999999999999996E-3</v>
      </c>
      <c r="J93" s="56">
        <v>8.9999999999999998E-4</v>
      </c>
    </row>
    <row r="94" spans="1:10">
      <c r="A94" t="s">
        <v>2310</v>
      </c>
      <c r="B94" t="s">
        <v>2311</v>
      </c>
      <c r="C94" t="s">
        <v>100</v>
      </c>
      <c r="D94" t="s">
        <v>2210</v>
      </c>
      <c r="E94" s="55">
        <v>16928.32</v>
      </c>
      <c r="F94" s="55">
        <v>118.44120000000004</v>
      </c>
      <c r="G94" s="55">
        <v>72.721732096615696</v>
      </c>
      <c r="H94" s="56">
        <v>0</v>
      </c>
      <c r="I94" s="56">
        <v>1.2999999999999999E-3</v>
      </c>
      <c r="J94" s="56">
        <v>1E-4</v>
      </c>
    </row>
    <row r="95" spans="1:10">
      <c r="A95" t="s">
        <v>2312</v>
      </c>
      <c r="B95" t="s">
        <v>2313</v>
      </c>
      <c r="C95" t="s">
        <v>100</v>
      </c>
      <c r="D95" t="s">
        <v>2314</v>
      </c>
      <c r="E95" s="55">
        <v>28249</v>
      </c>
      <c r="F95" s="55">
        <v>79.889200000000002</v>
      </c>
      <c r="G95" s="55">
        <v>81.853773691716</v>
      </c>
      <c r="H95" s="56">
        <v>1E-4</v>
      </c>
      <c r="I95" s="56">
        <v>1.4E-3</v>
      </c>
      <c r="J95" s="56">
        <v>2.0000000000000001E-4</v>
      </c>
    </row>
    <row r="96" spans="1:10">
      <c r="A96" t="s">
        <v>2315</v>
      </c>
      <c r="B96" t="s">
        <v>2316</v>
      </c>
      <c r="C96" t="s">
        <v>100</v>
      </c>
      <c r="D96" t="s">
        <v>2317</v>
      </c>
      <c r="E96" s="55">
        <v>51574.89</v>
      </c>
      <c r="F96" s="55">
        <v>88.86489999999975</v>
      </c>
      <c r="G96" s="55">
        <v>166.23257123443301</v>
      </c>
      <c r="H96" s="56">
        <v>6.9999999999999999E-4</v>
      </c>
      <c r="I96" s="56">
        <v>2.8999999999999998E-3</v>
      </c>
      <c r="J96" s="56">
        <v>2.9999999999999997E-4</v>
      </c>
    </row>
    <row r="97" spans="1:10">
      <c r="A97" t="s">
        <v>2318</v>
      </c>
      <c r="B97" t="s">
        <v>2319</v>
      </c>
      <c r="C97" t="s">
        <v>102</v>
      </c>
      <c r="D97" t="s">
        <v>2320</v>
      </c>
      <c r="E97" s="55">
        <v>62805.81</v>
      </c>
      <c r="F97" s="55">
        <v>136.87729999999996</v>
      </c>
      <c r="G97" s="55">
        <v>344.86480388938497</v>
      </c>
      <c r="H97" s="56">
        <v>1.2999999999999999E-3</v>
      </c>
      <c r="I97" s="56">
        <v>6.0000000000000001E-3</v>
      </c>
      <c r="J97" s="56">
        <v>6.9999999999999999E-4</v>
      </c>
    </row>
    <row r="98" spans="1:10">
      <c r="A98" t="s">
        <v>2321</v>
      </c>
      <c r="B98" t="s">
        <v>2322</v>
      </c>
      <c r="C98" t="s">
        <v>102</v>
      </c>
      <c r="D98" t="s">
        <v>2323</v>
      </c>
      <c r="E98" s="55">
        <v>201862.66</v>
      </c>
      <c r="F98" s="55">
        <v>97.934499999999957</v>
      </c>
      <c r="G98" s="55">
        <v>793.06598799718904</v>
      </c>
      <c r="H98" s="56">
        <v>1E-4</v>
      </c>
      <c r="I98" s="56">
        <v>1.3899999999999999E-2</v>
      </c>
      <c r="J98" s="56">
        <v>1.6000000000000001E-3</v>
      </c>
    </row>
    <row r="99" spans="1:10">
      <c r="A99" t="s">
        <v>2324</v>
      </c>
      <c r="B99" t="s">
        <v>2325</v>
      </c>
      <c r="C99" t="s">
        <v>100</v>
      </c>
      <c r="D99" t="s">
        <v>2326</v>
      </c>
      <c r="E99" s="55">
        <v>147559.32999999999</v>
      </c>
      <c r="F99" s="55">
        <v>77.599300000000071</v>
      </c>
      <c r="G99" s="55">
        <v>415.30966098633098</v>
      </c>
      <c r="H99" s="56">
        <v>1.1999999999999999E-3</v>
      </c>
      <c r="I99" s="56">
        <v>7.3000000000000001E-3</v>
      </c>
      <c r="J99" s="56">
        <v>8.0000000000000004E-4</v>
      </c>
    </row>
    <row r="100" spans="1:10">
      <c r="A100" t="s">
        <v>2327</v>
      </c>
      <c r="B100" t="s">
        <v>2328</v>
      </c>
      <c r="C100" t="s">
        <v>102</v>
      </c>
      <c r="D100" t="s">
        <v>2329</v>
      </c>
      <c r="E100" s="55">
        <v>33070.5</v>
      </c>
      <c r="F100" s="55">
        <v>298.11810000000014</v>
      </c>
      <c r="G100" s="55">
        <v>395.50021913862201</v>
      </c>
      <c r="H100" s="56">
        <v>1E-4</v>
      </c>
      <c r="I100" s="56">
        <v>6.8999999999999999E-3</v>
      </c>
      <c r="J100" s="56">
        <v>8.0000000000000004E-4</v>
      </c>
    </row>
    <row r="101" spans="1:10">
      <c r="A101" t="s">
        <v>2330</v>
      </c>
      <c r="B101" t="s">
        <v>2331</v>
      </c>
      <c r="C101" t="s">
        <v>100</v>
      </c>
      <c r="D101" t="s">
        <v>2332</v>
      </c>
      <c r="E101" s="55">
        <v>175347.69</v>
      </c>
      <c r="F101" s="55">
        <v>34.284600000000005</v>
      </c>
      <c r="G101" s="55">
        <v>218.045280714059</v>
      </c>
      <c r="H101" s="56">
        <v>1.1999999999999999E-3</v>
      </c>
      <c r="I101" s="56">
        <v>3.8E-3</v>
      </c>
      <c r="J101" s="56">
        <v>4.0000000000000002E-4</v>
      </c>
    </row>
    <row r="102" spans="1:10">
      <c r="A102" t="s">
        <v>2333</v>
      </c>
      <c r="B102" t="s">
        <v>2334</v>
      </c>
      <c r="C102" t="s">
        <v>102</v>
      </c>
      <c r="D102" t="s">
        <v>2335</v>
      </c>
      <c r="E102" s="55">
        <v>111154.17</v>
      </c>
      <c r="F102" s="55">
        <v>56.852400000000017</v>
      </c>
      <c r="G102" s="55">
        <v>253.508301615123</v>
      </c>
      <c r="H102" s="56">
        <v>1.1999999999999999E-3</v>
      </c>
      <c r="I102" s="56">
        <v>4.4000000000000003E-3</v>
      </c>
      <c r="J102" s="56">
        <v>5.0000000000000001E-4</v>
      </c>
    </row>
    <row r="103" spans="1:10">
      <c r="A103" t="s">
        <v>2336</v>
      </c>
      <c r="B103" t="s">
        <v>2337</v>
      </c>
      <c r="C103" t="s">
        <v>104</v>
      </c>
      <c r="D103" t="s">
        <v>2338</v>
      </c>
      <c r="E103" s="55">
        <v>134175.59</v>
      </c>
      <c r="F103" s="55">
        <v>107.16429999999994</v>
      </c>
      <c r="G103" s="55">
        <v>664.43150238860403</v>
      </c>
      <c r="H103" s="56">
        <v>1E-4</v>
      </c>
      <c r="I103" s="56">
        <v>1.1599999999999999E-2</v>
      </c>
      <c r="J103" s="56">
        <v>1.2999999999999999E-3</v>
      </c>
    </row>
    <row r="104" spans="1:10">
      <c r="A104" t="s">
        <v>2339</v>
      </c>
      <c r="B104" t="s">
        <v>2340</v>
      </c>
      <c r="C104" t="s">
        <v>100</v>
      </c>
      <c r="D104" t="s">
        <v>2293</v>
      </c>
      <c r="E104" s="55">
        <v>19118.02</v>
      </c>
      <c r="F104" s="55">
        <v>126.01040000000006</v>
      </c>
      <c r="G104" s="55">
        <v>87.376945230488204</v>
      </c>
      <c r="H104" s="56">
        <v>0</v>
      </c>
      <c r="I104" s="56">
        <v>1.5E-3</v>
      </c>
      <c r="J104" s="56">
        <v>2.0000000000000001E-4</v>
      </c>
    </row>
    <row r="105" spans="1:10">
      <c r="A105" t="s">
        <v>2341</v>
      </c>
      <c r="B105" t="s">
        <v>2342</v>
      </c>
      <c r="C105" t="s">
        <v>100</v>
      </c>
      <c r="D105" t="s">
        <v>2343</v>
      </c>
      <c r="E105" s="55">
        <v>124384.5</v>
      </c>
      <c r="F105" s="55">
        <v>52.264800000000001</v>
      </c>
      <c r="G105" s="55">
        <v>235.78876793581199</v>
      </c>
      <c r="H105" s="56">
        <v>1.2999999999999999E-3</v>
      </c>
      <c r="I105" s="56">
        <v>4.1000000000000003E-3</v>
      </c>
      <c r="J105" s="56">
        <v>5.0000000000000001E-4</v>
      </c>
    </row>
    <row r="106" spans="1:10">
      <c r="A106" t="s">
        <v>2344</v>
      </c>
      <c r="B106" t="s">
        <v>2345</v>
      </c>
      <c r="C106" t="s">
        <v>100</v>
      </c>
      <c r="D106" t="s">
        <v>327</v>
      </c>
      <c r="E106" s="55">
        <v>144298.20000000001</v>
      </c>
      <c r="F106" s="55">
        <v>83.801400000000072</v>
      </c>
      <c r="G106" s="55">
        <v>438.59102800720001</v>
      </c>
      <c r="H106" s="56">
        <v>0</v>
      </c>
      <c r="I106" s="56">
        <v>7.7000000000000002E-3</v>
      </c>
      <c r="J106" s="56">
        <v>8.9999999999999998E-4</v>
      </c>
    </row>
    <row r="107" spans="1:10">
      <c r="A107" t="s">
        <v>2346</v>
      </c>
      <c r="B107" t="s">
        <v>2347</v>
      </c>
      <c r="C107" t="s">
        <v>102</v>
      </c>
      <c r="D107" t="s">
        <v>2348</v>
      </c>
      <c r="E107" s="55">
        <v>149338.54999999999</v>
      </c>
      <c r="F107" s="55">
        <v>116.84749999999991</v>
      </c>
      <c r="G107" s="55">
        <v>700.01762984665004</v>
      </c>
      <c r="H107" s="56">
        <v>0</v>
      </c>
      <c r="I107" s="56">
        <v>1.2200000000000001E-2</v>
      </c>
      <c r="J107" s="56">
        <v>1.4E-3</v>
      </c>
    </row>
    <row r="108" spans="1:10">
      <c r="A108" t="s">
        <v>2349</v>
      </c>
      <c r="B108" t="s">
        <v>2350</v>
      </c>
      <c r="C108" t="s">
        <v>100</v>
      </c>
      <c r="D108" t="s">
        <v>2351</v>
      </c>
      <c r="E108" s="55">
        <v>65967</v>
      </c>
      <c r="F108" s="55">
        <v>123.3293</v>
      </c>
      <c r="G108" s="55">
        <v>295.08053085353703</v>
      </c>
      <c r="H108" s="56">
        <v>0</v>
      </c>
      <c r="I108" s="56">
        <v>5.1999999999999998E-3</v>
      </c>
      <c r="J108" s="56">
        <v>5.9999999999999995E-4</v>
      </c>
    </row>
    <row r="109" spans="1:10">
      <c r="A109" t="s">
        <v>2352</v>
      </c>
      <c r="B109" t="s">
        <v>2353</v>
      </c>
      <c r="C109" t="s">
        <v>102</v>
      </c>
      <c r="D109" t="s">
        <v>2354</v>
      </c>
      <c r="E109" s="55">
        <v>112298.09</v>
      </c>
      <c r="F109" s="55">
        <v>44.164499999999919</v>
      </c>
      <c r="G109" s="55">
        <v>198.95887215571301</v>
      </c>
      <c r="H109" s="56">
        <v>1.1999999999999999E-3</v>
      </c>
      <c r="I109" s="56">
        <v>3.5000000000000001E-3</v>
      </c>
      <c r="J109" s="56">
        <v>4.0000000000000002E-4</v>
      </c>
    </row>
    <row r="110" spans="1:10">
      <c r="A110" t="s">
        <v>2355</v>
      </c>
      <c r="B110" t="s">
        <v>2356</v>
      </c>
      <c r="C110" t="s">
        <v>100</v>
      </c>
      <c r="D110" t="s">
        <v>224</v>
      </c>
      <c r="E110" s="55">
        <v>116928.79</v>
      </c>
      <c r="F110" s="55">
        <v>75.87189999999994</v>
      </c>
      <c r="G110" s="55">
        <v>321.773275186776</v>
      </c>
      <c r="H110" s="56">
        <v>1E-3</v>
      </c>
      <c r="I110" s="56">
        <v>5.5999999999999999E-3</v>
      </c>
      <c r="J110" s="56">
        <v>5.9999999999999995E-4</v>
      </c>
    </row>
    <row r="111" spans="1:10">
      <c r="A111" t="s">
        <v>2357</v>
      </c>
      <c r="B111" t="s">
        <v>2358</v>
      </c>
      <c r="C111" t="s">
        <v>100</v>
      </c>
      <c r="D111" t="s">
        <v>2359</v>
      </c>
      <c r="E111" s="55">
        <v>136291.94</v>
      </c>
      <c r="F111" s="55">
        <v>114.36559999999994</v>
      </c>
      <c r="G111" s="55">
        <v>565.34446132068501</v>
      </c>
      <c r="H111" s="56">
        <v>0</v>
      </c>
      <c r="I111" s="56">
        <v>9.9000000000000008E-3</v>
      </c>
      <c r="J111" s="56">
        <v>1.1000000000000001E-3</v>
      </c>
    </row>
    <row r="112" spans="1:10">
      <c r="A112" t="s">
        <v>2360</v>
      </c>
      <c r="B112" t="s">
        <v>2361</v>
      </c>
      <c r="C112" t="s">
        <v>100</v>
      </c>
      <c r="D112" t="s">
        <v>2362</v>
      </c>
      <c r="E112" s="55">
        <v>41398.92</v>
      </c>
      <c r="F112" s="55">
        <v>102.47840000000029</v>
      </c>
      <c r="G112" s="55">
        <v>153.875296672307</v>
      </c>
      <c r="H112" s="56">
        <v>1E-4</v>
      </c>
      <c r="I112" s="56">
        <v>2.7000000000000001E-3</v>
      </c>
      <c r="J112" s="56">
        <v>2.9999999999999997E-4</v>
      </c>
    </row>
    <row r="113" spans="1:10">
      <c r="A113" t="s">
        <v>2363</v>
      </c>
      <c r="B113" t="s">
        <v>2364</v>
      </c>
      <c r="C113" t="s">
        <v>104</v>
      </c>
      <c r="D113" t="s">
        <v>2365</v>
      </c>
      <c r="E113" s="55">
        <v>141328.95999999999</v>
      </c>
      <c r="F113" s="55">
        <v>135.77610000000001</v>
      </c>
      <c r="G113" s="55">
        <v>886.70889112559996</v>
      </c>
      <c r="H113" s="56">
        <v>1E-4</v>
      </c>
      <c r="I113" s="56">
        <v>1.55E-2</v>
      </c>
      <c r="J113" s="56">
        <v>1.8E-3</v>
      </c>
    </row>
    <row r="114" spans="1:10">
      <c r="A114" t="s">
        <v>2366</v>
      </c>
      <c r="B114" t="s">
        <v>2367</v>
      </c>
      <c r="C114" t="s">
        <v>100</v>
      </c>
      <c r="D114" t="s">
        <v>2368</v>
      </c>
      <c r="E114" s="55">
        <v>11637.88</v>
      </c>
      <c r="F114" s="55">
        <v>117.6643999999999</v>
      </c>
      <c r="G114" s="55">
        <v>49.666838354209403</v>
      </c>
      <c r="H114" s="56">
        <v>0</v>
      </c>
      <c r="I114" s="56">
        <v>8.9999999999999998E-4</v>
      </c>
      <c r="J114" s="56">
        <v>1E-4</v>
      </c>
    </row>
    <row r="115" spans="1:10">
      <c r="A115" t="s">
        <v>2369</v>
      </c>
      <c r="B115" t="s">
        <v>2370</v>
      </c>
      <c r="C115" t="s">
        <v>100</v>
      </c>
      <c r="D115" t="s">
        <v>2371</v>
      </c>
      <c r="E115" s="55">
        <v>88733.73</v>
      </c>
      <c r="F115" s="55">
        <v>100.98159999999989</v>
      </c>
      <c r="G115" s="55">
        <v>324.996393045177</v>
      </c>
      <c r="H115" s="56">
        <v>8.9999999999999998E-4</v>
      </c>
      <c r="I115" s="56">
        <v>5.7000000000000002E-3</v>
      </c>
      <c r="J115" s="56">
        <v>5.9999999999999995E-4</v>
      </c>
    </row>
    <row r="116" spans="1:10">
      <c r="A116" t="s">
        <v>2372</v>
      </c>
      <c r="B116" t="s">
        <v>2373</v>
      </c>
      <c r="C116" t="s">
        <v>100</v>
      </c>
      <c r="D116" t="s">
        <v>2374</v>
      </c>
      <c r="E116" s="55">
        <v>248017.63</v>
      </c>
      <c r="F116" s="55">
        <v>110.37249999999997</v>
      </c>
      <c r="G116" s="55">
        <v>992.86679920243705</v>
      </c>
      <c r="H116" s="56">
        <v>1.4E-3</v>
      </c>
      <c r="I116" s="56">
        <v>1.7399999999999999E-2</v>
      </c>
      <c r="J116" s="56">
        <v>2E-3</v>
      </c>
    </row>
    <row r="117" spans="1:10">
      <c r="A117" t="s">
        <v>2375</v>
      </c>
      <c r="B117" t="s">
        <v>2376</v>
      </c>
      <c r="C117" t="s">
        <v>100</v>
      </c>
      <c r="D117" t="s">
        <v>224</v>
      </c>
      <c r="E117" s="55">
        <v>108482.48</v>
      </c>
      <c r="F117" s="55">
        <v>138.17560000000006</v>
      </c>
      <c r="G117" s="55">
        <v>543.67394406171002</v>
      </c>
      <c r="H117" s="56">
        <v>6.9999999999999999E-4</v>
      </c>
      <c r="I117" s="56">
        <v>9.4999999999999998E-3</v>
      </c>
      <c r="J117" s="56">
        <v>1.1000000000000001E-3</v>
      </c>
    </row>
    <row r="118" spans="1:10">
      <c r="A118" t="s">
        <v>2377</v>
      </c>
      <c r="B118" t="s">
        <v>2378</v>
      </c>
      <c r="C118" t="s">
        <v>100</v>
      </c>
      <c r="D118" t="s">
        <v>2379</v>
      </c>
      <c r="E118" s="55">
        <v>83745.77</v>
      </c>
      <c r="F118" s="55">
        <v>105.36</v>
      </c>
      <c r="G118" s="55">
        <v>320.02668844754402</v>
      </c>
      <c r="H118" s="56">
        <v>1E-4</v>
      </c>
      <c r="I118" s="56">
        <v>5.5999999999999999E-3</v>
      </c>
      <c r="J118" s="56">
        <v>5.9999999999999995E-4</v>
      </c>
    </row>
    <row r="119" spans="1:10">
      <c r="A119" t="s">
        <v>2380</v>
      </c>
      <c r="B119" t="s">
        <v>2381</v>
      </c>
      <c r="C119" t="s">
        <v>100</v>
      </c>
      <c r="D119" t="s">
        <v>2348</v>
      </c>
      <c r="E119" s="55">
        <v>94744</v>
      </c>
      <c r="F119" s="55">
        <v>97.112700000000004</v>
      </c>
      <c r="G119" s="55">
        <v>333.71467168197597</v>
      </c>
      <c r="H119" s="56">
        <v>2.9999999999999997E-4</v>
      </c>
      <c r="I119" s="56">
        <v>5.7999999999999996E-3</v>
      </c>
      <c r="J119" s="56">
        <v>6.9999999999999999E-4</v>
      </c>
    </row>
    <row r="120" spans="1:10">
      <c r="A120" t="s">
        <v>2382</v>
      </c>
      <c r="B120" t="s">
        <v>2383</v>
      </c>
      <c r="C120" t="s">
        <v>102</v>
      </c>
      <c r="D120" t="s">
        <v>423</v>
      </c>
      <c r="E120" s="55">
        <v>230669.19</v>
      </c>
      <c r="F120" s="55">
        <v>93.663799999999966</v>
      </c>
      <c r="G120" s="55">
        <v>866.72033606676496</v>
      </c>
      <c r="H120" s="56">
        <v>1E-4</v>
      </c>
      <c r="I120" s="56">
        <v>1.52E-2</v>
      </c>
      <c r="J120" s="56">
        <v>1.6999999999999999E-3</v>
      </c>
    </row>
    <row r="121" spans="1:10">
      <c r="A121" t="s">
        <v>2384</v>
      </c>
      <c r="B121" t="s">
        <v>2385</v>
      </c>
      <c r="C121" t="s">
        <v>102</v>
      </c>
      <c r="D121" t="s">
        <v>2386</v>
      </c>
      <c r="E121" s="55">
        <v>29228.93</v>
      </c>
      <c r="F121" s="55">
        <v>152.58289999999963</v>
      </c>
      <c r="G121" s="55">
        <v>178.91073698066199</v>
      </c>
      <c r="H121" s="56">
        <v>1.5E-3</v>
      </c>
      <c r="I121" s="56">
        <v>3.0999999999999999E-3</v>
      </c>
      <c r="J121" s="56">
        <v>4.0000000000000002E-4</v>
      </c>
    </row>
    <row r="122" spans="1:10">
      <c r="A122" t="s">
        <v>2387</v>
      </c>
      <c r="B122" t="s">
        <v>2388</v>
      </c>
      <c r="C122" t="s">
        <v>102</v>
      </c>
      <c r="D122" t="s">
        <v>2389</v>
      </c>
      <c r="E122" s="55">
        <v>8904.83</v>
      </c>
      <c r="F122" s="55">
        <v>139.03789999999998</v>
      </c>
      <c r="G122" s="55">
        <v>49.667975150394597</v>
      </c>
      <c r="H122" s="56">
        <v>0</v>
      </c>
      <c r="I122" s="56">
        <v>8.9999999999999998E-4</v>
      </c>
      <c r="J122" s="56">
        <v>1E-4</v>
      </c>
    </row>
    <row r="123" spans="1:10">
      <c r="A123" t="s">
        <v>2390</v>
      </c>
      <c r="B123" t="s">
        <v>2391</v>
      </c>
      <c r="C123" t="s">
        <v>102</v>
      </c>
      <c r="D123" t="s">
        <v>2392</v>
      </c>
      <c r="E123" s="55">
        <v>106112.58</v>
      </c>
      <c r="F123" s="55">
        <v>145.56789999999998</v>
      </c>
      <c r="G123" s="55">
        <v>619.65522127764496</v>
      </c>
      <c r="H123" s="56">
        <v>0</v>
      </c>
      <c r="I123" s="56">
        <v>1.0800000000000001E-2</v>
      </c>
      <c r="J123" s="56">
        <v>1.1999999999999999E-3</v>
      </c>
    </row>
    <row r="124" spans="1:10">
      <c r="A124" t="s">
        <v>2393</v>
      </c>
      <c r="B124" t="s">
        <v>2394</v>
      </c>
      <c r="C124" t="s">
        <v>102</v>
      </c>
      <c r="D124" t="s">
        <v>2395</v>
      </c>
      <c r="E124" s="55">
        <v>160632.94</v>
      </c>
      <c r="F124" s="55">
        <v>106.41430000000003</v>
      </c>
      <c r="G124" s="55">
        <v>685.72853713825702</v>
      </c>
      <c r="H124" s="56">
        <v>0</v>
      </c>
      <c r="I124" s="56">
        <v>1.2E-2</v>
      </c>
      <c r="J124" s="56">
        <v>1.4E-3</v>
      </c>
    </row>
    <row r="125" spans="1:10">
      <c r="A125" t="s">
        <v>2396</v>
      </c>
      <c r="B125" t="s">
        <v>2397</v>
      </c>
      <c r="C125" t="s">
        <v>102</v>
      </c>
      <c r="D125" t="s">
        <v>2398</v>
      </c>
      <c r="E125" s="55">
        <v>168514.23</v>
      </c>
      <c r="F125" s="55">
        <v>92.157699999999963</v>
      </c>
      <c r="G125" s="55">
        <v>622.99682068991206</v>
      </c>
      <c r="H125" s="56">
        <v>1.6999999999999999E-3</v>
      </c>
      <c r="I125" s="56">
        <v>1.09E-2</v>
      </c>
      <c r="J125" s="56">
        <v>1.1999999999999999E-3</v>
      </c>
    </row>
    <row r="126" spans="1:10">
      <c r="A126" t="s">
        <v>2399</v>
      </c>
      <c r="B126" t="s">
        <v>2400</v>
      </c>
      <c r="C126" t="s">
        <v>102</v>
      </c>
      <c r="D126" t="s">
        <v>2401</v>
      </c>
      <c r="E126" s="55">
        <v>93173.2</v>
      </c>
      <c r="F126" s="55">
        <v>53.851300000000116</v>
      </c>
      <c r="G126" s="55">
        <v>201.28194756803899</v>
      </c>
      <c r="H126" s="56">
        <v>1E-3</v>
      </c>
      <c r="I126" s="56">
        <v>3.5000000000000001E-3</v>
      </c>
      <c r="J126" s="56">
        <v>4.0000000000000002E-4</v>
      </c>
    </row>
    <row r="127" spans="1:10">
      <c r="A127" t="s">
        <v>2402</v>
      </c>
      <c r="B127" t="s">
        <v>2403</v>
      </c>
      <c r="C127" t="s">
        <v>102</v>
      </c>
      <c r="D127" t="s">
        <v>2404</v>
      </c>
      <c r="E127" s="55">
        <v>47777.05</v>
      </c>
      <c r="F127" s="55">
        <v>63.311199999999815</v>
      </c>
      <c r="G127" s="55">
        <v>121.343774113083</v>
      </c>
      <c r="H127" s="56">
        <v>1E-4</v>
      </c>
      <c r="I127" s="56">
        <v>2.0999999999999999E-3</v>
      </c>
      <c r="J127" s="56">
        <v>2.0000000000000001E-4</v>
      </c>
    </row>
    <row r="128" spans="1:10">
      <c r="A128" t="s">
        <v>2405</v>
      </c>
      <c r="B128" t="s">
        <v>2406</v>
      </c>
      <c r="C128" t="s">
        <v>102</v>
      </c>
      <c r="D128" t="s">
        <v>2407</v>
      </c>
      <c r="E128" s="55">
        <v>70624.17</v>
      </c>
      <c r="F128" s="55">
        <v>92.204800000000048</v>
      </c>
      <c r="G128" s="55">
        <v>261.23087774716203</v>
      </c>
      <c r="H128" s="56">
        <v>8.9999999999999998E-4</v>
      </c>
      <c r="I128" s="56">
        <v>4.5999999999999999E-3</v>
      </c>
      <c r="J128" s="56">
        <v>5.0000000000000001E-4</v>
      </c>
    </row>
    <row r="129" spans="1:10">
      <c r="A129" t="s">
        <v>2408</v>
      </c>
      <c r="B129" t="s">
        <v>2409</v>
      </c>
      <c r="C129" t="s">
        <v>102</v>
      </c>
      <c r="D129" t="s">
        <v>442</v>
      </c>
      <c r="E129" s="55">
        <v>35650.57</v>
      </c>
      <c r="F129" s="55">
        <v>119.00849999999998</v>
      </c>
      <c r="G129" s="55">
        <v>170.200990013542</v>
      </c>
      <c r="H129" s="56">
        <v>0</v>
      </c>
      <c r="I129" s="56">
        <v>3.0000000000000001E-3</v>
      </c>
      <c r="J129" s="56">
        <v>2.9999999999999997E-4</v>
      </c>
    </row>
    <row r="130" spans="1:10">
      <c r="A130" t="s">
        <v>2410</v>
      </c>
      <c r="B130" t="s">
        <v>2411</v>
      </c>
      <c r="C130" t="s">
        <v>102</v>
      </c>
      <c r="D130" t="s">
        <v>2412</v>
      </c>
      <c r="E130" s="55">
        <v>11545.14</v>
      </c>
      <c r="F130" s="55">
        <v>101.19009999999994</v>
      </c>
      <c r="G130" s="55">
        <v>46.865672293609201</v>
      </c>
      <c r="H130" s="56">
        <v>0</v>
      </c>
      <c r="I130" s="56">
        <v>8.0000000000000004E-4</v>
      </c>
      <c r="J130" s="56">
        <v>1E-4</v>
      </c>
    </row>
    <row r="131" spans="1:10">
      <c r="A131" t="s">
        <v>2413</v>
      </c>
      <c r="B131" t="s">
        <v>2414</v>
      </c>
      <c r="C131" t="s">
        <v>102</v>
      </c>
      <c r="D131" t="s">
        <v>200</v>
      </c>
      <c r="E131" s="55">
        <v>37312.39</v>
      </c>
      <c r="F131" s="55">
        <v>94.475400000000064</v>
      </c>
      <c r="G131" s="55">
        <v>141.41303075278401</v>
      </c>
      <c r="H131" s="56">
        <v>6.9999999999999999E-4</v>
      </c>
      <c r="I131" s="56">
        <v>2.5000000000000001E-3</v>
      </c>
      <c r="J131" s="56">
        <v>2.9999999999999997E-4</v>
      </c>
    </row>
    <row r="132" spans="1:10">
      <c r="A132" t="s">
        <v>2415</v>
      </c>
      <c r="B132" t="s">
        <v>2416</v>
      </c>
      <c r="C132" t="s">
        <v>102</v>
      </c>
      <c r="D132" t="s">
        <v>442</v>
      </c>
      <c r="E132" s="55">
        <v>48128.27</v>
      </c>
      <c r="F132" s="55">
        <v>103.75269999999992</v>
      </c>
      <c r="G132" s="55">
        <v>200.316757156384</v>
      </c>
      <c r="H132" s="56">
        <v>1E-4</v>
      </c>
      <c r="I132" s="56">
        <v>3.5000000000000001E-3</v>
      </c>
      <c r="J132" s="56">
        <v>4.0000000000000002E-4</v>
      </c>
    </row>
    <row r="133" spans="1:10">
      <c r="A133" t="s">
        <v>2417</v>
      </c>
      <c r="B133" t="s">
        <v>2418</v>
      </c>
      <c r="C133" t="s">
        <v>100</v>
      </c>
      <c r="D133" t="s">
        <v>2419</v>
      </c>
      <c r="E133" s="55">
        <v>13065</v>
      </c>
      <c r="F133" s="55">
        <v>120.33150000000001</v>
      </c>
      <c r="G133" s="55">
        <v>57.021193092825001</v>
      </c>
      <c r="H133" s="56">
        <v>0</v>
      </c>
      <c r="I133" s="56">
        <v>1E-3</v>
      </c>
      <c r="J133" s="56">
        <v>1E-4</v>
      </c>
    </row>
    <row r="134" spans="1:10">
      <c r="A134" t="s">
        <v>2420</v>
      </c>
      <c r="B134" t="s">
        <v>2421</v>
      </c>
      <c r="C134" t="s">
        <v>98</v>
      </c>
      <c r="D134" t="s">
        <v>2422</v>
      </c>
      <c r="E134" s="55">
        <v>273268.65000000002</v>
      </c>
      <c r="F134" s="55">
        <v>95.538200000000003</v>
      </c>
      <c r="G134" s="55">
        <v>261.07594937430002</v>
      </c>
      <c r="H134" s="56">
        <v>1.1999999999999999E-3</v>
      </c>
      <c r="I134" s="56">
        <v>4.5999999999999999E-3</v>
      </c>
      <c r="J134" s="56">
        <v>5.0000000000000001E-4</v>
      </c>
    </row>
    <row r="135" spans="1:10">
      <c r="A135" t="s">
        <v>2423</v>
      </c>
      <c r="B135" t="s">
        <v>2424</v>
      </c>
      <c r="C135" t="s">
        <v>102</v>
      </c>
      <c r="D135" t="s">
        <v>200</v>
      </c>
      <c r="E135" s="55">
        <v>191834.03</v>
      </c>
      <c r="F135" s="55">
        <v>91.87409999999997</v>
      </c>
      <c r="G135" s="55">
        <v>707.02760537217205</v>
      </c>
      <c r="H135" s="56">
        <v>1.2999999999999999E-3</v>
      </c>
      <c r="I135" s="56">
        <v>1.24E-2</v>
      </c>
      <c r="J135" s="56">
        <v>1.4E-3</v>
      </c>
    </row>
    <row r="136" spans="1:10">
      <c r="A136" t="s">
        <v>2425</v>
      </c>
      <c r="B136" t="s">
        <v>2426</v>
      </c>
      <c r="C136" t="s">
        <v>102</v>
      </c>
      <c r="D136" t="s">
        <v>2427</v>
      </c>
      <c r="E136" s="55">
        <v>107982.75</v>
      </c>
      <c r="F136" s="55">
        <v>103.34989999999998</v>
      </c>
      <c r="G136" s="55">
        <v>447.69481731305001</v>
      </c>
      <c r="H136" s="56">
        <v>1.1000000000000001E-3</v>
      </c>
      <c r="I136" s="56">
        <v>7.7999999999999996E-3</v>
      </c>
      <c r="J136" s="56">
        <v>8.9999999999999998E-4</v>
      </c>
    </row>
    <row r="137" spans="1:10">
      <c r="A137" t="s">
        <v>2428</v>
      </c>
      <c r="B137" t="s">
        <v>2429</v>
      </c>
      <c r="C137" t="s">
        <v>100</v>
      </c>
      <c r="D137" t="s">
        <v>2430</v>
      </c>
      <c r="E137" s="55">
        <v>43846.84</v>
      </c>
      <c r="F137" s="55">
        <v>105.53429999999985</v>
      </c>
      <c r="G137" s="55">
        <v>167.833823701017</v>
      </c>
      <c r="H137" s="56">
        <v>1.2999999999999999E-3</v>
      </c>
      <c r="I137" s="56">
        <v>2.8999999999999998E-3</v>
      </c>
      <c r="J137" s="56">
        <v>2.9999999999999997E-4</v>
      </c>
    </row>
    <row r="138" spans="1:10">
      <c r="A138" t="s">
        <v>2431</v>
      </c>
      <c r="B138" t="s">
        <v>2432</v>
      </c>
      <c r="C138" t="s">
        <v>100</v>
      </c>
      <c r="D138" t="s">
        <v>283</v>
      </c>
      <c r="E138" s="55">
        <v>174660.28</v>
      </c>
      <c r="F138" s="55">
        <v>117.13579999999992</v>
      </c>
      <c r="G138" s="55">
        <v>742.04690087588995</v>
      </c>
      <c r="H138" s="56">
        <v>1E-4</v>
      </c>
      <c r="I138" s="56">
        <v>1.2999999999999999E-2</v>
      </c>
      <c r="J138" s="56">
        <v>1.5E-3</v>
      </c>
    </row>
    <row r="139" spans="1:10">
      <c r="A139" t="s">
        <v>2433</v>
      </c>
      <c r="B139" t="s">
        <v>2434</v>
      </c>
      <c r="C139" t="s">
        <v>100</v>
      </c>
      <c r="D139" t="s">
        <v>2293</v>
      </c>
      <c r="E139" s="55">
        <v>13149.95</v>
      </c>
      <c r="F139" s="55">
        <v>133.5506</v>
      </c>
      <c r="G139" s="55">
        <v>63.696783251286902</v>
      </c>
      <c r="H139" s="56">
        <v>1.2999999999999999E-3</v>
      </c>
      <c r="I139" s="56">
        <v>1.1000000000000001E-3</v>
      </c>
      <c r="J139" s="56">
        <v>1E-4</v>
      </c>
    </row>
    <row r="140" spans="1:10">
      <c r="A140" t="s">
        <v>2435</v>
      </c>
      <c r="B140" t="s">
        <v>2436</v>
      </c>
      <c r="C140" t="s">
        <v>100</v>
      </c>
      <c r="D140" t="s">
        <v>2437</v>
      </c>
      <c r="E140" s="55">
        <v>141977.85999999999</v>
      </c>
      <c r="F140" s="55">
        <v>100.19810000000004</v>
      </c>
      <c r="G140" s="55">
        <v>515.97382149617397</v>
      </c>
      <c r="H140" s="56">
        <v>2.9999999999999997E-4</v>
      </c>
      <c r="I140" s="56">
        <v>8.9999999999999993E-3</v>
      </c>
      <c r="J140" s="56">
        <v>1E-3</v>
      </c>
    </row>
    <row r="141" spans="1:10">
      <c r="A141" t="s">
        <v>2438</v>
      </c>
      <c r="B141" t="s">
        <v>2439</v>
      </c>
      <c r="C141" t="s">
        <v>100</v>
      </c>
      <c r="D141" t="s">
        <v>200</v>
      </c>
      <c r="E141" s="55">
        <v>23434</v>
      </c>
      <c r="F141" s="55">
        <v>113.1297</v>
      </c>
      <c r="G141" s="55">
        <v>96.154722008045994</v>
      </c>
      <c r="H141" s="56">
        <v>0</v>
      </c>
      <c r="I141" s="56">
        <v>1.6999999999999999E-3</v>
      </c>
      <c r="J141" s="56">
        <v>2.0000000000000001E-4</v>
      </c>
    </row>
    <row r="142" spans="1:10">
      <c r="A142" t="s">
        <v>2440</v>
      </c>
      <c r="B142" t="s">
        <v>2441</v>
      </c>
      <c r="C142" t="s">
        <v>102</v>
      </c>
      <c r="D142" t="s">
        <v>2442</v>
      </c>
      <c r="E142" s="55">
        <v>106018.45</v>
      </c>
      <c r="F142" s="55">
        <v>93.620599999999968</v>
      </c>
      <c r="G142" s="55">
        <v>398.17179526720798</v>
      </c>
      <c r="H142" s="56">
        <v>0</v>
      </c>
      <c r="I142" s="56">
        <v>7.0000000000000001E-3</v>
      </c>
      <c r="J142" s="56">
        <v>8.0000000000000004E-4</v>
      </c>
    </row>
    <row r="143" spans="1:10">
      <c r="A143" t="s">
        <v>2443</v>
      </c>
      <c r="B143" t="s">
        <v>2444</v>
      </c>
      <c r="C143" t="s">
        <v>102</v>
      </c>
      <c r="D143" t="s">
        <v>2445</v>
      </c>
      <c r="E143" s="55">
        <v>89292.1</v>
      </c>
      <c r="F143" s="55">
        <v>25.115899999999989</v>
      </c>
      <c r="G143" s="55">
        <v>89.966205744309207</v>
      </c>
      <c r="H143" s="56">
        <v>1.1000000000000001E-3</v>
      </c>
      <c r="I143" s="56">
        <v>1.6000000000000001E-3</v>
      </c>
      <c r="J143" s="56">
        <v>2.0000000000000001E-4</v>
      </c>
    </row>
    <row r="144" spans="1:10">
      <c r="A144" t="s">
        <v>2446</v>
      </c>
      <c r="B144" t="s">
        <v>2447</v>
      </c>
      <c r="C144" t="s">
        <v>102</v>
      </c>
      <c r="D144" t="s">
        <v>2448</v>
      </c>
      <c r="E144" s="55">
        <v>185562.04</v>
      </c>
      <c r="F144" s="55">
        <v>117.49440000000003</v>
      </c>
      <c r="G144" s="55">
        <v>874.62911216713906</v>
      </c>
      <c r="H144" s="56">
        <v>1.5E-3</v>
      </c>
      <c r="I144" s="56">
        <v>1.5299999999999999E-2</v>
      </c>
      <c r="J144" s="56">
        <v>1.6999999999999999E-3</v>
      </c>
    </row>
    <row r="145" spans="1:10">
      <c r="A145" t="s">
        <v>2449</v>
      </c>
      <c r="B145" t="s">
        <v>2450</v>
      </c>
      <c r="C145" t="s">
        <v>102</v>
      </c>
      <c r="D145" t="s">
        <v>2287</v>
      </c>
      <c r="E145" s="55">
        <v>52816.59</v>
      </c>
      <c r="F145" s="55">
        <v>112.74549999999999</v>
      </c>
      <c r="G145" s="55">
        <v>238.88407452415001</v>
      </c>
      <c r="H145" s="56">
        <v>0</v>
      </c>
      <c r="I145" s="56">
        <v>4.1999999999999997E-3</v>
      </c>
      <c r="J145" s="56">
        <v>5.0000000000000001E-4</v>
      </c>
    </row>
    <row r="146" spans="1:10">
      <c r="A146" t="s">
        <v>2451</v>
      </c>
      <c r="B146" t="s">
        <v>2452</v>
      </c>
      <c r="C146" t="s">
        <v>100</v>
      </c>
      <c r="D146" t="s">
        <v>2329</v>
      </c>
      <c r="E146" s="55">
        <v>17602.14</v>
      </c>
      <c r="F146" s="55">
        <v>78.764499999999998</v>
      </c>
      <c r="G146" s="55">
        <v>50.285589631208097</v>
      </c>
      <c r="H146" s="56">
        <v>0</v>
      </c>
      <c r="I146" s="56">
        <v>8.9999999999999998E-4</v>
      </c>
      <c r="J146" s="56">
        <v>1E-4</v>
      </c>
    </row>
    <row r="147" spans="1:10">
      <c r="A147" t="s">
        <v>2453</v>
      </c>
      <c r="B147" t="s">
        <v>2454</v>
      </c>
      <c r="C147" t="s">
        <v>104</v>
      </c>
      <c r="D147" t="s">
        <v>471</v>
      </c>
      <c r="E147" s="55">
        <v>84919.31</v>
      </c>
      <c r="F147" s="55">
        <v>101.83749999999996</v>
      </c>
      <c r="G147" s="55">
        <v>399.614056456264</v>
      </c>
      <c r="H147" s="56">
        <v>6.9999999999999999E-4</v>
      </c>
      <c r="I147" s="56">
        <v>7.0000000000000001E-3</v>
      </c>
      <c r="J147" s="56">
        <v>8.0000000000000004E-4</v>
      </c>
    </row>
    <row r="148" spans="1:10">
      <c r="A148" t="s">
        <v>2455</v>
      </c>
      <c r="B148" t="s">
        <v>2456</v>
      </c>
      <c r="C148" t="s">
        <v>100</v>
      </c>
      <c r="D148" t="s">
        <v>2457</v>
      </c>
      <c r="E148" s="55">
        <v>58606</v>
      </c>
      <c r="F148" s="55">
        <v>1E-4</v>
      </c>
      <c r="G148" s="55">
        <v>2.1256396200000001E-4</v>
      </c>
      <c r="H148" s="56">
        <v>2.0000000000000001E-4</v>
      </c>
      <c r="I148" s="56">
        <v>0</v>
      </c>
      <c r="J148" s="56">
        <v>0</v>
      </c>
    </row>
    <row r="149" spans="1:10">
      <c r="A149" t="s">
        <v>2458</v>
      </c>
      <c r="B149" t="s">
        <v>2459</v>
      </c>
      <c r="C149" t="s">
        <v>100</v>
      </c>
      <c r="D149" t="s">
        <v>2460</v>
      </c>
      <c r="E149" s="55">
        <v>111479.59</v>
      </c>
      <c r="F149" s="55">
        <v>79.245099999999894</v>
      </c>
      <c r="G149" s="55">
        <v>320.41684230985101</v>
      </c>
      <c r="H149" s="56">
        <v>0</v>
      </c>
      <c r="I149" s="56">
        <v>5.5999999999999999E-3</v>
      </c>
      <c r="J149" s="56">
        <v>5.9999999999999995E-4</v>
      </c>
    </row>
    <row r="150" spans="1:10">
      <c r="A150" t="s">
        <v>2461</v>
      </c>
      <c r="B150" t="s">
        <v>2462</v>
      </c>
      <c r="C150" t="s">
        <v>102</v>
      </c>
      <c r="D150" t="s">
        <v>320</v>
      </c>
      <c r="E150" s="55">
        <v>117408.45</v>
      </c>
      <c r="F150" s="55">
        <v>63.564800000000005</v>
      </c>
      <c r="G150" s="55">
        <v>299.38749888093702</v>
      </c>
      <c r="H150" s="56">
        <v>1E-4</v>
      </c>
      <c r="I150" s="56">
        <v>5.1999999999999998E-3</v>
      </c>
      <c r="J150" s="56">
        <v>5.9999999999999995E-4</v>
      </c>
    </row>
    <row r="151" spans="1:10">
      <c r="A151" t="s">
        <v>2463</v>
      </c>
      <c r="B151" t="s">
        <v>2464</v>
      </c>
      <c r="C151" t="s">
        <v>100</v>
      </c>
      <c r="D151" t="s">
        <v>2272</v>
      </c>
      <c r="E151" s="55">
        <v>97199</v>
      </c>
      <c r="F151" s="55">
        <v>102.9421</v>
      </c>
      <c r="G151" s="55">
        <v>362.912875082433</v>
      </c>
      <c r="H151" s="56">
        <v>0</v>
      </c>
      <c r="I151" s="56">
        <v>6.3E-3</v>
      </c>
      <c r="J151" s="56">
        <v>6.9999999999999999E-4</v>
      </c>
    </row>
    <row r="152" spans="1:10">
      <c r="A152" t="s">
        <v>2465</v>
      </c>
      <c r="B152" t="s">
        <v>2466</v>
      </c>
      <c r="C152" t="s">
        <v>100</v>
      </c>
      <c r="D152" t="s">
        <v>2467</v>
      </c>
      <c r="E152" s="55">
        <v>157042.29</v>
      </c>
      <c r="F152" s="55">
        <v>119.07480000000002</v>
      </c>
      <c r="G152" s="55">
        <v>678.24099424230099</v>
      </c>
      <c r="H152" s="56">
        <v>0</v>
      </c>
      <c r="I152" s="56">
        <v>1.1900000000000001E-2</v>
      </c>
      <c r="J152" s="56">
        <v>1.4E-3</v>
      </c>
    </row>
    <row r="153" spans="1:10">
      <c r="A153" t="s">
        <v>2468</v>
      </c>
      <c r="B153" t="s">
        <v>2469</v>
      </c>
      <c r="C153" t="s">
        <v>102</v>
      </c>
      <c r="D153" t="s">
        <v>2470</v>
      </c>
      <c r="E153" s="55">
        <v>61647.77</v>
      </c>
      <c r="F153" s="55">
        <v>147.3707999999998</v>
      </c>
      <c r="G153" s="55">
        <v>364.45711674188101</v>
      </c>
      <c r="H153" s="56">
        <v>1E-4</v>
      </c>
      <c r="I153" s="56">
        <v>6.4000000000000003E-3</v>
      </c>
      <c r="J153" s="56">
        <v>6.9999999999999999E-4</v>
      </c>
    </row>
    <row r="154" spans="1:10">
      <c r="A154" t="s">
        <v>2471</v>
      </c>
      <c r="B154" t="s">
        <v>2472</v>
      </c>
      <c r="C154" t="s">
        <v>100</v>
      </c>
      <c r="D154" t="s">
        <v>2473</v>
      </c>
      <c r="E154" s="55">
        <v>34008.44</v>
      </c>
      <c r="F154" s="55">
        <v>93.287299999999803</v>
      </c>
      <c r="G154" s="55">
        <v>115.068589610331</v>
      </c>
      <c r="H154" s="56">
        <v>1.2999999999999999E-3</v>
      </c>
      <c r="I154" s="56">
        <v>2E-3</v>
      </c>
      <c r="J154" s="56">
        <v>2.0000000000000001E-4</v>
      </c>
    </row>
    <row r="155" spans="1:10">
      <c r="A155" t="s">
        <v>2474</v>
      </c>
      <c r="B155" t="s">
        <v>2475</v>
      </c>
      <c r="C155" t="s">
        <v>100</v>
      </c>
      <c r="D155" t="s">
        <v>2476</v>
      </c>
      <c r="E155" s="55">
        <v>54080</v>
      </c>
      <c r="F155" s="55">
        <v>94.783000000000001</v>
      </c>
      <c r="G155" s="55">
        <v>185.91511049280001</v>
      </c>
      <c r="H155" s="56">
        <v>8.0000000000000004E-4</v>
      </c>
      <c r="I155" s="56">
        <v>3.3E-3</v>
      </c>
      <c r="J155" s="56">
        <v>4.0000000000000002E-4</v>
      </c>
    </row>
    <row r="156" spans="1:10">
      <c r="A156" t="s">
        <v>2477</v>
      </c>
      <c r="B156" t="s">
        <v>2478</v>
      </c>
      <c r="C156" t="s">
        <v>102</v>
      </c>
      <c r="D156" t="s">
        <v>2479</v>
      </c>
      <c r="E156" s="55">
        <v>100834.86</v>
      </c>
      <c r="F156" s="55">
        <v>89.927699999999959</v>
      </c>
      <c r="G156" s="55">
        <v>363.765751841476</v>
      </c>
      <c r="H156" s="56">
        <v>8.9999999999999998E-4</v>
      </c>
      <c r="I156" s="56">
        <v>6.4000000000000003E-3</v>
      </c>
      <c r="J156" s="56">
        <v>6.9999999999999999E-4</v>
      </c>
    </row>
    <row r="157" spans="1:10">
      <c r="A157" t="s">
        <v>2480</v>
      </c>
      <c r="B157" t="s">
        <v>2481</v>
      </c>
      <c r="C157" t="s">
        <v>102</v>
      </c>
      <c r="D157" t="s">
        <v>2482</v>
      </c>
      <c r="E157" s="55">
        <v>239690.51699999999</v>
      </c>
      <c r="F157" s="55">
        <v>104.2315</v>
      </c>
      <c r="G157" s="55">
        <v>978.85601156346399</v>
      </c>
      <c r="H157" s="56">
        <v>0</v>
      </c>
      <c r="I157" s="56">
        <v>1.7100000000000001E-2</v>
      </c>
      <c r="J157" s="56">
        <v>2E-3</v>
      </c>
    </row>
    <row r="158" spans="1:10">
      <c r="A158" t="s">
        <v>2483</v>
      </c>
      <c r="B158" t="s">
        <v>2484</v>
      </c>
      <c r="C158" t="s">
        <v>100</v>
      </c>
      <c r="D158" t="s">
        <v>2485</v>
      </c>
      <c r="E158" s="55">
        <v>124027.34</v>
      </c>
      <c r="F158" s="55">
        <v>101.47490000000003</v>
      </c>
      <c r="G158" s="55">
        <v>456.48195797499301</v>
      </c>
      <c r="H158" s="56">
        <v>0</v>
      </c>
      <c r="I158" s="56">
        <v>8.0000000000000002E-3</v>
      </c>
      <c r="J158" s="56">
        <v>8.9999999999999998E-4</v>
      </c>
    </row>
    <row r="159" spans="1:10">
      <c r="A159" t="s">
        <v>2486</v>
      </c>
      <c r="B159" t="s">
        <v>2487</v>
      </c>
      <c r="C159" t="s">
        <v>100</v>
      </c>
      <c r="D159" t="s">
        <v>2277</v>
      </c>
      <c r="E159" s="55">
        <v>0.27</v>
      </c>
      <c r="F159" s="55">
        <v>140167.92249999999</v>
      </c>
      <c r="G159" s="55">
        <v>1.37265044825025</v>
      </c>
      <c r="H159" s="56">
        <v>0</v>
      </c>
      <c r="I159" s="56">
        <v>0</v>
      </c>
      <c r="J159" s="56">
        <v>0</v>
      </c>
    </row>
    <row r="160" spans="1:10">
      <c r="A160" t="s">
        <v>2488</v>
      </c>
      <c r="B160" t="s">
        <v>2489</v>
      </c>
      <c r="C160" t="s">
        <v>102</v>
      </c>
      <c r="D160" t="s">
        <v>2490</v>
      </c>
      <c r="E160" s="55">
        <v>73601.19</v>
      </c>
      <c r="F160" s="55">
        <v>110.31340000000009</v>
      </c>
      <c r="G160" s="55">
        <v>325.70972742934202</v>
      </c>
      <c r="H160" s="56">
        <v>5.9999999999999995E-4</v>
      </c>
      <c r="I160" s="56">
        <v>5.7000000000000002E-3</v>
      </c>
      <c r="J160" s="56">
        <v>6.9999999999999999E-4</v>
      </c>
    </row>
    <row r="161" spans="1:10">
      <c r="A161" t="s">
        <v>2491</v>
      </c>
      <c r="B161" t="s">
        <v>2492</v>
      </c>
      <c r="C161" t="s">
        <v>100</v>
      </c>
      <c r="D161" t="s">
        <v>2493</v>
      </c>
      <c r="E161" s="55">
        <v>99227.24</v>
      </c>
      <c r="F161" s="55">
        <v>63.939500000000109</v>
      </c>
      <c r="G161" s="55">
        <v>230.11646986151499</v>
      </c>
      <c r="H161" s="56">
        <v>1E-3</v>
      </c>
      <c r="I161" s="56">
        <v>4.0000000000000001E-3</v>
      </c>
      <c r="J161" s="56">
        <v>5.0000000000000001E-4</v>
      </c>
    </row>
    <row r="162" spans="1:10">
      <c r="A162" t="s">
        <v>2494</v>
      </c>
      <c r="B162" t="s">
        <v>2495</v>
      </c>
      <c r="C162" t="s">
        <v>100</v>
      </c>
      <c r="D162" t="s">
        <v>2496</v>
      </c>
      <c r="E162" s="55">
        <v>144116.64000000001</v>
      </c>
      <c r="F162" s="55">
        <v>51.216400000000014</v>
      </c>
      <c r="G162" s="55">
        <v>267.71378389209798</v>
      </c>
      <c r="H162" s="56">
        <v>1E-3</v>
      </c>
      <c r="I162" s="56">
        <v>4.7000000000000002E-3</v>
      </c>
      <c r="J162" s="56">
        <v>5.0000000000000001E-4</v>
      </c>
    </row>
    <row r="163" spans="1:10">
      <c r="A163" t="s">
        <v>2497</v>
      </c>
      <c r="B163" t="s">
        <v>2498</v>
      </c>
      <c r="C163" t="s">
        <v>100</v>
      </c>
      <c r="D163" t="s">
        <v>2499</v>
      </c>
      <c r="E163" s="55">
        <v>6942.87</v>
      </c>
      <c r="F163" s="55">
        <v>102</v>
      </c>
      <c r="G163" s="55">
        <v>25.6854252798</v>
      </c>
      <c r="H163" s="56">
        <v>1.2999999999999999E-3</v>
      </c>
      <c r="I163" s="56">
        <v>4.0000000000000002E-4</v>
      </c>
      <c r="J163" s="56">
        <v>1E-4</v>
      </c>
    </row>
    <row r="164" spans="1:10">
      <c r="A164" t="s">
        <v>2500</v>
      </c>
      <c r="B164" t="s">
        <v>2501</v>
      </c>
      <c r="C164" t="s">
        <v>100</v>
      </c>
      <c r="D164" t="s">
        <v>2113</v>
      </c>
      <c r="E164" s="55">
        <v>11533.98</v>
      </c>
      <c r="F164" s="55">
        <v>100.59699999999999</v>
      </c>
      <c r="G164" s="55">
        <v>42.083492920396203</v>
      </c>
      <c r="H164" s="56">
        <v>8.0000000000000004E-4</v>
      </c>
      <c r="I164" s="56">
        <v>6.9999999999999999E-4</v>
      </c>
      <c r="J164" s="56">
        <v>1E-4</v>
      </c>
    </row>
    <row r="165" spans="1:10">
      <c r="A165" t="s">
        <v>2502</v>
      </c>
      <c r="B165" t="s">
        <v>2503</v>
      </c>
      <c r="C165" t="s">
        <v>100</v>
      </c>
      <c r="D165" t="s">
        <v>2504</v>
      </c>
      <c r="E165" s="55">
        <v>588121.39</v>
      </c>
      <c r="F165" s="55">
        <v>134.79829999999981</v>
      </c>
      <c r="G165" s="55">
        <v>2875.4044845256499</v>
      </c>
      <c r="H165" s="56">
        <v>0</v>
      </c>
      <c r="I165" s="56">
        <v>5.0299999999999997E-2</v>
      </c>
      <c r="J165" s="56">
        <v>5.7000000000000002E-3</v>
      </c>
    </row>
    <row r="166" spans="1:10">
      <c r="A166" t="s">
        <v>2505</v>
      </c>
      <c r="B166" t="s">
        <v>2506</v>
      </c>
      <c r="C166" t="s">
        <v>100</v>
      </c>
      <c r="D166" t="s">
        <v>2470</v>
      </c>
      <c r="E166" s="55">
        <v>193473.41</v>
      </c>
      <c r="F166" s="55">
        <v>66.51700000000001</v>
      </c>
      <c r="G166" s="55">
        <v>466.76845238642198</v>
      </c>
      <c r="H166" s="56">
        <v>0</v>
      </c>
      <c r="I166" s="56">
        <v>8.2000000000000007E-3</v>
      </c>
      <c r="J166" s="56">
        <v>8.9999999999999998E-4</v>
      </c>
    </row>
    <row r="167" spans="1:10">
      <c r="A167" t="s">
        <v>2507</v>
      </c>
      <c r="B167" t="s">
        <v>2508</v>
      </c>
      <c r="C167" t="s">
        <v>100</v>
      </c>
      <c r="D167" t="s">
        <v>2509</v>
      </c>
      <c r="E167" s="55">
        <v>27224.09</v>
      </c>
      <c r="F167" s="55">
        <v>108.30460000000022</v>
      </c>
      <c r="G167" s="55">
        <v>106.94188382931399</v>
      </c>
      <c r="H167" s="56">
        <v>1E-4</v>
      </c>
      <c r="I167" s="56">
        <v>1.9E-3</v>
      </c>
      <c r="J167" s="56">
        <v>2.0000000000000001E-4</v>
      </c>
    </row>
    <row r="168" spans="1:10">
      <c r="A168" t="s">
        <v>2510</v>
      </c>
      <c r="B168" t="s">
        <v>2511</v>
      </c>
      <c r="C168" t="s">
        <v>100</v>
      </c>
      <c r="D168" t="s">
        <v>2512</v>
      </c>
      <c r="E168" s="55">
        <v>28922.33</v>
      </c>
      <c r="F168" s="55">
        <v>115.38089999999981</v>
      </c>
      <c r="G168" s="55">
        <v>121.036053563576</v>
      </c>
      <c r="H168" s="56">
        <v>1E-4</v>
      </c>
      <c r="I168" s="56">
        <v>2.0999999999999999E-3</v>
      </c>
      <c r="J168" s="56">
        <v>2.0000000000000001E-4</v>
      </c>
    </row>
    <row r="169" spans="1:10">
      <c r="A169" t="s">
        <v>2513</v>
      </c>
      <c r="B169" t="s">
        <v>2514</v>
      </c>
      <c r="C169" t="s">
        <v>100</v>
      </c>
      <c r="D169" t="s">
        <v>2515</v>
      </c>
      <c r="E169" s="55">
        <v>14060.25</v>
      </c>
      <c r="F169" s="55">
        <v>104.8686999999999</v>
      </c>
      <c r="G169" s="55">
        <v>53.4793946478772</v>
      </c>
      <c r="H169" s="56">
        <v>1E-4</v>
      </c>
      <c r="I169" s="56">
        <v>8.9999999999999998E-4</v>
      </c>
      <c r="J169" s="56">
        <v>1E-4</v>
      </c>
    </row>
    <row r="170" spans="1:10">
      <c r="A170" t="s">
        <v>2516</v>
      </c>
      <c r="B170" t="s">
        <v>2517</v>
      </c>
      <c r="C170" t="s">
        <v>100</v>
      </c>
      <c r="D170" t="s">
        <v>2101</v>
      </c>
      <c r="E170" s="55">
        <v>4496.5</v>
      </c>
      <c r="F170" s="55">
        <v>100.4772</v>
      </c>
      <c r="G170" s="55">
        <v>16.386631119846001</v>
      </c>
      <c r="H170" s="56">
        <v>0</v>
      </c>
      <c r="I170" s="56">
        <v>2.9999999999999997E-4</v>
      </c>
      <c r="J170" s="56">
        <v>0</v>
      </c>
    </row>
    <row r="171" spans="1:10">
      <c r="A171" t="s">
        <v>2518</v>
      </c>
      <c r="B171" t="s">
        <v>2519</v>
      </c>
      <c r="C171" t="s">
        <v>100</v>
      </c>
      <c r="D171" t="s">
        <v>2520</v>
      </c>
      <c r="E171" s="55">
        <v>159913.06</v>
      </c>
      <c r="F171" s="55">
        <v>98.696700000000078</v>
      </c>
      <c r="G171" s="55">
        <v>572.44546777387598</v>
      </c>
      <c r="H171" s="56">
        <v>2.0000000000000001E-4</v>
      </c>
      <c r="I171" s="56">
        <v>0.01</v>
      </c>
      <c r="J171" s="56">
        <v>1.1000000000000001E-3</v>
      </c>
    </row>
    <row r="172" spans="1:10">
      <c r="A172" t="s">
        <v>2521</v>
      </c>
      <c r="B172" t="s">
        <v>2522</v>
      </c>
      <c r="C172" t="s">
        <v>100</v>
      </c>
      <c r="D172" t="s">
        <v>2523</v>
      </c>
      <c r="E172" s="55">
        <v>918.01</v>
      </c>
      <c r="F172" s="55">
        <v>82.376199999999997</v>
      </c>
      <c r="G172" s="55">
        <v>2.7428163003797401</v>
      </c>
      <c r="H172" s="56">
        <v>0</v>
      </c>
      <c r="I172" s="56">
        <v>0</v>
      </c>
      <c r="J172" s="56">
        <v>0</v>
      </c>
    </row>
    <row r="173" spans="1:10">
      <c r="A173" t="s">
        <v>2524</v>
      </c>
      <c r="B173" t="s">
        <v>2525</v>
      </c>
      <c r="C173" t="s">
        <v>100</v>
      </c>
      <c r="D173" t="s">
        <v>2526</v>
      </c>
      <c r="E173" s="55">
        <v>154601.49</v>
      </c>
      <c r="F173" s="55">
        <v>103.92869999999999</v>
      </c>
      <c r="G173" s="55">
        <v>582.76938106138402</v>
      </c>
      <c r="H173" s="56">
        <v>0</v>
      </c>
      <c r="I173" s="56">
        <v>1.0200000000000001E-2</v>
      </c>
      <c r="J173" s="56">
        <v>1.1999999999999999E-3</v>
      </c>
    </row>
    <row r="174" spans="1:10">
      <c r="A174" t="s">
        <v>2527</v>
      </c>
      <c r="B174" t="s">
        <v>2528</v>
      </c>
      <c r="C174" t="s">
        <v>102</v>
      </c>
      <c r="D174" t="s">
        <v>2329</v>
      </c>
      <c r="E174" s="55">
        <v>383399</v>
      </c>
      <c r="F174" s="55">
        <v>119.62190000000002</v>
      </c>
      <c r="G174" s="55">
        <v>1839.8367718772199</v>
      </c>
      <c r="H174" s="56">
        <v>5.9999999999999995E-4</v>
      </c>
      <c r="I174" s="56">
        <v>3.2199999999999999E-2</v>
      </c>
      <c r="J174" s="56">
        <v>3.7000000000000002E-3</v>
      </c>
    </row>
    <row r="175" spans="1:10">
      <c r="A175" t="s">
        <v>2529</v>
      </c>
      <c r="B175" t="s">
        <v>2530</v>
      </c>
      <c r="C175" t="s">
        <v>100</v>
      </c>
      <c r="D175" t="s">
        <v>2293</v>
      </c>
      <c r="E175" s="55">
        <v>14745.62</v>
      </c>
      <c r="F175" s="55">
        <v>143.20390000000006</v>
      </c>
      <c r="G175" s="55">
        <v>76.588830687865894</v>
      </c>
      <c r="H175" s="56">
        <v>0</v>
      </c>
      <c r="I175" s="56">
        <v>1.2999999999999999E-3</v>
      </c>
      <c r="J175" s="56">
        <v>2.0000000000000001E-4</v>
      </c>
    </row>
    <row r="176" spans="1:10">
      <c r="A176" t="s">
        <v>2531</v>
      </c>
      <c r="B176" t="s">
        <v>2532</v>
      </c>
      <c r="C176" t="s">
        <v>104</v>
      </c>
      <c r="D176" t="s">
        <v>2533</v>
      </c>
      <c r="E176" s="55">
        <v>25384.92</v>
      </c>
      <c r="F176" s="55">
        <v>100.59670000000028</v>
      </c>
      <c r="G176" s="55">
        <v>118.00111295013301</v>
      </c>
      <c r="H176" s="56">
        <v>1E-4</v>
      </c>
      <c r="I176" s="56">
        <v>2.0999999999999999E-3</v>
      </c>
      <c r="J176" s="56">
        <v>2.0000000000000001E-4</v>
      </c>
    </row>
    <row r="177" spans="1:10">
      <c r="A177" t="s">
        <v>2534</v>
      </c>
      <c r="B177" t="s">
        <v>2535</v>
      </c>
      <c r="C177" t="s">
        <v>100</v>
      </c>
      <c r="D177" t="s">
        <v>2536</v>
      </c>
      <c r="E177" s="55">
        <v>227968.32</v>
      </c>
      <c r="F177" s="55">
        <v>98.753499999999946</v>
      </c>
      <c r="G177" s="55">
        <v>816.53452237038198</v>
      </c>
      <c r="H177" s="56">
        <v>8.9999999999999998E-4</v>
      </c>
      <c r="I177" s="56">
        <v>1.43E-2</v>
      </c>
      <c r="J177" s="56">
        <v>1.6000000000000001E-3</v>
      </c>
    </row>
    <row r="178" spans="1:10">
      <c r="A178" t="s">
        <v>2537</v>
      </c>
      <c r="B178" t="s">
        <v>2538</v>
      </c>
      <c r="C178" t="s">
        <v>100</v>
      </c>
      <c r="D178" t="s">
        <v>2539</v>
      </c>
      <c r="E178" s="55">
        <v>119365</v>
      </c>
      <c r="F178" s="55">
        <v>110.0408</v>
      </c>
      <c r="G178" s="55">
        <v>476.40717873684002</v>
      </c>
      <c r="H178" s="56">
        <v>0</v>
      </c>
      <c r="I178" s="56">
        <v>8.3000000000000001E-3</v>
      </c>
      <c r="J178" s="56">
        <v>1E-3</v>
      </c>
    </row>
    <row r="179" spans="1:10">
      <c r="A179" t="s">
        <v>2540</v>
      </c>
      <c r="B179" t="s">
        <v>2541</v>
      </c>
      <c r="C179" t="s">
        <v>100</v>
      </c>
      <c r="D179" t="s">
        <v>200</v>
      </c>
      <c r="E179" s="55">
        <v>38913.32</v>
      </c>
      <c r="F179" s="55">
        <v>29.631700000000013</v>
      </c>
      <c r="G179" s="55">
        <v>41.821769985329901</v>
      </c>
      <c r="H179" s="56">
        <v>8.0000000000000004E-4</v>
      </c>
      <c r="I179" s="56">
        <v>6.9999999999999999E-4</v>
      </c>
      <c r="J179" s="56">
        <v>1E-4</v>
      </c>
    </row>
    <row r="180" spans="1:10">
      <c r="A180" t="s">
        <v>2542</v>
      </c>
      <c r="B180" t="s">
        <v>2543</v>
      </c>
      <c r="C180" t="s">
        <v>100</v>
      </c>
      <c r="D180" t="s">
        <v>2544</v>
      </c>
      <c r="E180" s="55">
        <v>21706.560000000001</v>
      </c>
      <c r="F180" s="55">
        <v>98.227999999999994</v>
      </c>
      <c r="G180" s="55">
        <v>77.334602957913603</v>
      </c>
      <c r="H180" s="56">
        <v>0</v>
      </c>
      <c r="I180" s="56">
        <v>1.4E-3</v>
      </c>
      <c r="J180" s="56">
        <v>2.0000000000000001E-4</v>
      </c>
    </row>
    <row r="181" spans="1:10">
      <c r="A181" t="s">
        <v>2545</v>
      </c>
      <c r="B181" t="s">
        <v>2546</v>
      </c>
      <c r="C181" t="s">
        <v>107</v>
      </c>
      <c r="D181" t="s">
        <v>247</v>
      </c>
      <c r="E181" s="55">
        <v>254612.34</v>
      </c>
      <c r="F181" s="55">
        <v>102.72449999999992</v>
      </c>
      <c r="G181" s="55">
        <v>647.41286645412799</v>
      </c>
      <c r="H181" s="56">
        <v>4.0000000000000002E-4</v>
      </c>
      <c r="I181" s="56">
        <v>1.1299999999999999E-2</v>
      </c>
      <c r="J181" s="56">
        <v>1.2999999999999999E-3</v>
      </c>
    </row>
    <row r="182" spans="1:10">
      <c r="A182" t="s">
        <v>2547</v>
      </c>
      <c r="B182" t="s">
        <v>2548</v>
      </c>
      <c r="C182" t="s">
        <v>100</v>
      </c>
      <c r="D182" t="s">
        <v>2549</v>
      </c>
      <c r="E182" s="55">
        <v>103813.2</v>
      </c>
      <c r="F182" s="55">
        <v>97.382299999999944</v>
      </c>
      <c r="G182" s="55">
        <v>366.67403811927699</v>
      </c>
      <c r="H182" s="56">
        <v>2.0000000000000001E-4</v>
      </c>
      <c r="I182" s="56">
        <v>6.4000000000000003E-3</v>
      </c>
      <c r="J182" s="56">
        <v>6.9999999999999999E-4</v>
      </c>
    </row>
    <row r="183" spans="1:10">
      <c r="A183" t="s">
        <v>2550</v>
      </c>
      <c r="B183" t="s">
        <v>2551</v>
      </c>
      <c r="C183" t="s">
        <v>100</v>
      </c>
      <c r="D183" t="s">
        <v>2552</v>
      </c>
      <c r="E183" s="55">
        <v>254327.28</v>
      </c>
      <c r="F183" s="55">
        <v>74.02690000000004</v>
      </c>
      <c r="G183" s="55">
        <v>682.85747069138699</v>
      </c>
      <c r="H183" s="56">
        <v>1E-4</v>
      </c>
      <c r="I183" s="56">
        <v>1.1900000000000001E-2</v>
      </c>
      <c r="J183" s="56">
        <v>1.4E-3</v>
      </c>
    </row>
    <row r="184" spans="1:10">
      <c r="A184" t="s">
        <v>2553</v>
      </c>
      <c r="B184" t="s">
        <v>2554</v>
      </c>
      <c r="C184" t="s">
        <v>100</v>
      </c>
      <c r="D184" t="s">
        <v>2555</v>
      </c>
      <c r="E184" s="55">
        <v>4535</v>
      </c>
      <c r="F184" s="55">
        <v>80.141499999999994</v>
      </c>
      <c r="G184" s="55">
        <v>13.182030549675</v>
      </c>
      <c r="H184" s="56">
        <v>0</v>
      </c>
      <c r="I184" s="56">
        <v>2.0000000000000001E-4</v>
      </c>
      <c r="J184" s="56">
        <v>0</v>
      </c>
    </row>
    <row r="185" spans="1:10">
      <c r="A185" t="s">
        <v>2556</v>
      </c>
      <c r="B185" t="s">
        <v>2557</v>
      </c>
      <c r="C185" t="s">
        <v>102</v>
      </c>
      <c r="D185" t="s">
        <v>2156</v>
      </c>
      <c r="E185" s="55">
        <v>45488.23</v>
      </c>
      <c r="F185" s="55">
        <v>108.01559999999999</v>
      </c>
      <c r="G185" s="55">
        <v>197.10749711646099</v>
      </c>
      <c r="H185" s="56">
        <v>0</v>
      </c>
      <c r="I185" s="56">
        <v>3.3999999999999998E-3</v>
      </c>
      <c r="J185" s="56">
        <v>4.0000000000000002E-4</v>
      </c>
    </row>
    <row r="186" spans="1:10">
      <c r="A186" t="s">
        <v>2558</v>
      </c>
      <c r="B186" t="s">
        <v>2559</v>
      </c>
      <c r="C186" t="s">
        <v>102</v>
      </c>
      <c r="D186" t="s">
        <v>2156</v>
      </c>
      <c r="E186" s="55">
        <v>58241.5</v>
      </c>
      <c r="F186" s="55">
        <v>105.04759999999983</v>
      </c>
      <c r="G186" s="55">
        <v>245.434894872266</v>
      </c>
      <c r="H186" s="56">
        <v>2.9999999999999997E-4</v>
      </c>
      <c r="I186" s="56">
        <v>4.3E-3</v>
      </c>
      <c r="J186" s="56">
        <v>5.0000000000000001E-4</v>
      </c>
    </row>
    <row r="187" spans="1:10">
      <c r="A187" t="s">
        <v>2560</v>
      </c>
      <c r="B187" t="s">
        <v>2561</v>
      </c>
      <c r="C187" t="s">
        <v>100</v>
      </c>
      <c r="D187" t="s">
        <v>770</v>
      </c>
      <c r="E187" s="55">
        <v>7787.73</v>
      </c>
      <c r="F187" s="55">
        <v>101</v>
      </c>
      <c r="G187" s="55">
        <v>28.5285576771</v>
      </c>
      <c r="H187" s="56">
        <v>1.5E-3</v>
      </c>
      <c r="I187" s="56">
        <v>5.0000000000000001E-4</v>
      </c>
      <c r="J187" s="56">
        <v>1E-4</v>
      </c>
    </row>
    <row r="188" spans="1:10">
      <c r="A188" t="s">
        <v>2562</v>
      </c>
      <c r="B188" t="s">
        <v>2563</v>
      </c>
      <c r="C188" t="s">
        <v>102</v>
      </c>
      <c r="D188" t="s">
        <v>2564</v>
      </c>
      <c r="E188" s="55">
        <v>47169.34</v>
      </c>
      <c r="F188" s="55">
        <v>96.610599999999749</v>
      </c>
      <c r="G188" s="55">
        <v>182.81094831588399</v>
      </c>
      <c r="H188" s="56">
        <v>0</v>
      </c>
      <c r="I188" s="56">
        <v>3.2000000000000002E-3</v>
      </c>
      <c r="J188" s="56">
        <v>4.0000000000000002E-4</v>
      </c>
    </row>
    <row r="189" spans="1:10">
      <c r="A189" t="s">
        <v>186</v>
      </c>
      <c r="B189" s="108" t="s">
        <v>4062</v>
      </c>
      <c r="C189" s="108" t="s">
        <v>4062</v>
      </c>
      <c r="D189" s="108" t="s">
        <v>4062</v>
      </c>
      <c r="E189" s="108" t="s">
        <v>4062</v>
      </c>
      <c r="F189" s="108" t="s">
        <v>4062</v>
      </c>
      <c r="G189" s="108" t="s">
        <v>4062</v>
      </c>
      <c r="H189" s="108" t="s">
        <v>4062</v>
      </c>
      <c r="I189" s="108" t="s">
        <v>4062</v>
      </c>
      <c r="J189" s="108" t="s">
        <v>4062</v>
      </c>
    </row>
    <row r="190" spans="1:10">
      <c r="A190" t="s">
        <v>299</v>
      </c>
      <c r="B190" s="108" t="s">
        <v>4062</v>
      </c>
      <c r="C190" s="108" t="s">
        <v>4062</v>
      </c>
      <c r="D190" s="108" t="s">
        <v>4062</v>
      </c>
      <c r="E190" s="108" t="s">
        <v>4062</v>
      </c>
      <c r="F190" s="108" t="s">
        <v>4062</v>
      </c>
      <c r="G190" s="108" t="s">
        <v>4062</v>
      </c>
      <c r="H190" s="108" t="s">
        <v>4062</v>
      </c>
      <c r="I190" s="108" t="s">
        <v>4062</v>
      </c>
      <c r="J190" s="108" t="s">
        <v>4062</v>
      </c>
    </row>
    <row r="191" spans="1:10">
      <c r="A191" t="s">
        <v>300</v>
      </c>
      <c r="B191" s="108" t="s">
        <v>4062</v>
      </c>
      <c r="C191" s="108" t="s">
        <v>4062</v>
      </c>
      <c r="D191" s="108" t="s">
        <v>4062</v>
      </c>
      <c r="E191" s="108" t="s">
        <v>4062</v>
      </c>
      <c r="F191" s="108" t="s">
        <v>4062</v>
      </c>
      <c r="G191" s="108" t="s">
        <v>4062</v>
      </c>
      <c r="H191" s="108" t="s">
        <v>4062</v>
      </c>
      <c r="I191" s="108" t="s">
        <v>4062</v>
      </c>
      <c r="J191" s="108" t="s">
        <v>4062</v>
      </c>
    </row>
    <row r="192" spans="1:10">
      <c r="A192" t="s">
        <v>301</v>
      </c>
      <c r="B192" s="108" t="s">
        <v>4062</v>
      </c>
      <c r="C192" s="108" t="s">
        <v>4062</v>
      </c>
      <c r="D192" s="108" t="s">
        <v>4062</v>
      </c>
      <c r="E192" s="108" t="s">
        <v>4062</v>
      </c>
      <c r="F192" s="108" t="s">
        <v>4062</v>
      </c>
      <c r="G192" s="108" t="s">
        <v>4062</v>
      </c>
      <c r="H192" s="108" t="s">
        <v>4062</v>
      </c>
      <c r="I192" s="108" t="s">
        <v>4062</v>
      </c>
      <c r="J192" s="108" t="s">
        <v>4062</v>
      </c>
    </row>
    <row r="193" spans="2:2" hidden="1">
      <c r="B193" s="13"/>
    </row>
    <row r="194" spans="2:2" hidden="1">
      <c r="B194" s="13"/>
    </row>
    <row r="195" spans="2:2" hidden="1">
      <c r="B195" s="13"/>
    </row>
    <row r="196" spans="2:2" hidden="1">
      <c r="B196" s="13"/>
    </row>
    <row r="197" spans="2:2" hidden="1">
      <c r="B197" s="13"/>
    </row>
    <row r="198" spans="2:2" hidden="1">
      <c r="B198" s="13"/>
    </row>
    <row r="199" spans="2:2" hidden="1">
      <c r="B199" s="13"/>
    </row>
    <row r="200" spans="2:2" hidden="1">
      <c r="B200" s="13"/>
    </row>
    <row r="201" spans="2:2" hidden="1">
      <c r="B201" s="13"/>
    </row>
    <row r="202" spans="2:2" hidden="1">
      <c r="B202" s="13"/>
    </row>
    <row r="203" spans="2:2" hidden="1">
      <c r="B203" s="13"/>
    </row>
    <row r="204" spans="2:2" hidden="1">
      <c r="B204" s="13"/>
    </row>
    <row r="205" spans="2:2" hidden="1">
      <c r="B205" s="13"/>
    </row>
    <row r="206" spans="2:2" hidden="1">
      <c r="B206" s="13"/>
    </row>
    <row r="207" spans="2:2" hidden="1">
      <c r="B207" s="13"/>
    </row>
    <row r="208" spans="2:2" hidden="1">
      <c r="B208" s="13"/>
    </row>
    <row r="209" spans="2:2" hidden="1">
      <c r="B209" s="13"/>
    </row>
    <row r="210" spans="2:2" hidden="1">
      <c r="B210" s="13"/>
    </row>
    <row r="211" spans="2:2" hidden="1">
      <c r="B211" s="13"/>
    </row>
    <row r="212" spans="2:2" hidden="1">
      <c r="B212" s="13"/>
    </row>
    <row r="213" spans="2:2" hidden="1">
      <c r="B213" s="13"/>
    </row>
    <row r="214" spans="2:2" hidden="1">
      <c r="B214" s="13"/>
    </row>
    <row r="215" spans="2:2" hidden="1">
      <c r="B215" s="13"/>
    </row>
    <row r="216" spans="2:2" hidden="1">
      <c r="B216" s="13"/>
    </row>
    <row r="217" spans="2:2" hidden="1">
      <c r="B217" s="13"/>
    </row>
    <row r="218" spans="2:2" hidden="1">
      <c r="B218" s="13"/>
    </row>
    <row r="219" spans="2:2" hidden="1">
      <c r="B219" s="13"/>
    </row>
    <row r="220" spans="2:2" hidden="1">
      <c r="B220" s="13"/>
    </row>
    <row r="221" spans="2:2" hidden="1">
      <c r="B221" s="13"/>
    </row>
    <row r="222" spans="2:2" hidden="1">
      <c r="B222" s="13"/>
    </row>
    <row r="223" spans="2:2" hidden="1">
      <c r="B223" s="13"/>
    </row>
    <row r="224" spans="2:2" hidden="1">
      <c r="B224" s="13"/>
    </row>
    <row r="225" spans="2:2" hidden="1">
      <c r="B225" s="13"/>
    </row>
    <row r="226" spans="2:2" hidden="1">
      <c r="B226" s="13"/>
    </row>
    <row r="227" spans="2:2" hidden="1">
      <c r="B227" s="13"/>
    </row>
    <row r="228" spans="2:2" hidden="1">
      <c r="B228" s="13"/>
    </row>
    <row r="229" spans="2:2" hidden="1">
      <c r="B229" s="13"/>
    </row>
    <row r="230" spans="2:2" hidden="1">
      <c r="B230" s="13"/>
    </row>
    <row r="231" spans="2:2" hidden="1">
      <c r="B231" s="13"/>
    </row>
    <row r="232" spans="2:2" hidden="1">
      <c r="B232" s="13"/>
    </row>
    <row r="233" spans="2:2" hidden="1">
      <c r="B233" s="13"/>
    </row>
    <row r="234" spans="2:2" hidden="1">
      <c r="B234" s="13"/>
    </row>
    <row r="235" spans="2:2" hidden="1">
      <c r="B235" s="13"/>
    </row>
    <row r="236" spans="2:2" hidden="1">
      <c r="B236" s="13"/>
    </row>
    <row r="237" spans="2:2" hidden="1">
      <c r="B237" s="13"/>
    </row>
    <row r="238" spans="2:2" hidden="1">
      <c r="B238" s="13"/>
    </row>
    <row r="239" spans="2:2" hidden="1">
      <c r="B239" s="13"/>
    </row>
    <row r="240" spans="2:2" hidden="1">
      <c r="B240" s="13"/>
    </row>
    <row r="241" spans="2:2" hidden="1">
      <c r="B241" s="13"/>
    </row>
    <row r="242" spans="2:2" hidden="1">
      <c r="B242" s="13"/>
    </row>
    <row r="243" spans="2:2" hidden="1">
      <c r="B243" s="13"/>
    </row>
    <row r="244" spans="2:2" hidden="1">
      <c r="B244" s="13"/>
    </row>
    <row r="245" spans="2:2" hidden="1">
      <c r="B245" s="13"/>
    </row>
    <row r="246" spans="2:2" hidden="1">
      <c r="B246" s="13"/>
    </row>
    <row r="247" spans="2:2" hidden="1">
      <c r="B247" s="13"/>
    </row>
    <row r="248" spans="2:2" hidden="1">
      <c r="B248" s="13"/>
    </row>
    <row r="249" spans="2:2" hidden="1">
      <c r="B249" s="13"/>
    </row>
    <row r="250" spans="2:2" hidden="1">
      <c r="B250" s="13"/>
    </row>
    <row r="251" spans="2:2" hidden="1">
      <c r="B251" s="13"/>
    </row>
    <row r="252" spans="2:2" hidden="1">
      <c r="B252" s="13"/>
    </row>
    <row r="253" spans="2:2" hidden="1">
      <c r="B253" s="13"/>
    </row>
    <row r="254" spans="2:2" hidden="1">
      <c r="B254" s="13"/>
    </row>
    <row r="255" spans="2:2" hidden="1">
      <c r="B255" s="13"/>
    </row>
    <row r="256" spans="2:2" hidden="1">
      <c r="B256" s="13"/>
    </row>
    <row r="257" spans="2:2" hidden="1">
      <c r="B257" s="13"/>
    </row>
    <row r="258" spans="2:2" hidden="1">
      <c r="B258" s="13"/>
    </row>
    <row r="259" spans="2:2" hidden="1">
      <c r="B259" s="13"/>
    </row>
    <row r="260" spans="2:2" hidden="1">
      <c r="B260" s="13"/>
    </row>
    <row r="261" spans="2:2" hidden="1">
      <c r="B261" s="13"/>
    </row>
    <row r="262" spans="2:2" hidden="1">
      <c r="B262" s="13"/>
    </row>
    <row r="263" spans="2:2" hidden="1">
      <c r="B263" s="13"/>
    </row>
    <row r="264" spans="2:2" hidden="1">
      <c r="B264" s="13"/>
    </row>
    <row r="265" spans="2:2" hidden="1">
      <c r="B265" s="13"/>
    </row>
    <row r="266" spans="2:2" hidden="1">
      <c r="B266" s="13"/>
    </row>
    <row r="267" spans="2:2" hidden="1">
      <c r="B267" s="13"/>
    </row>
    <row r="268" spans="2:2" hidden="1">
      <c r="B268" s="13"/>
    </row>
    <row r="269" spans="2:2" hidden="1">
      <c r="B269" s="13"/>
    </row>
    <row r="270" spans="2:2" hidden="1">
      <c r="B270" s="13"/>
    </row>
    <row r="271" spans="2:2" hidden="1">
      <c r="B271" s="13"/>
    </row>
    <row r="272" spans="2:2" hidden="1">
      <c r="B272" s="13"/>
    </row>
    <row r="273" spans="2:2" hidden="1">
      <c r="B273" s="13"/>
    </row>
    <row r="274" spans="2:2" hidden="1">
      <c r="B274" s="13"/>
    </row>
    <row r="275" spans="2:2" hidden="1">
      <c r="B275" s="13"/>
    </row>
    <row r="276" spans="2:2" hidden="1">
      <c r="B276" s="13"/>
    </row>
    <row r="277" spans="2:2" hidden="1">
      <c r="B277" s="13"/>
    </row>
    <row r="278" spans="2:2" hidden="1">
      <c r="B278" s="13"/>
    </row>
    <row r="279" spans="2:2" hidden="1">
      <c r="B279" s="13"/>
    </row>
    <row r="280" spans="2:2" hidden="1">
      <c r="B280" s="13"/>
    </row>
    <row r="281" spans="2:2" hidden="1">
      <c r="B281" s="13"/>
    </row>
    <row r="282" spans="2:2" hidden="1">
      <c r="B282" s="13"/>
    </row>
    <row r="283" spans="2:2" hidden="1">
      <c r="B283" s="13"/>
    </row>
    <row r="284" spans="2:2" hidden="1">
      <c r="B284" s="13"/>
    </row>
    <row r="285" spans="2:2" hidden="1">
      <c r="B285" s="13"/>
    </row>
    <row r="286" spans="2:2" hidden="1">
      <c r="B286" s="13"/>
    </row>
    <row r="287" spans="2:2" hidden="1">
      <c r="B287" s="13"/>
    </row>
    <row r="288" spans="2:2" hidden="1">
      <c r="B288" s="13"/>
    </row>
    <row r="289" spans="2:2" hidden="1">
      <c r="B289" s="13"/>
    </row>
    <row r="290" spans="2:2" hidden="1">
      <c r="B290" s="13"/>
    </row>
    <row r="291" spans="2:2" hidden="1">
      <c r="B291" s="13"/>
    </row>
    <row r="292" spans="2:2" hidden="1">
      <c r="B292" s="13"/>
    </row>
    <row r="293" spans="2:2" hidden="1">
      <c r="B293" s="13"/>
    </row>
    <row r="294" spans="2:2" hidden="1">
      <c r="B294" s="13"/>
    </row>
    <row r="295" spans="2:2" hidden="1">
      <c r="B295" s="13"/>
    </row>
    <row r="296" spans="2:2" hidden="1">
      <c r="B296" s="13"/>
    </row>
    <row r="297" spans="2:2" hidden="1">
      <c r="B297" s="13"/>
    </row>
    <row r="298" spans="2:2" hidden="1">
      <c r="B298" s="13"/>
    </row>
    <row r="299" spans="2:2" hidden="1">
      <c r="B299" s="13"/>
    </row>
    <row r="300" spans="2:2" hidden="1">
      <c r="B300" s="13"/>
    </row>
    <row r="301" spans="2:2" hidden="1">
      <c r="B301" s="13"/>
    </row>
    <row r="302" spans="2:2" hidden="1">
      <c r="B302" s="13"/>
    </row>
    <row r="303" spans="2:2" hidden="1">
      <c r="B303" s="13"/>
    </row>
    <row r="304" spans="2:2" hidden="1">
      <c r="B304" s="13"/>
    </row>
    <row r="305" spans="2:2" hidden="1">
      <c r="B305" s="13"/>
    </row>
    <row r="306" spans="2:2" hidden="1">
      <c r="B306" s="13"/>
    </row>
    <row r="307" spans="2:2" hidden="1">
      <c r="B307" s="13"/>
    </row>
    <row r="308" spans="2:2" hidden="1">
      <c r="B308" s="13"/>
    </row>
    <row r="309" spans="2:2" hidden="1">
      <c r="B309" s="13"/>
    </row>
    <row r="310" spans="2:2" hidden="1">
      <c r="B310" s="13"/>
    </row>
    <row r="311" spans="2:2" hidden="1">
      <c r="B311" s="13"/>
    </row>
    <row r="312" spans="2:2" hidden="1">
      <c r="B312" s="13"/>
    </row>
    <row r="313" spans="2:2" hidden="1">
      <c r="B313" s="13"/>
    </row>
    <row r="314" spans="2:2" hidden="1">
      <c r="B314" s="13"/>
    </row>
    <row r="315" spans="2:2" hidden="1">
      <c r="B315" s="13"/>
    </row>
    <row r="316" spans="2:2" hidden="1">
      <c r="B316" s="13"/>
    </row>
    <row r="317" spans="2:2" hidden="1">
      <c r="B317" s="13"/>
    </row>
    <row r="318" spans="2:2" hidden="1">
      <c r="B318" s="13"/>
    </row>
    <row r="319" spans="2:2" hidden="1">
      <c r="B319" s="13"/>
    </row>
    <row r="320" spans="2:2" hidden="1">
      <c r="B320" s="13"/>
    </row>
    <row r="321" spans="2:2" hidden="1">
      <c r="B321" s="13"/>
    </row>
    <row r="322" spans="2:2" hidden="1">
      <c r="B322" s="13"/>
    </row>
    <row r="323" spans="2:2" hidden="1">
      <c r="B323" s="13"/>
    </row>
    <row r="324" spans="2:2" hidden="1">
      <c r="B324" s="13"/>
    </row>
    <row r="325" spans="2:2" hidden="1">
      <c r="B325" s="13"/>
    </row>
    <row r="326" spans="2:2" hidden="1">
      <c r="B326" s="13"/>
    </row>
    <row r="327" spans="2:2" hidden="1">
      <c r="B327" s="13"/>
    </row>
    <row r="328" spans="2:2" hidden="1">
      <c r="B328" s="13"/>
    </row>
    <row r="329" spans="2:2" hidden="1">
      <c r="B329" s="13"/>
    </row>
    <row r="330" spans="2:2" hidden="1">
      <c r="B330" s="13"/>
    </row>
    <row r="331" spans="2:2" hidden="1">
      <c r="B331" s="13"/>
    </row>
    <row r="332" spans="2:2" hidden="1">
      <c r="B332" s="13"/>
    </row>
    <row r="333" spans="2:2" hidden="1">
      <c r="B333" s="13"/>
    </row>
    <row r="334" spans="2:2" hidden="1">
      <c r="B334" s="13"/>
    </row>
    <row r="335" spans="2:2" hidden="1">
      <c r="B335" s="13"/>
    </row>
    <row r="336" spans="2:2" hidden="1">
      <c r="B336" s="13"/>
    </row>
    <row r="337" spans="2:2" hidden="1">
      <c r="B337" s="13"/>
    </row>
    <row r="338" spans="2:2" hidden="1">
      <c r="B338" s="13"/>
    </row>
    <row r="339" spans="2:2" hidden="1">
      <c r="B339" s="13"/>
    </row>
    <row r="340" spans="2:2" hidden="1">
      <c r="B340" s="13"/>
    </row>
    <row r="341" spans="2:2" hidden="1">
      <c r="B341" s="13"/>
    </row>
    <row r="342" spans="2:2" hidden="1">
      <c r="B342" s="13"/>
    </row>
    <row r="343" spans="2:2" hidden="1">
      <c r="B343" s="13"/>
    </row>
    <row r="344" spans="2:2" hidden="1">
      <c r="B344" s="13"/>
    </row>
    <row r="345" spans="2:2" hidden="1">
      <c r="B345" s="13"/>
    </row>
    <row r="346" spans="2:2" hidden="1">
      <c r="B346" s="13"/>
    </row>
    <row r="347" spans="2:2" hidden="1">
      <c r="B347" s="13"/>
    </row>
    <row r="348" spans="2:2" hidden="1">
      <c r="B348" s="13"/>
    </row>
    <row r="349" spans="2:2" hidden="1">
      <c r="B349" s="13"/>
    </row>
    <row r="350" spans="2:2" hidden="1">
      <c r="B350" s="13"/>
    </row>
    <row r="351" spans="2:2" hidden="1">
      <c r="B351" s="13"/>
    </row>
    <row r="352" spans="2:2" hidden="1">
      <c r="B352" s="13"/>
    </row>
    <row r="353" spans="2:2" hidden="1">
      <c r="B353" s="13"/>
    </row>
    <row r="354" spans="2:2" hidden="1">
      <c r="B354" s="13"/>
    </row>
    <row r="355" spans="2:2" hidden="1">
      <c r="B355" s="13"/>
    </row>
    <row r="356" spans="2:2" hidden="1">
      <c r="B356" s="13"/>
    </row>
    <row r="357" spans="2:2" hidden="1">
      <c r="B357" s="13"/>
    </row>
    <row r="358" spans="2:2" hidden="1">
      <c r="B358" s="13"/>
    </row>
    <row r="359" spans="2:2" hidden="1">
      <c r="B359" s="13"/>
    </row>
    <row r="360" spans="2:2" hidden="1">
      <c r="B360" s="13"/>
    </row>
    <row r="361" spans="2:2" hidden="1">
      <c r="B361" s="13"/>
    </row>
    <row r="362" spans="2:2" hidden="1">
      <c r="B362" s="13"/>
    </row>
    <row r="363" spans="2:2" hidden="1">
      <c r="B363" s="13"/>
    </row>
    <row r="364" spans="2:2" hidden="1">
      <c r="B364" s="13"/>
    </row>
    <row r="365" spans="2:2" hidden="1">
      <c r="B365" s="13"/>
    </row>
    <row r="366" spans="2:2" hidden="1">
      <c r="B366" s="13"/>
    </row>
    <row r="367" spans="2:2" hidden="1">
      <c r="B367" s="13"/>
    </row>
    <row r="368" spans="2:2" hidden="1">
      <c r="B368" s="13"/>
    </row>
    <row r="369" spans="2:2" hidden="1">
      <c r="B369" s="13"/>
    </row>
    <row r="370" spans="2:2" hidden="1">
      <c r="B370" s="13"/>
    </row>
    <row r="371" spans="2:2" hidden="1">
      <c r="B371" s="13"/>
    </row>
    <row r="372" spans="2:2" hidden="1">
      <c r="B372" s="13"/>
    </row>
    <row r="373" spans="2:2" hidden="1">
      <c r="B373" s="13"/>
    </row>
    <row r="374" spans="2:2" hidden="1">
      <c r="B374" s="13"/>
    </row>
    <row r="375" spans="2:2" hidden="1">
      <c r="B375" s="13"/>
    </row>
    <row r="376" spans="2:2" hidden="1">
      <c r="B376" s="13"/>
    </row>
    <row r="377" spans="2:2" hidden="1">
      <c r="B377" s="13"/>
    </row>
    <row r="378" spans="2:2" hidden="1">
      <c r="B378" s="13"/>
    </row>
    <row r="379" spans="2:2" hidden="1">
      <c r="B379" s="13"/>
    </row>
    <row r="380" spans="2:2" hidden="1">
      <c r="B380" s="13"/>
    </row>
    <row r="381" spans="2:2" hidden="1">
      <c r="B381" s="13"/>
    </row>
    <row r="382" spans="2:2" hidden="1">
      <c r="B382" s="13"/>
    </row>
    <row r="383" spans="2:2" hidden="1">
      <c r="B383" s="13"/>
    </row>
    <row r="384" spans="2:2" hidden="1">
      <c r="B384" s="13"/>
    </row>
    <row r="385" spans="2:2" hidden="1">
      <c r="B385" s="13"/>
    </row>
    <row r="386" spans="2:2" hidden="1">
      <c r="B386" s="13"/>
    </row>
    <row r="387" spans="2:2" hidden="1">
      <c r="B387" s="13"/>
    </row>
    <row r="388" spans="2:2" hidden="1">
      <c r="B388" s="13"/>
    </row>
    <row r="389" spans="2:2" hidden="1">
      <c r="B389" s="13"/>
    </row>
    <row r="390" spans="2:2" hidden="1">
      <c r="B390" s="13"/>
    </row>
    <row r="391" spans="2:2" hidden="1">
      <c r="B391" s="13"/>
    </row>
    <row r="392" spans="2:2" hidden="1">
      <c r="B392" s="13"/>
    </row>
    <row r="393" spans="2:2" hidden="1">
      <c r="B393" s="13"/>
    </row>
    <row r="394" spans="2:2" hidden="1">
      <c r="B394" s="13"/>
    </row>
    <row r="395" spans="2:2" hidden="1">
      <c r="B395" s="13"/>
    </row>
    <row r="396" spans="2:2" hidden="1">
      <c r="B396" s="13"/>
    </row>
    <row r="397" spans="2:2" hidden="1">
      <c r="B397" s="13"/>
    </row>
    <row r="398" spans="2:2" hidden="1">
      <c r="B398" s="13"/>
    </row>
    <row r="399" spans="2:2" hidden="1">
      <c r="B399" s="13"/>
    </row>
    <row r="400" spans="2:2" hidden="1">
      <c r="B400" s="13"/>
    </row>
    <row r="401" spans="2:2" hidden="1">
      <c r="B401" s="13"/>
    </row>
    <row r="402" spans="2:2" hidden="1">
      <c r="B402" s="13"/>
    </row>
    <row r="403" spans="2:2" hidden="1">
      <c r="B403" s="13"/>
    </row>
    <row r="404" spans="2:2" hidden="1">
      <c r="B404" s="13"/>
    </row>
    <row r="405" spans="2:2" hidden="1">
      <c r="B405" s="13"/>
    </row>
    <row r="406" spans="2:2" hidden="1">
      <c r="B406" s="13"/>
    </row>
    <row r="407" spans="2:2" hidden="1">
      <c r="B407" s="13"/>
    </row>
    <row r="408" spans="2:2" hidden="1">
      <c r="B408" s="13"/>
    </row>
    <row r="409" spans="2:2" hidden="1">
      <c r="B409" s="13"/>
    </row>
    <row r="410" spans="2:2" hidden="1">
      <c r="B410" s="13"/>
    </row>
    <row r="411" spans="2:2" hidden="1">
      <c r="B411" s="13"/>
    </row>
    <row r="412" spans="2:2" hidden="1">
      <c r="B412" s="13"/>
    </row>
    <row r="413" spans="2:2" hidden="1">
      <c r="B413" s="13"/>
    </row>
    <row r="414" spans="2:2" hidden="1">
      <c r="B414" s="13"/>
    </row>
    <row r="415" spans="2:2" hidden="1">
      <c r="B415" s="13"/>
    </row>
    <row r="416" spans="2:2" hidden="1">
      <c r="B416" s="13"/>
    </row>
    <row r="417" spans="2:2" hidden="1">
      <c r="B417" s="13"/>
    </row>
    <row r="418" spans="2:2" hidden="1">
      <c r="B418" s="13"/>
    </row>
    <row r="419" spans="2:2" hidden="1">
      <c r="B419" s="13"/>
    </row>
    <row r="420" spans="2:2" hidden="1">
      <c r="B420" s="13"/>
    </row>
    <row r="421" spans="2:2" hidden="1">
      <c r="B421" s="13"/>
    </row>
    <row r="422" spans="2:2" hidden="1">
      <c r="B422" s="13"/>
    </row>
    <row r="423" spans="2:2" hidden="1">
      <c r="B423" s="13"/>
    </row>
    <row r="424" spans="2:2" hidden="1">
      <c r="B424" s="13"/>
    </row>
    <row r="425" spans="2:2" hidden="1">
      <c r="B425" s="13"/>
    </row>
    <row r="426" spans="2:2" hidden="1">
      <c r="B426" s="13"/>
    </row>
    <row r="427" spans="2:2" hidden="1">
      <c r="B427" s="13"/>
    </row>
    <row r="428" spans="2:2" hidden="1">
      <c r="B428" s="13"/>
    </row>
    <row r="429" spans="2:2" hidden="1">
      <c r="B429" s="13"/>
    </row>
    <row r="430" spans="2:2" hidden="1">
      <c r="B430" s="13"/>
    </row>
    <row r="431" spans="2:2" hidden="1">
      <c r="B431" s="13"/>
    </row>
    <row r="432" spans="2:2" hidden="1">
      <c r="B432" s="13"/>
    </row>
    <row r="433" spans="2:2" hidden="1">
      <c r="B433" s="13"/>
    </row>
    <row r="434" spans="2:2" hidden="1">
      <c r="B434" s="13"/>
    </row>
    <row r="435" spans="2:2" hidden="1">
      <c r="B435" s="13"/>
    </row>
    <row r="436" spans="2:2" hidden="1">
      <c r="B436" s="13"/>
    </row>
    <row r="437" spans="2:2" hidden="1">
      <c r="B437" s="13"/>
    </row>
    <row r="438" spans="2:2" hidden="1">
      <c r="B438" s="13"/>
    </row>
    <row r="439" spans="2:2" hidden="1">
      <c r="B439" s="13"/>
    </row>
    <row r="440" spans="2:2" hidden="1">
      <c r="B440" s="13"/>
    </row>
    <row r="441" spans="2:2" hidden="1">
      <c r="B441" s="13"/>
    </row>
    <row r="442" spans="2:2" hidden="1">
      <c r="B442" s="13"/>
    </row>
    <row r="443" spans="2:2" hidden="1">
      <c r="B443" s="13"/>
    </row>
    <row r="444" spans="2:2" hidden="1">
      <c r="B444" s="13"/>
    </row>
    <row r="445" spans="2:2" hidden="1">
      <c r="B445" s="13"/>
    </row>
    <row r="446" spans="2:2" hidden="1">
      <c r="B446" s="13"/>
    </row>
    <row r="447" spans="2:2" hidden="1">
      <c r="B447" s="13"/>
    </row>
    <row r="448" spans="2:2" hidden="1">
      <c r="B448" s="13"/>
    </row>
    <row r="449" spans="2:2" hidden="1">
      <c r="B449" s="13"/>
    </row>
    <row r="450" spans="2:2" hidden="1">
      <c r="B450" s="13"/>
    </row>
    <row r="451" spans="2:2" hidden="1">
      <c r="B451" s="13"/>
    </row>
    <row r="452" spans="2:2" hidden="1">
      <c r="B452" s="13"/>
    </row>
    <row r="453" spans="2:2" hidden="1">
      <c r="B453" s="13"/>
    </row>
    <row r="454" spans="2:2" hidden="1">
      <c r="B454" s="13"/>
    </row>
    <row r="455" spans="2:2" hidden="1">
      <c r="B455" s="13"/>
    </row>
    <row r="456" spans="2:2" hidden="1">
      <c r="B456" s="13"/>
    </row>
    <row r="457" spans="2:2" hidden="1">
      <c r="B457" s="13"/>
    </row>
    <row r="458" spans="2:2" hidden="1">
      <c r="B458" s="13"/>
    </row>
    <row r="459" spans="2:2" hidden="1">
      <c r="B459" s="13"/>
    </row>
    <row r="460" spans="2:2" hidden="1">
      <c r="B460" s="13"/>
    </row>
    <row r="461" spans="2:2" hidden="1">
      <c r="B461" s="13"/>
    </row>
    <row r="462" spans="2:2" hidden="1">
      <c r="B462" s="13"/>
    </row>
    <row r="463" spans="2:2" hidden="1">
      <c r="B463" s="13"/>
    </row>
    <row r="464" spans="2:2" hidden="1">
      <c r="B464" s="13"/>
    </row>
    <row r="465" spans="2:2" hidden="1">
      <c r="B465" s="13"/>
    </row>
    <row r="466" spans="2:2" hidden="1">
      <c r="B466" s="13"/>
    </row>
    <row r="467" spans="2:2" hidden="1">
      <c r="B467" s="13"/>
    </row>
    <row r="468" spans="2:2" hidden="1">
      <c r="B468" s="13"/>
    </row>
    <row r="469" spans="2:2" hidden="1">
      <c r="B469" s="13"/>
    </row>
    <row r="470" spans="2:2" hidden="1">
      <c r="B470" s="13"/>
    </row>
    <row r="471" spans="2:2" hidden="1">
      <c r="B471" s="13"/>
    </row>
    <row r="472" spans="2:2" hidden="1">
      <c r="B472" s="13"/>
    </row>
    <row r="473" spans="2:2" hidden="1">
      <c r="B473" s="13"/>
    </row>
    <row r="474" spans="2:2" hidden="1">
      <c r="B474" s="13"/>
    </row>
    <row r="475" spans="2:2" hidden="1">
      <c r="B475" s="13"/>
    </row>
    <row r="476" spans="2:2" hidden="1">
      <c r="B476" s="13"/>
    </row>
    <row r="477" spans="2:2" hidden="1">
      <c r="B477" s="13"/>
    </row>
    <row r="478" spans="2:2" hidden="1">
      <c r="B478" s="13"/>
    </row>
    <row r="479" spans="2:2" hidden="1">
      <c r="B479" s="13"/>
    </row>
    <row r="480" spans="2:2" hidden="1">
      <c r="B480" s="13"/>
    </row>
    <row r="481" spans="2:2" hidden="1">
      <c r="B481" s="13"/>
    </row>
    <row r="482" spans="2:2" hidden="1">
      <c r="B482" s="13"/>
    </row>
    <row r="483" spans="2:2" hidden="1">
      <c r="B483" s="13"/>
    </row>
    <row r="484" spans="2:2" hidden="1">
      <c r="B484" s="13"/>
    </row>
    <row r="485" spans="2:2" hidden="1">
      <c r="B485" s="13"/>
    </row>
    <row r="486" spans="2:2" hidden="1">
      <c r="B486" s="13"/>
    </row>
    <row r="487" spans="2:2" hidden="1">
      <c r="B487" s="13"/>
    </row>
    <row r="488" spans="2:2" hidden="1">
      <c r="B488" s="13"/>
    </row>
    <row r="489" spans="2:2" hidden="1">
      <c r="B489" s="13"/>
    </row>
    <row r="490" spans="2:2" hidden="1">
      <c r="B490" s="13"/>
    </row>
    <row r="491" spans="2:2" hidden="1">
      <c r="B491" s="13"/>
    </row>
    <row r="492" spans="2:2" hidden="1">
      <c r="B492" s="13"/>
    </row>
    <row r="493" spans="2:2" hidden="1">
      <c r="B493" s="13"/>
    </row>
    <row r="494" spans="2:2" hidden="1">
      <c r="B494" s="13"/>
    </row>
    <row r="495" spans="2:2" hidden="1">
      <c r="B495" s="13"/>
    </row>
    <row r="496" spans="2:2" hidden="1">
      <c r="B496" s="13"/>
    </row>
    <row r="497" spans="2:2" hidden="1">
      <c r="B497" s="13"/>
    </row>
    <row r="498" spans="2:2" hidden="1">
      <c r="B498" s="13"/>
    </row>
    <row r="499" spans="2:2" hidden="1">
      <c r="B499" s="13"/>
    </row>
    <row r="500" spans="2:2" hidden="1">
      <c r="B500" s="13"/>
    </row>
    <row r="501" spans="2:2" hidden="1">
      <c r="B501" s="13"/>
    </row>
    <row r="502" spans="2:2" hidden="1">
      <c r="B502" s="13"/>
    </row>
    <row r="503" spans="2:2" hidden="1">
      <c r="B503" s="13"/>
    </row>
    <row r="504" spans="2:2" hidden="1">
      <c r="B504" s="13"/>
    </row>
    <row r="505" spans="2:2" hidden="1">
      <c r="B505" s="13"/>
    </row>
    <row r="506" spans="2:2" hidden="1">
      <c r="B506" s="13"/>
    </row>
    <row r="507" spans="2:2" hidden="1">
      <c r="B507" s="13"/>
    </row>
    <row r="508" spans="2:2" hidden="1">
      <c r="B508" s="13"/>
    </row>
    <row r="509" spans="2:2" hidden="1">
      <c r="B509" s="13"/>
    </row>
    <row r="510" spans="2:2" hidden="1">
      <c r="B510" s="13"/>
    </row>
    <row r="511" spans="2:2" hidden="1">
      <c r="B511" s="13"/>
    </row>
    <row r="512" spans="2:2" hidden="1">
      <c r="B512" s="13"/>
    </row>
    <row r="513" spans="2:2" hidden="1">
      <c r="B513" s="13"/>
    </row>
    <row r="514" spans="2:2" hidden="1">
      <c r="B514" s="13"/>
    </row>
    <row r="515" spans="2:2" hidden="1">
      <c r="B515" s="13"/>
    </row>
    <row r="516" spans="2:2" hidden="1">
      <c r="B516" s="13"/>
    </row>
    <row r="517" spans="2:2" hidden="1">
      <c r="B517" s="13"/>
    </row>
    <row r="518" spans="2:2" hidden="1">
      <c r="B518" s="13"/>
    </row>
    <row r="519" spans="2:2" hidden="1">
      <c r="B519" s="13"/>
    </row>
    <row r="520" spans="2:2" hidden="1">
      <c r="B520" s="13"/>
    </row>
    <row r="521" spans="2:2" hidden="1">
      <c r="B521" s="13"/>
    </row>
    <row r="522" spans="2:2" hidden="1">
      <c r="B522" s="13"/>
    </row>
    <row r="523" spans="2:2" hidden="1">
      <c r="B523" s="13"/>
    </row>
    <row r="524" spans="2:2" hidden="1">
      <c r="B524" s="13"/>
    </row>
    <row r="525" spans="2:2" hidden="1">
      <c r="B525" s="13"/>
    </row>
    <row r="526" spans="2:2" hidden="1">
      <c r="B526" s="13"/>
    </row>
    <row r="527" spans="2:2" hidden="1">
      <c r="B527" s="13"/>
    </row>
    <row r="528" spans="2:2" hidden="1">
      <c r="B528" s="13"/>
    </row>
    <row r="529" spans="2:2" hidden="1">
      <c r="B529" s="13"/>
    </row>
    <row r="530" spans="2:2" hidden="1">
      <c r="B530" s="13"/>
    </row>
    <row r="531" spans="2:2" hidden="1">
      <c r="B531" s="13"/>
    </row>
    <row r="532" spans="2:2" hidden="1">
      <c r="B532" s="13"/>
    </row>
    <row r="533" spans="2:2" hidden="1">
      <c r="B533" s="13"/>
    </row>
    <row r="534" spans="2:2" hidden="1">
      <c r="B534" s="13"/>
    </row>
    <row r="535" spans="2:2" hidden="1">
      <c r="B535" s="13"/>
    </row>
    <row r="536" spans="2:2" hidden="1">
      <c r="B536" s="13"/>
    </row>
    <row r="537" spans="2:2" hidden="1">
      <c r="B537" s="13"/>
    </row>
    <row r="538" spans="2:2" hidden="1">
      <c r="B538" s="13"/>
    </row>
    <row r="539" spans="2:2" hidden="1">
      <c r="B539" s="13"/>
    </row>
    <row r="540" spans="2:2" hidden="1">
      <c r="B540" s="13"/>
    </row>
    <row r="541" spans="2:2" hidden="1">
      <c r="B541" s="13"/>
    </row>
    <row r="542" spans="2:2" hidden="1">
      <c r="B542" s="13"/>
    </row>
    <row r="543" spans="2:2" hidden="1">
      <c r="B543" s="13"/>
    </row>
    <row r="544" spans="2:2" hidden="1">
      <c r="B544" s="13"/>
    </row>
    <row r="545" spans="2:2" hidden="1">
      <c r="B545" s="13"/>
    </row>
    <row r="546" spans="2:2" hidden="1">
      <c r="B546" s="13"/>
    </row>
    <row r="547" spans="2:2" hidden="1">
      <c r="B547" s="13"/>
    </row>
    <row r="548" spans="2:2" hidden="1">
      <c r="B548" s="13"/>
    </row>
    <row r="549" spans="2:2" hidden="1">
      <c r="B549" s="13"/>
    </row>
    <row r="550" spans="2:2" hidden="1">
      <c r="B550" s="13"/>
    </row>
    <row r="551" spans="2:2" hidden="1">
      <c r="B551" s="13"/>
    </row>
    <row r="552" spans="2:2" hidden="1">
      <c r="B552" s="13"/>
    </row>
    <row r="553" spans="2:2" hidden="1">
      <c r="B553" s="13"/>
    </row>
    <row r="554" spans="2:2" hidden="1">
      <c r="B554" s="13"/>
    </row>
    <row r="555" spans="2:2" hidden="1">
      <c r="B555" s="13"/>
    </row>
    <row r="556" spans="2:2" hidden="1">
      <c r="B556" s="13"/>
    </row>
    <row r="557" spans="2:2" hidden="1">
      <c r="B557" s="13"/>
    </row>
    <row r="558" spans="2:2" hidden="1">
      <c r="B558" s="13"/>
    </row>
    <row r="559" spans="2:2" hidden="1">
      <c r="B559" s="13"/>
    </row>
    <row r="560" spans="2:2" hidden="1">
      <c r="B560" s="13"/>
    </row>
    <row r="561" spans="2:2" hidden="1">
      <c r="B561" s="13"/>
    </row>
    <row r="562" spans="2:2" hidden="1">
      <c r="B562" s="13"/>
    </row>
    <row r="563" spans="2:2" hidden="1">
      <c r="B563" s="13"/>
    </row>
    <row r="564" spans="2:2" hidden="1">
      <c r="B564" s="13"/>
    </row>
    <row r="565" spans="2:2" hidden="1">
      <c r="B565" s="13"/>
    </row>
    <row r="566" spans="2:2" hidden="1">
      <c r="B566" s="13"/>
    </row>
    <row r="567" spans="2:2" hidden="1">
      <c r="B567" s="13"/>
    </row>
    <row r="568" spans="2:2" hidden="1">
      <c r="B568" s="13"/>
    </row>
    <row r="569" spans="2:2" hidden="1">
      <c r="B569" s="13"/>
    </row>
    <row r="570" spans="2:2" hidden="1">
      <c r="B570" s="13"/>
    </row>
    <row r="571" spans="2:2" hidden="1">
      <c r="B571" s="13"/>
    </row>
    <row r="572" spans="2:2" hidden="1">
      <c r="B572" s="13"/>
    </row>
    <row r="573" spans="2:2" hidden="1">
      <c r="B573" s="13"/>
    </row>
    <row r="574" spans="2:2" hidden="1">
      <c r="B574" s="13"/>
    </row>
    <row r="575" spans="2:2" hidden="1">
      <c r="B575" s="13"/>
    </row>
    <row r="576" spans="2:2" hidden="1">
      <c r="B576" s="13"/>
    </row>
    <row r="577" spans="2:2" hidden="1">
      <c r="B577" s="13"/>
    </row>
    <row r="578" spans="2:2" hidden="1">
      <c r="B578" s="13"/>
    </row>
    <row r="579" spans="2:2" hidden="1">
      <c r="B579" s="13"/>
    </row>
    <row r="580" spans="2:2" hidden="1">
      <c r="B580" s="13"/>
    </row>
    <row r="581" spans="2:2" hidden="1">
      <c r="B581" s="13"/>
    </row>
    <row r="582" spans="2:2" hidden="1">
      <c r="B582" s="13"/>
    </row>
    <row r="583" spans="2:2" hidden="1">
      <c r="B583" s="13"/>
    </row>
    <row r="584" spans="2:2" hidden="1">
      <c r="B584" s="13"/>
    </row>
    <row r="10000" spans="52:52" hidden="1">
      <c r="AZ10000"/>
    </row>
  </sheetData>
  <mergeCells count="1">
    <mergeCell ref="A5:J5"/>
  </mergeCells>
  <dataValidations count="1">
    <dataValidation allowBlank="1" showInputMessage="1" showErrorMessage="1" sqref="B1:B4 A5:AY1048576 BA5:XFD1048576 AZ5:AZ9999 AZ10001:AZ1048576" xr:uid="{00000000-0002-0000-1000-000000000000}"/>
  </dataValidations>
  <pageMargins left="0" right="0" top="0.5" bottom="0.5" header="0" footer="0.25"/>
  <pageSetup paperSize="9" scale="15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indexed="43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8.28515625" style="12" bestFit="1" customWidth="1"/>
    <col min="2" max="2" width="12.42578125" style="12" customWidth="1"/>
    <col min="3" max="3" width="11.85546875" style="12" customWidth="1"/>
    <col min="4" max="4" width="11.5703125" style="13" customWidth="1"/>
    <col min="5" max="5" width="15.140625" style="13" customWidth="1"/>
    <col min="6" max="6" width="14.7109375" style="13" customWidth="1"/>
    <col min="7" max="7" width="11.7109375" style="13" customWidth="1"/>
    <col min="8" max="8" width="14.7109375" style="13" customWidth="1"/>
    <col min="9" max="9" width="22.7109375" style="13" customWidth="1"/>
    <col min="10" max="10" width="26.85546875" style="13" customWidth="1"/>
    <col min="11" max="11" width="25.42578125" style="13" customWidth="1"/>
    <col min="12" max="12" width="7.5703125" style="13" hidden="1"/>
    <col min="13" max="13" width="6.7109375" style="13" hidden="1"/>
    <col min="14" max="14" width="7.7109375" style="13" hidden="1"/>
    <col min="15" max="15" width="7.140625" style="13" hidden="1"/>
    <col min="16" max="16" width="6" style="13" hidden="1"/>
    <col min="17" max="17" width="7.85546875" style="13" hidden="1"/>
    <col min="18" max="18" width="8.140625" style="13" hidden="1"/>
    <col min="19" max="19" width="6.28515625" style="13" hidden="1"/>
    <col min="20" max="20" width="8" style="13" hidden="1"/>
    <col min="21" max="21" width="8.7109375" style="13" hidden="1"/>
    <col min="22" max="22" width="10" style="13" hidden="1"/>
    <col min="23" max="23" width="9.5703125" style="13" hidden="1"/>
    <col min="24" max="24" width="6.140625" style="13" hidden="1"/>
    <col min="25" max="26" width="5.7109375" style="13" hidden="1"/>
    <col min="27" max="27" width="6.85546875" style="13" hidden="1"/>
    <col min="28" max="28" width="6.42578125" style="13" hidden="1"/>
    <col min="29" max="29" width="6.7109375" style="13" hidden="1"/>
    <col min="30" max="30" width="7.28515625" style="13" hidden="1"/>
    <col min="31" max="34" width="5.7109375" style="13" hidden="1"/>
    <col min="35" max="43" width="9.140625" style="13" hidden="1"/>
    <col min="44" max="52" width="0" style="13" hidden="1"/>
    <col min="53" max="16384" width="9.140625" style="13" hidden="1"/>
  </cols>
  <sheetData>
    <row r="1" spans="1:15" s="1" customFormat="1">
      <c r="A1" s="2" t="s">
        <v>0</v>
      </c>
      <c r="B1" s="62" t="s">
        <v>4061</v>
      </c>
    </row>
    <row r="2" spans="1:15" s="1" customFormat="1">
      <c r="A2" s="2" t="s">
        <v>1</v>
      </c>
      <c r="B2" s="9" t="s">
        <v>3164</v>
      </c>
    </row>
    <row r="3" spans="1:15" s="1" customFormat="1">
      <c r="A3" s="2" t="s">
        <v>2</v>
      </c>
      <c r="B3" s="20" t="s">
        <v>3165</v>
      </c>
    </row>
    <row r="4" spans="1:15" s="1" customFormat="1">
      <c r="A4" s="2" t="s">
        <v>3</v>
      </c>
      <c r="B4" s="63" t="s">
        <v>165</v>
      </c>
    </row>
    <row r="5" spans="1:15" ht="18.75">
      <c r="A5" s="83" t="s">
        <v>121</v>
      </c>
      <c r="B5" s="84"/>
      <c r="C5" s="84"/>
      <c r="D5" s="84"/>
      <c r="E5" s="84"/>
      <c r="F5" s="84"/>
      <c r="G5" s="84"/>
      <c r="H5" s="84"/>
      <c r="I5" s="84"/>
      <c r="J5" s="84"/>
      <c r="K5" s="85"/>
    </row>
    <row r="6" spans="1:15" s="15" customFormat="1">
      <c r="A6" s="32" t="s">
        <v>92</v>
      </c>
      <c r="B6" s="33" t="s">
        <v>46</v>
      </c>
      <c r="C6" s="33" t="s">
        <v>80</v>
      </c>
      <c r="D6" s="33" t="s">
        <v>50</v>
      </c>
      <c r="E6" s="33" t="s">
        <v>67</v>
      </c>
      <c r="F6" s="33" t="s">
        <v>155</v>
      </c>
      <c r="G6" s="33" t="s">
        <v>156</v>
      </c>
      <c r="H6" s="33" t="s">
        <v>5</v>
      </c>
      <c r="I6" s="33" t="s">
        <v>69</v>
      </c>
      <c r="J6" s="33" t="s">
        <v>54</v>
      </c>
      <c r="K6" s="34" t="s">
        <v>151</v>
      </c>
      <c r="L6" s="13"/>
      <c r="M6" s="13"/>
      <c r="N6" s="13"/>
      <c r="O6" s="13"/>
    </row>
    <row r="7" spans="1:15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16" t="s">
        <v>70</v>
      </c>
      <c r="F7" s="16" t="s">
        <v>152</v>
      </c>
      <c r="G7" s="101" t="s">
        <v>4062</v>
      </c>
      <c r="H7" s="16" t="s">
        <v>6</v>
      </c>
      <c r="I7" s="21" t="s">
        <v>7</v>
      </c>
      <c r="J7" s="21" t="s">
        <v>7</v>
      </c>
      <c r="K7" s="22" t="s">
        <v>7</v>
      </c>
      <c r="L7" s="13"/>
      <c r="M7" s="13"/>
      <c r="N7" s="13"/>
      <c r="O7" s="13"/>
    </row>
    <row r="8" spans="1:15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57</v>
      </c>
      <c r="F8" s="5" t="s">
        <v>58</v>
      </c>
      <c r="G8" s="5" t="s">
        <v>59</v>
      </c>
      <c r="H8" s="5" t="s">
        <v>60</v>
      </c>
      <c r="I8" s="5" t="s">
        <v>61</v>
      </c>
      <c r="J8" s="24" t="s">
        <v>62</v>
      </c>
      <c r="K8" s="24" t="s">
        <v>63</v>
      </c>
      <c r="L8" s="13"/>
      <c r="M8" s="13"/>
      <c r="N8" s="13"/>
      <c r="O8" s="13"/>
    </row>
    <row r="9" spans="1:15" s="17" customFormat="1" ht="20.25">
      <c r="A9" s="18" t="s">
        <v>93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53">
        <v>3847.7</v>
      </c>
      <c r="G9" s="103" t="s">
        <v>4062</v>
      </c>
      <c r="H9" s="53">
        <v>16.706746965997201</v>
      </c>
      <c r="I9" s="103" t="s">
        <v>4062</v>
      </c>
      <c r="J9" s="54">
        <v>1</v>
      </c>
      <c r="K9" s="54">
        <v>0</v>
      </c>
      <c r="L9" s="13"/>
      <c r="M9" s="13"/>
      <c r="N9" s="13"/>
      <c r="O9" s="13"/>
    </row>
    <row r="10" spans="1:15">
      <c r="A10" s="57" t="s">
        <v>2565</v>
      </c>
      <c r="B10" s="108" t="s">
        <v>4062</v>
      </c>
      <c r="C10" s="108" t="s">
        <v>4062</v>
      </c>
      <c r="D10" s="108" t="s">
        <v>4062</v>
      </c>
      <c r="E10" s="108" t="s">
        <v>4062</v>
      </c>
      <c r="F10" s="59">
        <v>3376.88</v>
      </c>
      <c r="G10" s="108" t="s">
        <v>4062</v>
      </c>
      <c r="H10" s="59">
        <v>1.0529398E-4</v>
      </c>
      <c r="I10" s="108" t="s">
        <v>4062</v>
      </c>
      <c r="J10" s="58">
        <v>0</v>
      </c>
      <c r="K10" s="58">
        <v>0</v>
      </c>
    </row>
    <row r="11" spans="1:15">
      <c r="A11" t="s">
        <v>2566</v>
      </c>
      <c r="B11" t="s">
        <v>2567</v>
      </c>
      <c r="C11" t="s">
        <v>617</v>
      </c>
      <c r="D11" t="s">
        <v>98</v>
      </c>
      <c r="E11" t="s">
        <v>2568</v>
      </c>
      <c r="F11" s="55">
        <v>2784.13</v>
      </c>
      <c r="G11" s="55">
        <v>2.0999999999999999E-3</v>
      </c>
      <c r="H11" s="55">
        <v>5.8466730000000003E-5</v>
      </c>
      <c r="I11" s="56">
        <v>0</v>
      </c>
      <c r="J11" s="56">
        <v>0</v>
      </c>
      <c r="K11" s="56">
        <v>0</v>
      </c>
    </row>
    <row r="12" spans="1:15">
      <c r="A12" t="s">
        <v>2569</v>
      </c>
      <c r="B12" t="s">
        <v>2570</v>
      </c>
      <c r="C12" t="s">
        <v>109</v>
      </c>
      <c r="D12" t="s">
        <v>98</v>
      </c>
      <c r="E12" t="s">
        <v>2571</v>
      </c>
      <c r="F12" s="55">
        <v>592.75</v>
      </c>
      <c r="G12" s="55">
        <v>7.9000000000000008E-3</v>
      </c>
      <c r="H12" s="55">
        <v>4.6827250000000001E-5</v>
      </c>
      <c r="I12" s="56">
        <v>1E-4</v>
      </c>
      <c r="J12" s="56">
        <v>0</v>
      </c>
      <c r="K12" s="56">
        <v>0</v>
      </c>
    </row>
    <row r="13" spans="1:15">
      <c r="A13" s="57" t="s">
        <v>1858</v>
      </c>
      <c r="B13" s="108" t="s">
        <v>4062</v>
      </c>
      <c r="C13" s="108" t="s">
        <v>4062</v>
      </c>
      <c r="D13" s="108" t="s">
        <v>4062</v>
      </c>
      <c r="E13" s="108" t="s">
        <v>4062</v>
      </c>
      <c r="F13" s="59">
        <v>470.82</v>
      </c>
      <c r="G13" s="108" t="s">
        <v>4062</v>
      </c>
      <c r="H13" s="59">
        <v>16.706641672017199</v>
      </c>
      <c r="I13" s="108" t="s">
        <v>4062</v>
      </c>
      <c r="J13" s="58">
        <v>1</v>
      </c>
      <c r="K13" s="58">
        <v>0</v>
      </c>
    </row>
    <row r="14" spans="1:15">
      <c r="A14" t="s">
        <v>2572</v>
      </c>
      <c r="B14" t="s">
        <v>2573</v>
      </c>
      <c r="C14" t="s">
        <v>879</v>
      </c>
      <c r="D14" t="s">
        <v>100</v>
      </c>
      <c r="E14" t="s">
        <v>230</v>
      </c>
      <c r="F14" s="55">
        <v>117.62</v>
      </c>
      <c r="G14" s="55">
        <v>3916.1597000000047</v>
      </c>
      <c r="H14" s="55">
        <v>16.7066403909608</v>
      </c>
      <c r="I14" s="56">
        <v>0</v>
      </c>
      <c r="J14" s="56">
        <v>1</v>
      </c>
      <c r="K14" s="56">
        <v>0</v>
      </c>
    </row>
    <row r="15" spans="1:15">
      <c r="A15" t="s">
        <v>2574</v>
      </c>
      <c r="B15" t="s">
        <v>2575</v>
      </c>
      <c r="C15" t="s">
        <v>1365</v>
      </c>
      <c r="D15" t="s">
        <v>100</v>
      </c>
      <c r="E15" t="s">
        <v>601</v>
      </c>
      <c r="F15" s="55">
        <v>353.2</v>
      </c>
      <c r="G15" s="55">
        <v>1E-4</v>
      </c>
      <c r="H15" s="55">
        <v>1.2810563999999999E-6</v>
      </c>
      <c r="I15" s="56">
        <v>0</v>
      </c>
      <c r="J15" s="56">
        <v>0</v>
      </c>
      <c r="K15" s="56">
        <v>0</v>
      </c>
    </row>
    <row r="16" spans="1:15">
      <c r="A16" t="s">
        <v>186</v>
      </c>
      <c r="B16" s="108" t="s">
        <v>4062</v>
      </c>
      <c r="C16" s="108" t="s">
        <v>4062</v>
      </c>
      <c r="D16" s="108" t="s">
        <v>4062</v>
      </c>
      <c r="E16" s="108" t="s">
        <v>4062</v>
      </c>
      <c r="F16" s="108" t="s">
        <v>4062</v>
      </c>
      <c r="G16" s="108" t="s">
        <v>4062</v>
      </c>
      <c r="H16" s="108" t="s">
        <v>4062</v>
      </c>
      <c r="I16" s="108" t="s">
        <v>4062</v>
      </c>
      <c r="J16" s="108" t="s">
        <v>4062</v>
      </c>
      <c r="K16" s="108" t="s">
        <v>4062</v>
      </c>
    </row>
    <row r="17" spans="1:11">
      <c r="A17" t="s">
        <v>299</v>
      </c>
      <c r="B17" s="108" t="s">
        <v>4062</v>
      </c>
      <c r="C17" s="108" t="s">
        <v>4062</v>
      </c>
      <c r="D17" s="108" t="s">
        <v>4062</v>
      </c>
      <c r="E17" s="108" t="s">
        <v>4062</v>
      </c>
      <c r="F17" s="108" t="s">
        <v>4062</v>
      </c>
      <c r="G17" s="108" t="s">
        <v>4062</v>
      </c>
      <c r="H17" s="108" t="s">
        <v>4062</v>
      </c>
      <c r="I17" s="108" t="s">
        <v>4062</v>
      </c>
      <c r="J17" s="108" t="s">
        <v>4062</v>
      </c>
      <c r="K17" s="108" t="s">
        <v>4062</v>
      </c>
    </row>
    <row r="18" spans="1:11">
      <c r="A18" t="s">
        <v>300</v>
      </c>
      <c r="B18" s="108" t="s">
        <v>4062</v>
      </c>
      <c r="C18" s="108" t="s">
        <v>4062</v>
      </c>
      <c r="D18" s="108" t="s">
        <v>4062</v>
      </c>
      <c r="E18" s="108" t="s">
        <v>4062</v>
      </c>
      <c r="F18" s="108" t="s">
        <v>4062</v>
      </c>
      <c r="G18" s="108" t="s">
        <v>4062</v>
      </c>
      <c r="H18" s="108" t="s">
        <v>4062</v>
      </c>
      <c r="I18" s="108" t="s">
        <v>4062</v>
      </c>
      <c r="J18" s="108" t="s">
        <v>4062</v>
      </c>
      <c r="K18" s="108" t="s">
        <v>4062</v>
      </c>
    </row>
    <row r="19" spans="1:11">
      <c r="A19" t="s">
        <v>301</v>
      </c>
      <c r="B19" s="108" t="s">
        <v>4062</v>
      </c>
      <c r="C19" s="108" t="s">
        <v>4062</v>
      </c>
      <c r="D19" s="108" t="s">
        <v>4062</v>
      </c>
      <c r="E19" s="108" t="s">
        <v>4062</v>
      </c>
      <c r="F19" s="108" t="s">
        <v>4062</v>
      </c>
      <c r="G19" s="108" t="s">
        <v>4062</v>
      </c>
      <c r="H19" s="108" t="s">
        <v>4062</v>
      </c>
      <c r="I19" s="108" t="s">
        <v>4062</v>
      </c>
      <c r="J19" s="108" t="s">
        <v>4062</v>
      </c>
      <c r="K19" s="108" t="s">
        <v>4062</v>
      </c>
    </row>
    <row r="20" spans="1:11" hidden="1">
      <c r="B20" s="13"/>
      <c r="C20" s="13"/>
    </row>
    <row r="21" spans="1:11" hidden="1">
      <c r="B21" s="13"/>
      <c r="C21" s="13"/>
    </row>
    <row r="22" spans="1:11" hidden="1">
      <c r="B22" s="13"/>
      <c r="C22" s="13"/>
    </row>
    <row r="23" spans="1:11" hidden="1">
      <c r="B23" s="13"/>
      <c r="C23" s="13"/>
    </row>
    <row r="24" spans="1:11" hidden="1">
      <c r="B24" s="13"/>
      <c r="C24" s="13"/>
    </row>
    <row r="25" spans="1:11" hidden="1">
      <c r="B25" s="13"/>
      <c r="C25" s="13"/>
    </row>
    <row r="26" spans="1:11" hidden="1">
      <c r="B26" s="13"/>
      <c r="C26" s="13"/>
    </row>
    <row r="27" spans="1:11" hidden="1">
      <c r="B27" s="13"/>
      <c r="C27" s="13"/>
    </row>
    <row r="28" spans="1:11" hidden="1">
      <c r="B28" s="13"/>
      <c r="C28" s="13"/>
    </row>
    <row r="29" spans="1:11" hidden="1">
      <c r="B29" s="13"/>
      <c r="C29" s="13"/>
    </row>
    <row r="30" spans="1:11" hidden="1">
      <c r="B30" s="13"/>
      <c r="C30" s="13"/>
    </row>
    <row r="31" spans="1:11" hidden="1">
      <c r="B31" s="13"/>
      <c r="C31" s="13"/>
    </row>
    <row r="32" spans="1:11" hidden="1">
      <c r="B32" s="13"/>
      <c r="C32" s="13"/>
    </row>
    <row r="33" spans="2:3" hidden="1">
      <c r="B33" s="13"/>
      <c r="C33" s="13"/>
    </row>
    <row r="34" spans="2:3" hidden="1">
      <c r="B34" s="13"/>
      <c r="C34" s="13"/>
    </row>
    <row r="35" spans="2:3" hidden="1">
      <c r="B35" s="13"/>
      <c r="C35" s="13"/>
    </row>
    <row r="36" spans="2:3" hidden="1">
      <c r="B36" s="13"/>
      <c r="C36" s="13"/>
    </row>
    <row r="37" spans="2:3" hidden="1">
      <c r="B37" s="13"/>
      <c r="C37" s="13"/>
    </row>
    <row r="38" spans="2:3" hidden="1">
      <c r="B38" s="13"/>
      <c r="C38" s="13"/>
    </row>
    <row r="39" spans="2:3" hidden="1">
      <c r="B39" s="13"/>
      <c r="C39" s="13"/>
    </row>
    <row r="40" spans="2:3" hidden="1">
      <c r="B40" s="13"/>
      <c r="C40" s="13"/>
    </row>
    <row r="41" spans="2:3" hidden="1">
      <c r="B41" s="13"/>
      <c r="C41" s="13"/>
    </row>
    <row r="42" spans="2:3" hidden="1">
      <c r="B42" s="13"/>
      <c r="C42" s="13"/>
    </row>
    <row r="43" spans="2:3" hidden="1">
      <c r="B43" s="13"/>
      <c r="C43" s="13"/>
    </row>
    <row r="44" spans="2:3" hidden="1">
      <c r="B44" s="13"/>
      <c r="C44" s="13"/>
    </row>
    <row r="45" spans="2:3" hidden="1">
      <c r="B45" s="13"/>
      <c r="C45" s="13"/>
    </row>
    <row r="46" spans="2:3" hidden="1">
      <c r="B46" s="13"/>
      <c r="C46" s="13"/>
    </row>
    <row r="47" spans="2:3" hidden="1">
      <c r="B47" s="13"/>
      <c r="C47" s="13"/>
    </row>
    <row r="48" spans="2:3" hidden="1">
      <c r="B48" s="13"/>
      <c r="C48" s="13"/>
    </row>
    <row r="49" spans="2:3" hidden="1">
      <c r="B49" s="13"/>
      <c r="C49" s="13"/>
    </row>
    <row r="50" spans="2:3" hidden="1">
      <c r="B50" s="13"/>
      <c r="C50" s="13"/>
    </row>
    <row r="51" spans="2:3" hidden="1">
      <c r="B51" s="13"/>
      <c r="C51" s="13"/>
    </row>
    <row r="52" spans="2:3" hidden="1">
      <c r="B52" s="13"/>
      <c r="C52" s="13"/>
    </row>
    <row r="53" spans="2:3" hidden="1">
      <c r="B53" s="13"/>
      <c r="C53" s="13"/>
    </row>
    <row r="54" spans="2:3" hidden="1">
      <c r="B54" s="13"/>
      <c r="C54" s="13"/>
    </row>
    <row r="55" spans="2:3" hidden="1">
      <c r="B55" s="13"/>
      <c r="C55" s="13"/>
    </row>
    <row r="56" spans="2:3" hidden="1">
      <c r="B56" s="13"/>
      <c r="C56" s="13"/>
    </row>
    <row r="57" spans="2:3" hidden="1">
      <c r="B57" s="13"/>
      <c r="C57" s="13"/>
    </row>
    <row r="58" spans="2:3" hidden="1">
      <c r="B58" s="13"/>
      <c r="C58" s="13"/>
    </row>
    <row r="59" spans="2:3" hidden="1">
      <c r="B59" s="13"/>
      <c r="C59" s="13"/>
    </row>
    <row r="60" spans="2:3" hidden="1">
      <c r="B60" s="13"/>
      <c r="C60" s="13"/>
    </row>
    <row r="61" spans="2:3" hidden="1">
      <c r="B61" s="13"/>
      <c r="C61" s="13"/>
    </row>
    <row r="62" spans="2:3" hidden="1">
      <c r="B62" s="13"/>
      <c r="C62" s="13"/>
    </row>
    <row r="63" spans="2:3" hidden="1">
      <c r="B63" s="13"/>
      <c r="C63" s="13"/>
    </row>
    <row r="64" spans="2:3" hidden="1">
      <c r="B64" s="13"/>
      <c r="C64" s="13"/>
    </row>
    <row r="65" spans="2:3" hidden="1">
      <c r="B65" s="13"/>
      <c r="C65" s="13"/>
    </row>
    <row r="66" spans="2:3" hidden="1">
      <c r="B66" s="13"/>
      <c r="C66" s="13"/>
    </row>
    <row r="67" spans="2:3" hidden="1">
      <c r="B67" s="13"/>
      <c r="C67" s="13"/>
    </row>
    <row r="68" spans="2:3" hidden="1">
      <c r="B68" s="13"/>
      <c r="C68" s="13"/>
    </row>
    <row r="69" spans="2:3" hidden="1">
      <c r="B69" s="13"/>
      <c r="C69" s="13"/>
    </row>
    <row r="70" spans="2:3" hidden="1">
      <c r="B70" s="13"/>
      <c r="C70" s="13"/>
    </row>
    <row r="71" spans="2:3" hidden="1">
      <c r="B71" s="13"/>
      <c r="C71" s="13"/>
    </row>
    <row r="72" spans="2:3" hidden="1">
      <c r="B72" s="13"/>
      <c r="C72" s="13"/>
    </row>
    <row r="73" spans="2:3" hidden="1">
      <c r="B73" s="13"/>
      <c r="C73" s="13"/>
    </row>
    <row r="74" spans="2:3" hidden="1">
      <c r="B74" s="13"/>
      <c r="C74" s="13"/>
    </row>
    <row r="75" spans="2:3" hidden="1">
      <c r="B75" s="13"/>
      <c r="C75" s="13"/>
    </row>
    <row r="76" spans="2:3" hidden="1">
      <c r="B76" s="13"/>
      <c r="C76" s="13"/>
    </row>
    <row r="77" spans="2:3" hidden="1">
      <c r="B77" s="13"/>
      <c r="C77" s="13"/>
    </row>
    <row r="78" spans="2:3" hidden="1">
      <c r="B78" s="13"/>
      <c r="C78" s="13"/>
    </row>
    <row r="79" spans="2:3" hidden="1">
      <c r="B79" s="13"/>
      <c r="C79" s="13"/>
    </row>
    <row r="80" spans="2:3" hidden="1">
      <c r="B80" s="13"/>
      <c r="C80" s="13"/>
    </row>
    <row r="81" spans="2:3" hidden="1">
      <c r="B81" s="13"/>
      <c r="C81" s="13"/>
    </row>
    <row r="82" spans="2:3" hidden="1">
      <c r="B82" s="13"/>
      <c r="C82" s="13"/>
    </row>
    <row r="83" spans="2:3" hidden="1">
      <c r="B83" s="13"/>
      <c r="C83" s="13"/>
    </row>
    <row r="84" spans="2:3" hidden="1">
      <c r="B84" s="13"/>
      <c r="C84" s="13"/>
    </row>
    <row r="85" spans="2:3" hidden="1">
      <c r="B85" s="13"/>
      <c r="C85" s="13"/>
    </row>
    <row r="86" spans="2:3" hidden="1">
      <c r="B86" s="13"/>
      <c r="C86" s="13"/>
    </row>
    <row r="87" spans="2:3" hidden="1">
      <c r="B87" s="13"/>
      <c r="C87" s="13"/>
    </row>
    <row r="88" spans="2:3" hidden="1">
      <c r="B88" s="13"/>
      <c r="C88" s="13"/>
    </row>
    <row r="89" spans="2:3" hidden="1">
      <c r="B89" s="13"/>
      <c r="C89" s="13"/>
    </row>
    <row r="90" spans="2:3" hidden="1">
      <c r="B90" s="13"/>
      <c r="C90" s="13"/>
    </row>
    <row r="91" spans="2:3" hidden="1">
      <c r="B91" s="13"/>
      <c r="C91" s="13"/>
    </row>
    <row r="92" spans="2:3" hidden="1">
      <c r="B92" s="13"/>
      <c r="C92" s="13"/>
    </row>
    <row r="93" spans="2:3" hidden="1">
      <c r="B93" s="13"/>
      <c r="C93" s="13"/>
    </row>
    <row r="94" spans="2:3" hidden="1">
      <c r="B94" s="13"/>
      <c r="C94" s="13"/>
    </row>
    <row r="95" spans="2:3" hidden="1">
      <c r="B95" s="13"/>
      <c r="C95" s="13"/>
    </row>
    <row r="96" spans="2:3" hidden="1">
      <c r="B96" s="13"/>
      <c r="C96" s="13"/>
    </row>
    <row r="97" spans="2:3" hidden="1">
      <c r="B97" s="13"/>
      <c r="C97" s="13"/>
    </row>
    <row r="98" spans="2:3" hidden="1">
      <c r="B98" s="13"/>
      <c r="C98" s="13"/>
    </row>
    <row r="99" spans="2:3" hidden="1">
      <c r="B99" s="13"/>
      <c r="C99" s="13"/>
    </row>
    <row r="100" spans="2:3" hidden="1">
      <c r="B100" s="13"/>
      <c r="C100" s="13"/>
    </row>
    <row r="101" spans="2:3" hidden="1">
      <c r="B101" s="13"/>
      <c r="C101" s="13"/>
    </row>
    <row r="102" spans="2:3" hidden="1">
      <c r="B102" s="13"/>
      <c r="C102" s="13"/>
    </row>
    <row r="103" spans="2:3" hidden="1">
      <c r="B103" s="13"/>
      <c r="C103" s="13"/>
    </row>
    <row r="104" spans="2:3" hidden="1">
      <c r="B104" s="13"/>
      <c r="C104" s="13"/>
    </row>
    <row r="105" spans="2:3" hidden="1">
      <c r="B105" s="13"/>
      <c r="C105" s="13"/>
    </row>
    <row r="106" spans="2:3" hidden="1">
      <c r="B106" s="13"/>
      <c r="C106" s="13"/>
    </row>
    <row r="107" spans="2:3" hidden="1">
      <c r="B107" s="13"/>
      <c r="C107" s="13"/>
    </row>
    <row r="108" spans="2:3" hidden="1">
      <c r="B108" s="13"/>
      <c r="C108" s="13"/>
    </row>
    <row r="109" spans="2:3" hidden="1">
      <c r="B109" s="13"/>
      <c r="C109" s="13"/>
    </row>
    <row r="110" spans="2:3" hidden="1">
      <c r="B110" s="13"/>
      <c r="C110" s="13"/>
    </row>
    <row r="111" spans="2:3" hidden="1">
      <c r="B111" s="13"/>
      <c r="C111" s="13"/>
    </row>
    <row r="112" spans="2:3" hidden="1">
      <c r="B112" s="13"/>
      <c r="C112" s="13"/>
    </row>
    <row r="113" spans="2:3" hidden="1">
      <c r="B113" s="13"/>
      <c r="C113" s="13"/>
    </row>
    <row r="114" spans="2:3" hidden="1">
      <c r="B114" s="13"/>
      <c r="C114" s="13"/>
    </row>
    <row r="115" spans="2:3" hidden="1">
      <c r="B115" s="13"/>
      <c r="C115" s="13"/>
    </row>
    <row r="116" spans="2:3" hidden="1">
      <c r="B116" s="13"/>
      <c r="C116" s="13"/>
    </row>
    <row r="117" spans="2:3" hidden="1">
      <c r="B117" s="13"/>
      <c r="C117" s="13"/>
    </row>
    <row r="118" spans="2:3" hidden="1">
      <c r="B118" s="13"/>
      <c r="C118" s="13"/>
    </row>
    <row r="119" spans="2:3" hidden="1">
      <c r="B119" s="13"/>
      <c r="C119" s="13"/>
    </row>
    <row r="120" spans="2:3" hidden="1">
      <c r="B120" s="13"/>
      <c r="C120" s="13"/>
    </row>
    <row r="121" spans="2:3" hidden="1">
      <c r="B121" s="13"/>
      <c r="C121" s="13"/>
    </row>
    <row r="122" spans="2:3" hidden="1">
      <c r="B122" s="13"/>
      <c r="C122" s="13"/>
    </row>
    <row r="123" spans="2:3" hidden="1">
      <c r="B123" s="13"/>
      <c r="C123" s="13"/>
    </row>
    <row r="124" spans="2:3" hidden="1">
      <c r="B124" s="13"/>
      <c r="C124" s="13"/>
    </row>
    <row r="125" spans="2:3" hidden="1">
      <c r="B125" s="13"/>
      <c r="C125" s="13"/>
    </row>
    <row r="126" spans="2:3" hidden="1">
      <c r="B126" s="13"/>
      <c r="C126" s="13"/>
    </row>
    <row r="127" spans="2:3" hidden="1">
      <c r="B127" s="13"/>
      <c r="C127" s="13"/>
    </row>
    <row r="128" spans="2:3" hidden="1">
      <c r="B128" s="13"/>
      <c r="C128" s="13"/>
    </row>
    <row r="129" spans="2:3" hidden="1">
      <c r="B129" s="13"/>
      <c r="C129" s="13"/>
    </row>
    <row r="130" spans="2:3" hidden="1">
      <c r="B130" s="13"/>
      <c r="C130" s="13"/>
    </row>
    <row r="131" spans="2:3" hidden="1">
      <c r="B131" s="13"/>
      <c r="C131" s="13"/>
    </row>
    <row r="132" spans="2:3" hidden="1">
      <c r="B132" s="13"/>
      <c r="C132" s="13"/>
    </row>
    <row r="133" spans="2:3" hidden="1">
      <c r="B133" s="13"/>
      <c r="C133" s="13"/>
    </row>
    <row r="134" spans="2:3" hidden="1">
      <c r="B134" s="13"/>
      <c r="C134" s="13"/>
    </row>
    <row r="135" spans="2:3" hidden="1">
      <c r="B135" s="13"/>
      <c r="C135" s="13"/>
    </row>
    <row r="136" spans="2:3" hidden="1">
      <c r="B136" s="13"/>
      <c r="C136" s="13"/>
    </row>
    <row r="137" spans="2:3" hidden="1">
      <c r="B137" s="13"/>
      <c r="C137" s="13"/>
    </row>
    <row r="138" spans="2:3" hidden="1">
      <c r="B138" s="13"/>
      <c r="C138" s="13"/>
    </row>
    <row r="139" spans="2:3" hidden="1">
      <c r="B139" s="13"/>
      <c r="C139" s="13"/>
    </row>
    <row r="140" spans="2:3" hidden="1">
      <c r="B140" s="13"/>
      <c r="C140" s="13"/>
    </row>
    <row r="141" spans="2:3" hidden="1">
      <c r="B141" s="13"/>
      <c r="C141" s="13"/>
    </row>
    <row r="142" spans="2:3" hidden="1">
      <c r="B142" s="13"/>
      <c r="C142" s="13"/>
    </row>
    <row r="143" spans="2:3" hidden="1">
      <c r="B143" s="13"/>
      <c r="C143" s="13"/>
    </row>
    <row r="144" spans="2:3" hidden="1">
      <c r="B144" s="13"/>
      <c r="C144" s="13"/>
    </row>
    <row r="145" spans="2:3" hidden="1">
      <c r="B145" s="13"/>
      <c r="C145" s="13"/>
    </row>
    <row r="146" spans="2:3" hidden="1">
      <c r="B146" s="13"/>
      <c r="C146" s="13"/>
    </row>
    <row r="147" spans="2:3" hidden="1">
      <c r="B147" s="13"/>
      <c r="C147" s="13"/>
    </row>
    <row r="148" spans="2:3" hidden="1">
      <c r="B148" s="13"/>
      <c r="C148" s="13"/>
    </row>
    <row r="149" spans="2:3" hidden="1">
      <c r="B149" s="13"/>
      <c r="C149" s="13"/>
    </row>
    <row r="150" spans="2:3" hidden="1">
      <c r="B150" s="13"/>
      <c r="C150" s="13"/>
    </row>
    <row r="151" spans="2:3" hidden="1">
      <c r="B151" s="13"/>
      <c r="C151" s="13"/>
    </row>
    <row r="152" spans="2:3" hidden="1">
      <c r="B152" s="13"/>
      <c r="C152" s="13"/>
    </row>
    <row r="153" spans="2:3" hidden="1">
      <c r="B153" s="13"/>
      <c r="C153" s="13"/>
    </row>
    <row r="154" spans="2:3" hidden="1">
      <c r="B154" s="13"/>
      <c r="C154" s="13"/>
    </row>
    <row r="155" spans="2:3" hidden="1">
      <c r="B155" s="13"/>
      <c r="C155" s="13"/>
    </row>
    <row r="156" spans="2:3" hidden="1">
      <c r="B156" s="13"/>
      <c r="C156" s="13"/>
    </row>
    <row r="157" spans="2:3" hidden="1">
      <c r="B157" s="13"/>
      <c r="C157" s="13"/>
    </row>
    <row r="158" spans="2:3" hidden="1">
      <c r="B158" s="13"/>
      <c r="C158" s="13"/>
    </row>
    <row r="159" spans="2:3" hidden="1">
      <c r="B159" s="13"/>
      <c r="C159" s="13"/>
    </row>
    <row r="160" spans="2:3" hidden="1">
      <c r="B160" s="13"/>
      <c r="C160" s="13"/>
    </row>
    <row r="161" spans="2:3" hidden="1">
      <c r="B161" s="13"/>
      <c r="C161" s="13"/>
    </row>
    <row r="162" spans="2:3" hidden="1">
      <c r="B162" s="13"/>
      <c r="C162" s="13"/>
    </row>
    <row r="163" spans="2:3" hidden="1">
      <c r="B163" s="13"/>
      <c r="C163" s="13"/>
    </row>
    <row r="164" spans="2:3" hidden="1">
      <c r="B164" s="13"/>
      <c r="C164" s="13"/>
    </row>
    <row r="165" spans="2:3" hidden="1">
      <c r="B165" s="13"/>
      <c r="C165" s="13"/>
    </row>
    <row r="166" spans="2:3" hidden="1">
      <c r="B166" s="13"/>
      <c r="C166" s="13"/>
    </row>
    <row r="167" spans="2:3" hidden="1">
      <c r="B167" s="13"/>
      <c r="C167" s="13"/>
    </row>
    <row r="168" spans="2:3" hidden="1">
      <c r="B168" s="13"/>
      <c r="C168" s="13"/>
    </row>
    <row r="169" spans="2:3" hidden="1">
      <c r="B169" s="13"/>
      <c r="C169" s="13"/>
    </row>
    <row r="170" spans="2:3" hidden="1">
      <c r="B170" s="13"/>
      <c r="C170" s="13"/>
    </row>
    <row r="171" spans="2:3" hidden="1">
      <c r="B171" s="13"/>
      <c r="C171" s="13"/>
    </row>
    <row r="172" spans="2:3" hidden="1">
      <c r="B172" s="13"/>
      <c r="C172" s="13"/>
    </row>
    <row r="173" spans="2:3" hidden="1">
      <c r="B173" s="13"/>
      <c r="C173" s="13"/>
    </row>
    <row r="174" spans="2:3" hidden="1">
      <c r="B174" s="13"/>
      <c r="C174" s="13"/>
    </row>
    <row r="175" spans="2:3" hidden="1">
      <c r="B175" s="13"/>
      <c r="C175" s="13"/>
    </row>
    <row r="176" spans="2:3" hidden="1">
      <c r="B176" s="13"/>
      <c r="C176" s="13"/>
    </row>
    <row r="177" spans="2:3" hidden="1">
      <c r="B177" s="13"/>
      <c r="C177" s="13"/>
    </row>
    <row r="178" spans="2:3" hidden="1">
      <c r="B178" s="13"/>
      <c r="C178" s="13"/>
    </row>
    <row r="179" spans="2:3" hidden="1">
      <c r="B179" s="13"/>
      <c r="C179" s="13"/>
    </row>
    <row r="180" spans="2:3" hidden="1">
      <c r="B180" s="13"/>
      <c r="C180" s="13"/>
    </row>
    <row r="181" spans="2:3" hidden="1">
      <c r="B181" s="13"/>
      <c r="C181" s="13"/>
    </row>
    <row r="182" spans="2:3" hidden="1">
      <c r="B182" s="13"/>
      <c r="C182" s="13"/>
    </row>
    <row r="183" spans="2:3" hidden="1">
      <c r="B183" s="13"/>
      <c r="C183" s="13"/>
    </row>
    <row r="184" spans="2:3" hidden="1">
      <c r="B184" s="13"/>
      <c r="C184" s="13"/>
    </row>
    <row r="185" spans="2:3" hidden="1">
      <c r="B185" s="13"/>
      <c r="C185" s="13"/>
    </row>
    <row r="186" spans="2:3" hidden="1">
      <c r="B186" s="13"/>
      <c r="C186" s="13"/>
    </row>
    <row r="187" spans="2:3" hidden="1">
      <c r="B187" s="13"/>
      <c r="C187" s="13"/>
    </row>
    <row r="188" spans="2:3" hidden="1">
      <c r="B188" s="13"/>
      <c r="C188" s="13"/>
    </row>
    <row r="189" spans="2:3" hidden="1">
      <c r="B189" s="13"/>
      <c r="C189" s="13"/>
    </row>
    <row r="190" spans="2:3" hidden="1">
      <c r="B190" s="13"/>
      <c r="C190" s="13"/>
    </row>
    <row r="191" spans="2:3" hidden="1">
      <c r="B191" s="13"/>
      <c r="C191" s="13"/>
    </row>
    <row r="192" spans="2:3" hidden="1">
      <c r="B192" s="13"/>
      <c r="C192" s="13"/>
    </row>
    <row r="193" spans="2:3" hidden="1">
      <c r="B193" s="13"/>
      <c r="C193" s="13"/>
    </row>
    <row r="194" spans="2:3" hidden="1">
      <c r="B194" s="13"/>
      <c r="C194" s="13"/>
    </row>
    <row r="195" spans="2:3" hidden="1">
      <c r="B195" s="13"/>
      <c r="C195" s="13"/>
    </row>
    <row r="196" spans="2:3" hidden="1">
      <c r="B196" s="13"/>
      <c r="C196" s="13"/>
    </row>
    <row r="197" spans="2:3" hidden="1">
      <c r="B197" s="13"/>
      <c r="C197" s="13"/>
    </row>
    <row r="198" spans="2:3" hidden="1">
      <c r="B198" s="13"/>
      <c r="C198" s="13"/>
    </row>
    <row r="199" spans="2:3" hidden="1">
      <c r="B199" s="13"/>
      <c r="C199" s="13"/>
    </row>
    <row r="200" spans="2:3" hidden="1">
      <c r="B200" s="13"/>
      <c r="C200" s="13"/>
    </row>
    <row r="201" spans="2:3" hidden="1">
      <c r="B201" s="13"/>
      <c r="C201" s="13"/>
    </row>
    <row r="202" spans="2:3" hidden="1">
      <c r="B202" s="13"/>
      <c r="C202" s="13"/>
    </row>
    <row r="203" spans="2:3" hidden="1">
      <c r="B203" s="13"/>
      <c r="C203" s="13"/>
    </row>
    <row r="204" spans="2:3" hidden="1">
      <c r="B204" s="13"/>
      <c r="C204" s="13"/>
    </row>
    <row r="205" spans="2:3" hidden="1">
      <c r="B205" s="13"/>
      <c r="C205" s="13"/>
    </row>
    <row r="206" spans="2:3" hidden="1">
      <c r="B206" s="13"/>
      <c r="C206" s="13"/>
    </row>
    <row r="207" spans="2:3" hidden="1">
      <c r="B207" s="13"/>
      <c r="C207" s="13"/>
    </row>
    <row r="208" spans="2:3" hidden="1">
      <c r="B208" s="13"/>
      <c r="C208" s="13"/>
    </row>
    <row r="209" spans="2:3" hidden="1">
      <c r="B209" s="13"/>
      <c r="C209" s="13"/>
    </row>
    <row r="210" spans="2:3" hidden="1">
      <c r="B210" s="13"/>
      <c r="C210" s="13"/>
    </row>
    <row r="211" spans="2:3" hidden="1">
      <c r="B211" s="13"/>
      <c r="C211" s="13"/>
    </row>
    <row r="212" spans="2:3" hidden="1">
      <c r="B212" s="13"/>
      <c r="C212" s="13"/>
    </row>
    <row r="213" spans="2:3" hidden="1">
      <c r="B213" s="13"/>
      <c r="C213" s="13"/>
    </row>
    <row r="214" spans="2:3" hidden="1">
      <c r="B214" s="13"/>
      <c r="C214" s="13"/>
    </row>
    <row r="215" spans="2:3" hidden="1">
      <c r="B215" s="13"/>
      <c r="C215" s="13"/>
    </row>
    <row r="216" spans="2:3" hidden="1">
      <c r="B216" s="13"/>
      <c r="C216" s="13"/>
    </row>
    <row r="217" spans="2:3" hidden="1">
      <c r="B217" s="13"/>
      <c r="C217" s="13"/>
    </row>
    <row r="218" spans="2:3" hidden="1">
      <c r="B218" s="13"/>
      <c r="C218" s="13"/>
    </row>
    <row r="219" spans="2:3" hidden="1">
      <c r="B219" s="13"/>
      <c r="C219" s="13"/>
    </row>
    <row r="220" spans="2:3" hidden="1">
      <c r="B220" s="13"/>
      <c r="C220" s="13"/>
    </row>
    <row r="221" spans="2:3" hidden="1">
      <c r="B221" s="13"/>
      <c r="C221" s="13"/>
    </row>
    <row r="222" spans="2:3" hidden="1">
      <c r="B222" s="13"/>
      <c r="C222" s="13"/>
    </row>
    <row r="223" spans="2:3" hidden="1">
      <c r="B223" s="13"/>
      <c r="C223" s="13"/>
    </row>
    <row r="224" spans="2:3" hidden="1">
      <c r="B224" s="13"/>
      <c r="C224" s="13"/>
    </row>
    <row r="225" spans="2:3" hidden="1">
      <c r="B225" s="13"/>
      <c r="C225" s="13"/>
    </row>
    <row r="226" spans="2:3" hidden="1">
      <c r="B226" s="13"/>
      <c r="C226" s="13"/>
    </row>
    <row r="227" spans="2:3" hidden="1">
      <c r="B227" s="13"/>
      <c r="C227" s="13"/>
    </row>
    <row r="228" spans="2:3" hidden="1">
      <c r="B228" s="13"/>
      <c r="C228" s="13"/>
    </row>
    <row r="229" spans="2:3" hidden="1">
      <c r="B229" s="13"/>
      <c r="C229" s="13"/>
    </row>
    <row r="230" spans="2:3" hidden="1">
      <c r="B230" s="13"/>
      <c r="C230" s="13"/>
    </row>
    <row r="231" spans="2:3" hidden="1">
      <c r="B231" s="13"/>
      <c r="C231" s="13"/>
    </row>
    <row r="232" spans="2:3" hidden="1">
      <c r="B232" s="13"/>
      <c r="C232" s="13"/>
    </row>
    <row r="233" spans="2:3" hidden="1">
      <c r="B233" s="13"/>
      <c r="C233" s="13"/>
    </row>
    <row r="234" spans="2:3" hidden="1">
      <c r="B234" s="13"/>
      <c r="C234" s="13"/>
    </row>
    <row r="235" spans="2:3" hidden="1">
      <c r="B235" s="13"/>
      <c r="C235" s="13"/>
    </row>
    <row r="236" spans="2:3" hidden="1">
      <c r="B236" s="13"/>
      <c r="C236" s="13"/>
    </row>
    <row r="237" spans="2:3" hidden="1">
      <c r="B237" s="13"/>
      <c r="C237" s="13"/>
    </row>
    <row r="238" spans="2:3" hidden="1">
      <c r="B238" s="13"/>
      <c r="C238" s="13"/>
    </row>
    <row r="239" spans="2:3" hidden="1">
      <c r="B239" s="13"/>
      <c r="C239" s="13"/>
    </row>
    <row r="240" spans="2:3" hidden="1">
      <c r="B240" s="13"/>
      <c r="C240" s="13"/>
    </row>
    <row r="241" spans="2:3" hidden="1">
      <c r="B241" s="13"/>
      <c r="C241" s="13"/>
    </row>
    <row r="242" spans="2:3" hidden="1">
      <c r="B242" s="13"/>
      <c r="C242" s="13"/>
    </row>
    <row r="243" spans="2:3" hidden="1">
      <c r="B243" s="13"/>
      <c r="C243" s="13"/>
    </row>
    <row r="244" spans="2:3" hidden="1">
      <c r="B244" s="13"/>
      <c r="C244" s="13"/>
    </row>
    <row r="245" spans="2:3" hidden="1">
      <c r="B245" s="13"/>
      <c r="C245" s="13"/>
    </row>
    <row r="246" spans="2:3" hidden="1">
      <c r="B246" s="13"/>
      <c r="C246" s="13"/>
    </row>
    <row r="247" spans="2:3" hidden="1">
      <c r="B247" s="13"/>
      <c r="C247" s="13"/>
    </row>
    <row r="248" spans="2:3" hidden="1">
      <c r="B248" s="13"/>
      <c r="C248" s="13"/>
    </row>
    <row r="249" spans="2:3" hidden="1">
      <c r="B249" s="13"/>
      <c r="C249" s="13"/>
    </row>
    <row r="250" spans="2:3" hidden="1">
      <c r="B250" s="13"/>
      <c r="C250" s="13"/>
    </row>
    <row r="251" spans="2:3" hidden="1">
      <c r="B251" s="13"/>
      <c r="C251" s="13"/>
    </row>
    <row r="252" spans="2:3" hidden="1">
      <c r="B252" s="13"/>
      <c r="C252" s="13"/>
    </row>
    <row r="253" spans="2:3" hidden="1">
      <c r="B253" s="13"/>
      <c r="C253" s="13"/>
    </row>
    <row r="254" spans="2:3" hidden="1">
      <c r="B254" s="13"/>
      <c r="C254" s="13"/>
    </row>
    <row r="255" spans="2:3" hidden="1">
      <c r="B255" s="13"/>
      <c r="C255" s="13"/>
    </row>
    <row r="256" spans="2:3" hidden="1">
      <c r="B256" s="13"/>
      <c r="C256" s="13"/>
    </row>
    <row r="257" spans="2:3" hidden="1">
      <c r="B257" s="13"/>
      <c r="C257" s="13"/>
    </row>
    <row r="258" spans="2:3" hidden="1">
      <c r="B258" s="13"/>
      <c r="C258" s="13"/>
    </row>
    <row r="259" spans="2:3" hidden="1">
      <c r="B259" s="13"/>
      <c r="C259" s="13"/>
    </row>
    <row r="260" spans="2:3" hidden="1">
      <c r="B260" s="13"/>
      <c r="C260" s="13"/>
    </row>
    <row r="261" spans="2:3" hidden="1">
      <c r="B261" s="13"/>
      <c r="C261" s="13"/>
    </row>
    <row r="262" spans="2:3" hidden="1">
      <c r="B262" s="13"/>
      <c r="C262" s="13"/>
    </row>
    <row r="263" spans="2:3" hidden="1">
      <c r="B263" s="13"/>
      <c r="C263" s="13"/>
    </row>
    <row r="264" spans="2:3" hidden="1">
      <c r="B264" s="13"/>
      <c r="C264" s="13"/>
    </row>
    <row r="265" spans="2:3" hidden="1">
      <c r="B265" s="13"/>
      <c r="C265" s="13"/>
    </row>
    <row r="266" spans="2:3" hidden="1">
      <c r="B266" s="13"/>
      <c r="C266" s="13"/>
    </row>
    <row r="267" spans="2:3" hidden="1">
      <c r="B267" s="13"/>
      <c r="C267" s="13"/>
    </row>
    <row r="268" spans="2:3" hidden="1">
      <c r="B268" s="13"/>
      <c r="C268" s="13"/>
    </row>
    <row r="269" spans="2:3" hidden="1">
      <c r="B269" s="13"/>
      <c r="C269" s="13"/>
    </row>
    <row r="270" spans="2:3" hidden="1">
      <c r="B270" s="13"/>
      <c r="C270" s="13"/>
    </row>
    <row r="271" spans="2:3" hidden="1">
      <c r="B271" s="13"/>
      <c r="C271" s="13"/>
    </row>
    <row r="272" spans="2:3" hidden="1">
      <c r="B272" s="13"/>
      <c r="C272" s="13"/>
    </row>
    <row r="273" spans="2:3" hidden="1">
      <c r="B273" s="13"/>
      <c r="C273" s="13"/>
    </row>
    <row r="274" spans="2:3" hidden="1">
      <c r="B274" s="13"/>
      <c r="C274" s="13"/>
    </row>
    <row r="275" spans="2:3" hidden="1">
      <c r="B275" s="13"/>
      <c r="C275" s="13"/>
    </row>
    <row r="276" spans="2:3" hidden="1">
      <c r="B276" s="13"/>
      <c r="C276" s="13"/>
    </row>
    <row r="277" spans="2:3" hidden="1">
      <c r="B277" s="13"/>
      <c r="C277" s="13"/>
    </row>
    <row r="278" spans="2:3" hidden="1">
      <c r="B278" s="13"/>
      <c r="C278" s="13"/>
    </row>
    <row r="279" spans="2:3" hidden="1">
      <c r="B279" s="13"/>
      <c r="C279" s="13"/>
    </row>
    <row r="280" spans="2:3" hidden="1">
      <c r="B280" s="13"/>
      <c r="C280" s="13"/>
    </row>
    <row r="281" spans="2:3" hidden="1">
      <c r="B281" s="13"/>
      <c r="C281" s="13"/>
    </row>
    <row r="282" spans="2:3" hidden="1">
      <c r="B282" s="13"/>
      <c r="C282" s="13"/>
    </row>
    <row r="283" spans="2:3" hidden="1">
      <c r="B283" s="13"/>
      <c r="C283" s="13"/>
    </row>
    <row r="284" spans="2:3" hidden="1">
      <c r="B284" s="13"/>
      <c r="C284" s="13"/>
    </row>
    <row r="285" spans="2:3" hidden="1">
      <c r="B285" s="13"/>
      <c r="C285" s="13"/>
    </row>
    <row r="286" spans="2:3" hidden="1">
      <c r="B286" s="13"/>
      <c r="C286" s="13"/>
    </row>
    <row r="287" spans="2:3" hidden="1">
      <c r="B287" s="13"/>
      <c r="C287" s="13"/>
    </row>
    <row r="288" spans="2:3" hidden="1">
      <c r="B288" s="13"/>
      <c r="C288" s="13"/>
    </row>
    <row r="289" spans="2:3" hidden="1">
      <c r="B289" s="13"/>
      <c r="C289" s="13"/>
    </row>
    <row r="290" spans="2:3" hidden="1">
      <c r="B290" s="13"/>
      <c r="C290" s="13"/>
    </row>
    <row r="291" spans="2:3" hidden="1">
      <c r="B291" s="13"/>
      <c r="C291" s="13"/>
    </row>
    <row r="292" spans="2:3" hidden="1">
      <c r="B292" s="13"/>
      <c r="C292" s="13"/>
    </row>
    <row r="293" spans="2:3" hidden="1">
      <c r="B293" s="13"/>
      <c r="C293" s="13"/>
    </row>
    <row r="294" spans="2:3" hidden="1">
      <c r="B294" s="13"/>
      <c r="C294" s="13"/>
    </row>
    <row r="295" spans="2:3" hidden="1">
      <c r="B295" s="13"/>
      <c r="C295" s="13"/>
    </row>
    <row r="296" spans="2:3" hidden="1">
      <c r="B296" s="13"/>
      <c r="C296" s="13"/>
    </row>
    <row r="297" spans="2:3" hidden="1">
      <c r="B297" s="13"/>
      <c r="C297" s="13"/>
    </row>
    <row r="298" spans="2:3" hidden="1">
      <c r="B298" s="13"/>
      <c r="C298" s="13"/>
    </row>
    <row r="299" spans="2:3" hidden="1">
      <c r="B299" s="13"/>
      <c r="C299" s="13"/>
    </row>
    <row r="300" spans="2:3" hidden="1">
      <c r="B300" s="13"/>
      <c r="C300" s="13"/>
    </row>
    <row r="301" spans="2:3" hidden="1">
      <c r="B301" s="13"/>
      <c r="C301" s="13"/>
    </row>
    <row r="302" spans="2:3" hidden="1">
      <c r="B302" s="13"/>
      <c r="C302" s="13"/>
    </row>
    <row r="303" spans="2:3" hidden="1">
      <c r="B303" s="13"/>
      <c r="C303" s="13"/>
    </row>
    <row r="304" spans="2:3" hidden="1">
      <c r="B304" s="13"/>
      <c r="C304" s="13"/>
    </row>
    <row r="305" spans="2:3" hidden="1">
      <c r="B305" s="13"/>
      <c r="C305" s="13"/>
    </row>
    <row r="306" spans="2:3" hidden="1">
      <c r="B306" s="13"/>
      <c r="C306" s="13"/>
    </row>
    <row r="307" spans="2:3" hidden="1">
      <c r="B307" s="13"/>
      <c r="C307" s="13"/>
    </row>
    <row r="308" spans="2:3" hidden="1">
      <c r="B308" s="13"/>
      <c r="C308" s="13"/>
    </row>
    <row r="309" spans="2:3" hidden="1">
      <c r="B309" s="13"/>
      <c r="C309" s="13"/>
    </row>
    <row r="310" spans="2:3" hidden="1">
      <c r="B310" s="13"/>
      <c r="C310" s="13"/>
    </row>
    <row r="311" spans="2:3" hidden="1">
      <c r="B311" s="13"/>
      <c r="C311" s="13"/>
    </row>
    <row r="312" spans="2:3" hidden="1">
      <c r="B312" s="13"/>
      <c r="C312" s="13"/>
    </row>
    <row r="313" spans="2:3" hidden="1">
      <c r="B313" s="13"/>
      <c r="C313" s="13"/>
    </row>
    <row r="314" spans="2:3" hidden="1">
      <c r="B314" s="13"/>
      <c r="C314" s="13"/>
    </row>
    <row r="315" spans="2:3" hidden="1">
      <c r="B315" s="13"/>
      <c r="C315" s="13"/>
    </row>
    <row r="316" spans="2:3" hidden="1">
      <c r="B316" s="13"/>
      <c r="C316" s="13"/>
    </row>
    <row r="317" spans="2:3" hidden="1">
      <c r="B317" s="13"/>
      <c r="C317" s="13"/>
    </row>
    <row r="318" spans="2:3" hidden="1">
      <c r="B318" s="13"/>
      <c r="C318" s="13"/>
    </row>
    <row r="319" spans="2:3" hidden="1">
      <c r="B319" s="13"/>
      <c r="C319" s="13"/>
    </row>
    <row r="320" spans="2:3" hidden="1">
      <c r="B320" s="13"/>
      <c r="C320" s="13"/>
    </row>
    <row r="321" spans="2:3" hidden="1">
      <c r="B321" s="13"/>
      <c r="C321" s="13"/>
    </row>
    <row r="322" spans="2:3" hidden="1">
      <c r="B322" s="13"/>
      <c r="C322" s="13"/>
    </row>
    <row r="323" spans="2:3" hidden="1">
      <c r="B323" s="13"/>
      <c r="C323" s="13"/>
    </row>
    <row r="324" spans="2:3" hidden="1">
      <c r="B324" s="13"/>
      <c r="C324" s="13"/>
    </row>
    <row r="325" spans="2:3" hidden="1">
      <c r="B325" s="13"/>
      <c r="C325" s="13"/>
    </row>
    <row r="326" spans="2:3" hidden="1">
      <c r="B326" s="13"/>
      <c r="C326" s="13"/>
    </row>
    <row r="327" spans="2:3" hidden="1">
      <c r="B327" s="13"/>
      <c r="C327" s="13"/>
    </row>
    <row r="328" spans="2:3" hidden="1">
      <c r="B328" s="13"/>
      <c r="C328" s="13"/>
    </row>
    <row r="329" spans="2:3" hidden="1">
      <c r="B329" s="13"/>
      <c r="C329" s="13"/>
    </row>
    <row r="330" spans="2:3" hidden="1">
      <c r="B330" s="13"/>
      <c r="C330" s="13"/>
    </row>
    <row r="331" spans="2:3" hidden="1">
      <c r="B331" s="13"/>
      <c r="C331" s="13"/>
    </row>
    <row r="332" spans="2:3" hidden="1">
      <c r="B332" s="13"/>
      <c r="C332" s="13"/>
    </row>
    <row r="333" spans="2:3" hidden="1">
      <c r="B333" s="13"/>
      <c r="C333" s="13"/>
    </row>
    <row r="334" spans="2:3" hidden="1">
      <c r="B334" s="13"/>
      <c r="C334" s="13"/>
    </row>
    <row r="335" spans="2:3" hidden="1">
      <c r="B335" s="13"/>
      <c r="C335" s="13"/>
    </row>
    <row r="336" spans="2:3" hidden="1">
      <c r="B336" s="13"/>
      <c r="C336" s="13"/>
    </row>
    <row r="337" spans="2:3" hidden="1">
      <c r="B337" s="13"/>
      <c r="C337" s="13"/>
    </row>
    <row r="338" spans="2:3" hidden="1">
      <c r="B338" s="13"/>
      <c r="C338" s="13"/>
    </row>
    <row r="339" spans="2:3" hidden="1">
      <c r="B339" s="13"/>
      <c r="C339" s="13"/>
    </row>
    <row r="340" spans="2:3" hidden="1">
      <c r="B340" s="13"/>
      <c r="C340" s="13"/>
    </row>
    <row r="341" spans="2:3" hidden="1">
      <c r="B341" s="13"/>
      <c r="C341" s="13"/>
    </row>
    <row r="342" spans="2:3" hidden="1">
      <c r="B342" s="13"/>
      <c r="C342" s="13"/>
    </row>
    <row r="343" spans="2:3" hidden="1">
      <c r="B343" s="13"/>
      <c r="C343" s="13"/>
    </row>
    <row r="344" spans="2:3" hidden="1">
      <c r="B344" s="13"/>
      <c r="C344" s="13"/>
    </row>
    <row r="345" spans="2:3" hidden="1">
      <c r="B345" s="13"/>
      <c r="C345" s="13"/>
    </row>
    <row r="346" spans="2:3" hidden="1">
      <c r="B346" s="13"/>
      <c r="C346" s="13"/>
    </row>
    <row r="347" spans="2:3" hidden="1">
      <c r="B347" s="13"/>
      <c r="C347" s="13"/>
    </row>
    <row r="348" spans="2:3" hidden="1">
      <c r="B348" s="13"/>
      <c r="C348" s="13"/>
    </row>
    <row r="349" spans="2:3" hidden="1">
      <c r="B349" s="13"/>
      <c r="C349" s="13"/>
    </row>
    <row r="350" spans="2:3" hidden="1">
      <c r="B350" s="13"/>
      <c r="C350" s="13"/>
    </row>
    <row r="351" spans="2:3" hidden="1">
      <c r="B351" s="13"/>
      <c r="C351" s="13"/>
    </row>
    <row r="352" spans="2:3" hidden="1">
      <c r="B352" s="13"/>
      <c r="C352" s="13"/>
    </row>
    <row r="353" spans="2:3" hidden="1">
      <c r="B353" s="13"/>
      <c r="C353" s="13"/>
    </row>
    <row r="354" spans="2:3" hidden="1">
      <c r="B354" s="13"/>
      <c r="C354" s="13"/>
    </row>
    <row r="355" spans="2:3" hidden="1">
      <c r="B355" s="13"/>
      <c r="C355" s="13"/>
    </row>
    <row r="356" spans="2:3" hidden="1">
      <c r="B356" s="13"/>
      <c r="C356" s="13"/>
    </row>
    <row r="357" spans="2:3" hidden="1">
      <c r="B357" s="13"/>
      <c r="C357" s="13"/>
    </row>
    <row r="358" spans="2:3" hidden="1">
      <c r="B358" s="13"/>
      <c r="C358" s="13"/>
    </row>
    <row r="359" spans="2:3" hidden="1">
      <c r="B359" s="13"/>
      <c r="C359" s="13"/>
    </row>
    <row r="360" spans="2:3" hidden="1">
      <c r="B360" s="13"/>
      <c r="C360" s="13"/>
    </row>
    <row r="361" spans="2:3" hidden="1">
      <c r="B361" s="13"/>
      <c r="C361" s="13"/>
    </row>
    <row r="362" spans="2:3" hidden="1">
      <c r="B362" s="13"/>
      <c r="C362" s="13"/>
    </row>
    <row r="363" spans="2:3" hidden="1">
      <c r="B363" s="13"/>
      <c r="C363" s="13"/>
    </row>
    <row r="364" spans="2:3" hidden="1">
      <c r="B364" s="13"/>
      <c r="C364" s="13"/>
    </row>
    <row r="365" spans="2:3" hidden="1">
      <c r="B365" s="13"/>
      <c r="C365" s="13"/>
    </row>
    <row r="366" spans="2:3" hidden="1">
      <c r="B366" s="13"/>
      <c r="C366" s="13"/>
    </row>
    <row r="367" spans="2:3" hidden="1">
      <c r="B367" s="13"/>
      <c r="C367" s="13"/>
    </row>
    <row r="368" spans="2:3" hidden="1">
      <c r="B368" s="13"/>
      <c r="C368" s="13"/>
    </row>
    <row r="369" spans="2:3" hidden="1">
      <c r="B369" s="13"/>
      <c r="C369" s="13"/>
    </row>
    <row r="370" spans="2:3" hidden="1">
      <c r="B370" s="13"/>
      <c r="C370" s="13"/>
    </row>
    <row r="371" spans="2:3" hidden="1">
      <c r="B371" s="13"/>
      <c r="C371" s="13"/>
    </row>
    <row r="372" spans="2:3" hidden="1">
      <c r="B372" s="13"/>
      <c r="C372" s="13"/>
    </row>
    <row r="373" spans="2:3" hidden="1">
      <c r="B373" s="13"/>
      <c r="C373" s="13"/>
    </row>
    <row r="374" spans="2:3" hidden="1">
      <c r="B374" s="13"/>
      <c r="C374" s="13"/>
    </row>
    <row r="375" spans="2:3" hidden="1">
      <c r="B375" s="13"/>
      <c r="C375" s="13"/>
    </row>
    <row r="376" spans="2:3" hidden="1">
      <c r="B376" s="13"/>
      <c r="C376" s="13"/>
    </row>
    <row r="377" spans="2:3" hidden="1">
      <c r="B377" s="13"/>
      <c r="C377" s="13"/>
    </row>
    <row r="378" spans="2:3" hidden="1">
      <c r="B378" s="13"/>
      <c r="C378" s="13"/>
    </row>
    <row r="379" spans="2:3" hidden="1">
      <c r="B379" s="13"/>
      <c r="C379" s="13"/>
    </row>
    <row r="380" spans="2:3" hidden="1">
      <c r="B380" s="13"/>
      <c r="C380" s="13"/>
    </row>
    <row r="381" spans="2:3" hidden="1">
      <c r="B381" s="13"/>
      <c r="C381" s="13"/>
    </row>
    <row r="382" spans="2:3" hidden="1">
      <c r="B382" s="13"/>
      <c r="C382" s="13"/>
    </row>
    <row r="383" spans="2:3" hidden="1">
      <c r="B383" s="13"/>
      <c r="C383" s="13"/>
    </row>
    <row r="384" spans="2:3" hidden="1">
      <c r="B384" s="13"/>
      <c r="C384" s="13"/>
    </row>
    <row r="385" spans="2:3" hidden="1">
      <c r="B385" s="13"/>
      <c r="C385" s="13"/>
    </row>
    <row r="386" spans="2:3" hidden="1">
      <c r="B386" s="13"/>
      <c r="C386" s="13"/>
    </row>
    <row r="387" spans="2:3" hidden="1">
      <c r="B387" s="13"/>
      <c r="C387" s="13"/>
    </row>
    <row r="388" spans="2:3" hidden="1">
      <c r="B388" s="13"/>
      <c r="C388" s="13"/>
    </row>
    <row r="389" spans="2:3" hidden="1">
      <c r="B389" s="13"/>
      <c r="C389" s="13"/>
    </row>
    <row r="390" spans="2:3" hidden="1">
      <c r="B390" s="13"/>
      <c r="C390" s="13"/>
    </row>
    <row r="391" spans="2:3" hidden="1">
      <c r="B391" s="13"/>
      <c r="C391" s="13"/>
    </row>
    <row r="392" spans="2:3" hidden="1">
      <c r="B392" s="13"/>
      <c r="C392" s="13"/>
    </row>
    <row r="393" spans="2:3" hidden="1">
      <c r="B393" s="13"/>
      <c r="C393" s="13"/>
    </row>
    <row r="394" spans="2:3" hidden="1">
      <c r="B394" s="13"/>
      <c r="C394" s="13"/>
    </row>
    <row r="395" spans="2:3" hidden="1">
      <c r="B395" s="13"/>
      <c r="C395" s="13"/>
    </row>
    <row r="396" spans="2:3" hidden="1">
      <c r="B396" s="13"/>
      <c r="C396" s="13"/>
    </row>
    <row r="397" spans="2:3" hidden="1">
      <c r="B397" s="13"/>
      <c r="C397" s="13"/>
    </row>
    <row r="398" spans="2:3" hidden="1">
      <c r="B398" s="13"/>
      <c r="C398" s="13"/>
    </row>
    <row r="399" spans="2:3" hidden="1">
      <c r="B399" s="13"/>
      <c r="C399" s="13"/>
    </row>
    <row r="400" spans="2:3" hidden="1">
      <c r="B400" s="13"/>
      <c r="C400" s="13"/>
    </row>
    <row r="401" spans="2:3" hidden="1">
      <c r="B401" s="13"/>
      <c r="C401" s="13"/>
    </row>
    <row r="402" spans="2:3" hidden="1">
      <c r="B402" s="13"/>
      <c r="C402" s="13"/>
    </row>
    <row r="403" spans="2:3" hidden="1">
      <c r="B403" s="13"/>
      <c r="C403" s="13"/>
    </row>
    <row r="404" spans="2:3" hidden="1">
      <c r="B404" s="13"/>
      <c r="C404" s="13"/>
    </row>
    <row r="405" spans="2:3" hidden="1">
      <c r="B405" s="13"/>
      <c r="C405" s="13"/>
    </row>
    <row r="406" spans="2:3" hidden="1">
      <c r="B406" s="13"/>
      <c r="C406" s="13"/>
    </row>
    <row r="407" spans="2:3" hidden="1">
      <c r="B407" s="13"/>
      <c r="C407" s="13"/>
    </row>
    <row r="408" spans="2:3" hidden="1">
      <c r="B408" s="13"/>
      <c r="C408" s="13"/>
    </row>
    <row r="409" spans="2:3" hidden="1">
      <c r="B409" s="13"/>
      <c r="C409" s="13"/>
    </row>
    <row r="410" spans="2:3" hidden="1">
      <c r="B410" s="13"/>
      <c r="C410" s="13"/>
    </row>
    <row r="411" spans="2:3" hidden="1">
      <c r="B411" s="13"/>
      <c r="C411" s="13"/>
    </row>
    <row r="412" spans="2:3" hidden="1">
      <c r="B412" s="13"/>
      <c r="C412" s="13"/>
    </row>
    <row r="413" spans="2:3" hidden="1">
      <c r="B413" s="13"/>
      <c r="C413" s="13"/>
    </row>
    <row r="414" spans="2:3" hidden="1">
      <c r="B414" s="13"/>
      <c r="C414" s="13"/>
    </row>
    <row r="415" spans="2:3" hidden="1">
      <c r="B415" s="13"/>
      <c r="C415" s="13"/>
    </row>
    <row r="416" spans="2:3" hidden="1">
      <c r="B416" s="13"/>
      <c r="C416" s="13"/>
    </row>
    <row r="417" spans="2:3" hidden="1">
      <c r="B417" s="13"/>
      <c r="C417" s="13"/>
    </row>
    <row r="418" spans="2:3" hidden="1">
      <c r="B418" s="13"/>
      <c r="C418" s="13"/>
    </row>
    <row r="419" spans="2:3" hidden="1">
      <c r="B419" s="13"/>
      <c r="C419" s="13"/>
    </row>
    <row r="420" spans="2:3" hidden="1">
      <c r="B420" s="13"/>
      <c r="C420" s="13"/>
    </row>
    <row r="421" spans="2:3" hidden="1">
      <c r="B421" s="13"/>
      <c r="C421" s="13"/>
    </row>
    <row r="422" spans="2:3" hidden="1">
      <c r="B422" s="13"/>
      <c r="C422" s="13"/>
    </row>
    <row r="423" spans="2:3" hidden="1">
      <c r="B423" s="13"/>
      <c r="C423" s="13"/>
    </row>
    <row r="424" spans="2:3" hidden="1">
      <c r="B424" s="13"/>
      <c r="C424" s="13"/>
    </row>
    <row r="425" spans="2:3" hidden="1">
      <c r="B425" s="13"/>
      <c r="C425" s="13"/>
    </row>
    <row r="426" spans="2:3" hidden="1">
      <c r="B426" s="13"/>
      <c r="C426" s="13"/>
    </row>
    <row r="427" spans="2:3" hidden="1">
      <c r="B427" s="13"/>
      <c r="C427" s="13"/>
    </row>
    <row r="428" spans="2:3" hidden="1">
      <c r="B428" s="13"/>
      <c r="C428" s="13"/>
    </row>
    <row r="429" spans="2:3" hidden="1">
      <c r="B429" s="13"/>
      <c r="C429" s="13"/>
    </row>
    <row r="430" spans="2:3" hidden="1">
      <c r="B430" s="13"/>
      <c r="C430" s="13"/>
    </row>
    <row r="431" spans="2:3" hidden="1">
      <c r="B431" s="13"/>
      <c r="C431" s="13"/>
    </row>
    <row r="432" spans="2:3" hidden="1">
      <c r="B432" s="13"/>
      <c r="C432" s="13"/>
    </row>
    <row r="433" spans="2:3" hidden="1">
      <c r="B433" s="13"/>
      <c r="C433" s="13"/>
    </row>
    <row r="434" spans="2:3" hidden="1">
      <c r="B434" s="13"/>
      <c r="C434" s="13"/>
    </row>
    <row r="435" spans="2:3" hidden="1">
      <c r="B435" s="13"/>
      <c r="C435" s="13"/>
    </row>
    <row r="436" spans="2:3" hidden="1">
      <c r="B436" s="13"/>
      <c r="C436" s="13"/>
    </row>
    <row r="437" spans="2:3" hidden="1">
      <c r="B437" s="13"/>
      <c r="C437" s="13"/>
    </row>
    <row r="438" spans="2:3" hidden="1">
      <c r="B438" s="13"/>
      <c r="C438" s="13"/>
    </row>
    <row r="439" spans="2:3" hidden="1">
      <c r="B439" s="13"/>
      <c r="C439" s="13"/>
    </row>
    <row r="440" spans="2:3" hidden="1">
      <c r="B440" s="13"/>
      <c r="C440" s="13"/>
    </row>
    <row r="441" spans="2:3" hidden="1">
      <c r="B441" s="13"/>
      <c r="C441" s="13"/>
    </row>
    <row r="442" spans="2:3" hidden="1">
      <c r="B442" s="13"/>
      <c r="C442" s="13"/>
    </row>
    <row r="443" spans="2:3" hidden="1">
      <c r="B443" s="13"/>
      <c r="C443" s="13"/>
    </row>
    <row r="444" spans="2:3" hidden="1">
      <c r="B444" s="13"/>
      <c r="C444" s="13"/>
    </row>
    <row r="445" spans="2:3" hidden="1">
      <c r="B445" s="13"/>
      <c r="C445" s="13"/>
    </row>
    <row r="446" spans="2:3" hidden="1">
      <c r="B446" s="13"/>
      <c r="C446" s="13"/>
    </row>
    <row r="447" spans="2:3" hidden="1">
      <c r="B447" s="13"/>
      <c r="C447" s="13"/>
    </row>
    <row r="448" spans="2:3" hidden="1">
      <c r="B448" s="13"/>
      <c r="C448" s="13"/>
    </row>
    <row r="449" spans="2:3" hidden="1">
      <c r="B449" s="13"/>
      <c r="C449" s="13"/>
    </row>
    <row r="450" spans="2:3" hidden="1">
      <c r="B450" s="13"/>
      <c r="C450" s="13"/>
    </row>
    <row r="451" spans="2:3" hidden="1">
      <c r="B451" s="13"/>
      <c r="C451" s="13"/>
    </row>
    <row r="452" spans="2:3" hidden="1">
      <c r="B452" s="13"/>
      <c r="C452" s="13"/>
    </row>
    <row r="453" spans="2:3" hidden="1">
      <c r="B453" s="13"/>
      <c r="C453" s="13"/>
    </row>
    <row r="454" spans="2:3" hidden="1">
      <c r="B454" s="13"/>
      <c r="C454" s="13"/>
    </row>
    <row r="455" spans="2:3" hidden="1">
      <c r="B455" s="13"/>
      <c r="C455" s="13"/>
    </row>
    <row r="456" spans="2:3" hidden="1">
      <c r="B456" s="13"/>
      <c r="C456" s="13"/>
    </row>
    <row r="457" spans="2:3" hidden="1">
      <c r="B457" s="13"/>
      <c r="C457" s="13"/>
    </row>
    <row r="458" spans="2:3" hidden="1">
      <c r="B458" s="13"/>
      <c r="C458" s="13"/>
    </row>
    <row r="459" spans="2:3" hidden="1">
      <c r="B459" s="13"/>
      <c r="C459" s="13"/>
    </row>
    <row r="460" spans="2:3" hidden="1">
      <c r="B460" s="13"/>
      <c r="C460" s="13"/>
    </row>
    <row r="461" spans="2:3" hidden="1">
      <c r="B461" s="13"/>
      <c r="C461" s="13"/>
    </row>
    <row r="462" spans="2:3" hidden="1">
      <c r="B462" s="13"/>
      <c r="C462" s="13"/>
    </row>
    <row r="463" spans="2:3" hidden="1">
      <c r="B463" s="13"/>
      <c r="C463" s="13"/>
    </row>
    <row r="464" spans="2:3" hidden="1">
      <c r="B464" s="13"/>
      <c r="C464" s="13"/>
    </row>
    <row r="465" spans="2:3" hidden="1">
      <c r="B465" s="13"/>
      <c r="C465" s="13"/>
    </row>
    <row r="466" spans="2:3" hidden="1">
      <c r="B466" s="13"/>
      <c r="C466" s="13"/>
    </row>
    <row r="467" spans="2:3" hidden="1">
      <c r="B467" s="13"/>
      <c r="C467" s="13"/>
    </row>
    <row r="468" spans="2:3" hidden="1">
      <c r="B468" s="13"/>
      <c r="C468" s="13"/>
    </row>
    <row r="469" spans="2:3" hidden="1">
      <c r="B469" s="13"/>
      <c r="C469" s="13"/>
    </row>
    <row r="470" spans="2:3" hidden="1">
      <c r="B470" s="13"/>
      <c r="C470" s="13"/>
    </row>
    <row r="471" spans="2:3" hidden="1">
      <c r="B471" s="13"/>
      <c r="C471" s="13"/>
    </row>
    <row r="472" spans="2:3" hidden="1">
      <c r="B472" s="13"/>
      <c r="C472" s="13"/>
    </row>
    <row r="473" spans="2:3" hidden="1">
      <c r="B473" s="13"/>
      <c r="C473" s="13"/>
    </row>
    <row r="474" spans="2:3" hidden="1">
      <c r="B474" s="13"/>
      <c r="C474" s="13"/>
    </row>
    <row r="475" spans="2:3" hidden="1">
      <c r="B475" s="13"/>
      <c r="C475" s="13"/>
    </row>
    <row r="476" spans="2:3" hidden="1">
      <c r="B476" s="13"/>
      <c r="C476" s="13"/>
    </row>
    <row r="477" spans="2:3" hidden="1">
      <c r="B477" s="13"/>
      <c r="C477" s="13"/>
    </row>
    <row r="478" spans="2:3" hidden="1">
      <c r="B478" s="13"/>
      <c r="C478" s="13"/>
    </row>
    <row r="479" spans="2:3" hidden="1">
      <c r="B479" s="13"/>
      <c r="C479" s="13"/>
    </row>
    <row r="480" spans="2:3" hidden="1">
      <c r="B480" s="13"/>
      <c r="C480" s="13"/>
    </row>
    <row r="481" spans="2:3" hidden="1">
      <c r="B481" s="13"/>
      <c r="C481" s="13"/>
    </row>
    <row r="482" spans="2:3" hidden="1">
      <c r="B482" s="13"/>
      <c r="C482" s="13"/>
    </row>
    <row r="483" spans="2:3" hidden="1">
      <c r="B483" s="13"/>
      <c r="C483" s="13"/>
    </row>
    <row r="484" spans="2:3" hidden="1">
      <c r="B484" s="13"/>
      <c r="C484" s="13"/>
    </row>
    <row r="485" spans="2:3" hidden="1">
      <c r="B485" s="13"/>
      <c r="C485" s="13"/>
    </row>
    <row r="486" spans="2:3" hidden="1">
      <c r="B486" s="13"/>
      <c r="C486" s="13"/>
    </row>
    <row r="487" spans="2:3" hidden="1">
      <c r="B487" s="13"/>
      <c r="C487" s="13"/>
    </row>
    <row r="488" spans="2:3" hidden="1">
      <c r="B488" s="13"/>
      <c r="C488" s="13"/>
    </row>
    <row r="489" spans="2:3" hidden="1">
      <c r="B489" s="13"/>
      <c r="C489" s="13"/>
    </row>
    <row r="490" spans="2:3" hidden="1">
      <c r="B490" s="13"/>
      <c r="C490" s="13"/>
    </row>
    <row r="491" spans="2:3" hidden="1">
      <c r="B491" s="13"/>
      <c r="C491" s="13"/>
    </row>
    <row r="492" spans="2:3" hidden="1">
      <c r="B492" s="13"/>
      <c r="C492" s="13"/>
    </row>
    <row r="493" spans="2:3" hidden="1">
      <c r="B493" s="13"/>
      <c r="C493" s="13"/>
    </row>
    <row r="494" spans="2:3" hidden="1">
      <c r="B494" s="13"/>
      <c r="C494" s="13"/>
    </row>
    <row r="495" spans="2:3" hidden="1">
      <c r="B495" s="13"/>
      <c r="C495" s="13"/>
    </row>
    <row r="496" spans="2:3" hidden="1">
      <c r="B496" s="13"/>
      <c r="C496" s="13"/>
    </row>
    <row r="497" spans="2:3" hidden="1">
      <c r="B497" s="13"/>
      <c r="C497" s="13"/>
    </row>
    <row r="498" spans="2:3" hidden="1">
      <c r="B498" s="13"/>
      <c r="C498" s="13"/>
    </row>
    <row r="499" spans="2:3" hidden="1">
      <c r="B499" s="13"/>
      <c r="C499" s="13"/>
    </row>
    <row r="500" spans="2:3" hidden="1">
      <c r="B500" s="13"/>
      <c r="C500" s="13"/>
    </row>
    <row r="501" spans="2:3" hidden="1">
      <c r="B501" s="13"/>
      <c r="C501" s="13"/>
    </row>
    <row r="502" spans="2:3" hidden="1">
      <c r="B502" s="13"/>
      <c r="C502" s="13"/>
    </row>
    <row r="503" spans="2:3" hidden="1">
      <c r="B503" s="13"/>
      <c r="C503" s="13"/>
    </row>
    <row r="504" spans="2:3" hidden="1">
      <c r="B504" s="13"/>
      <c r="C504" s="13"/>
    </row>
    <row r="505" spans="2:3" hidden="1">
      <c r="B505" s="13"/>
      <c r="C505" s="13"/>
    </row>
    <row r="506" spans="2:3" hidden="1">
      <c r="B506" s="13"/>
      <c r="C506" s="13"/>
    </row>
    <row r="507" spans="2:3" hidden="1">
      <c r="B507" s="13"/>
      <c r="C507" s="13"/>
    </row>
    <row r="508" spans="2:3" hidden="1">
      <c r="B508" s="13"/>
      <c r="C508" s="13"/>
    </row>
    <row r="509" spans="2:3" hidden="1">
      <c r="B509" s="13"/>
      <c r="C509" s="13"/>
    </row>
    <row r="510" spans="2:3" hidden="1">
      <c r="B510" s="13"/>
      <c r="C510" s="13"/>
    </row>
    <row r="511" spans="2:3" hidden="1">
      <c r="B511" s="13"/>
      <c r="C511" s="13"/>
    </row>
    <row r="512" spans="2:3" hidden="1">
      <c r="B512" s="13"/>
      <c r="C512" s="13"/>
    </row>
    <row r="513" spans="2:3" hidden="1">
      <c r="B513" s="13"/>
      <c r="C513" s="13"/>
    </row>
    <row r="514" spans="2:3" hidden="1">
      <c r="B514" s="13"/>
      <c r="C514" s="13"/>
    </row>
    <row r="515" spans="2:3" hidden="1">
      <c r="B515" s="13"/>
      <c r="C515" s="13"/>
    </row>
    <row r="516" spans="2:3" hidden="1">
      <c r="B516" s="13"/>
      <c r="C516" s="13"/>
    </row>
    <row r="517" spans="2:3" hidden="1">
      <c r="B517" s="13"/>
      <c r="C517" s="13"/>
    </row>
    <row r="518" spans="2:3" hidden="1">
      <c r="B518" s="13"/>
      <c r="C518" s="13"/>
    </row>
    <row r="519" spans="2:3" hidden="1">
      <c r="B519" s="13"/>
      <c r="C519" s="13"/>
    </row>
    <row r="520" spans="2:3" hidden="1">
      <c r="B520" s="13"/>
      <c r="C520" s="13"/>
    </row>
    <row r="521" spans="2:3" hidden="1">
      <c r="B521" s="13"/>
      <c r="C521" s="13"/>
    </row>
    <row r="522" spans="2:3" hidden="1">
      <c r="B522" s="13"/>
      <c r="C522" s="13"/>
    </row>
    <row r="523" spans="2:3" hidden="1">
      <c r="B523" s="13"/>
      <c r="C523" s="13"/>
    </row>
    <row r="524" spans="2:3" hidden="1">
      <c r="B524" s="13"/>
      <c r="C524" s="13"/>
    </row>
    <row r="525" spans="2:3" hidden="1">
      <c r="B525" s="13"/>
      <c r="C525" s="13"/>
    </row>
    <row r="526" spans="2:3" hidden="1">
      <c r="B526" s="13"/>
      <c r="C526" s="13"/>
    </row>
    <row r="527" spans="2:3" hidden="1">
      <c r="B527" s="13"/>
      <c r="C527" s="13"/>
    </row>
    <row r="528" spans="2:3" hidden="1">
      <c r="B528" s="13"/>
      <c r="C528" s="13"/>
    </row>
    <row r="529" spans="2:3" hidden="1">
      <c r="B529" s="13"/>
      <c r="C529" s="13"/>
    </row>
    <row r="530" spans="2:3" hidden="1">
      <c r="B530" s="13"/>
      <c r="C530" s="13"/>
    </row>
    <row r="531" spans="2:3" hidden="1">
      <c r="B531" s="13"/>
      <c r="C531" s="13"/>
    </row>
    <row r="532" spans="2:3" hidden="1">
      <c r="B532" s="13"/>
      <c r="C532" s="13"/>
    </row>
    <row r="533" spans="2:3" hidden="1">
      <c r="B533" s="13"/>
      <c r="C533" s="13"/>
    </row>
    <row r="534" spans="2:3" hidden="1">
      <c r="B534" s="13"/>
      <c r="C534" s="13"/>
    </row>
    <row r="535" spans="2:3" hidden="1">
      <c r="B535" s="13"/>
      <c r="C535" s="13"/>
    </row>
    <row r="536" spans="2:3" hidden="1">
      <c r="B536" s="13"/>
      <c r="C536" s="13"/>
    </row>
    <row r="537" spans="2:3" hidden="1">
      <c r="B537" s="13"/>
      <c r="C537" s="13"/>
    </row>
    <row r="538" spans="2:3" hidden="1">
      <c r="B538" s="13"/>
      <c r="C538" s="13"/>
    </row>
    <row r="539" spans="2:3" hidden="1">
      <c r="B539" s="13"/>
      <c r="C539" s="13"/>
    </row>
    <row r="540" spans="2:3" hidden="1">
      <c r="B540" s="13"/>
      <c r="C540" s="13"/>
    </row>
    <row r="541" spans="2:3" hidden="1">
      <c r="B541" s="13"/>
      <c r="C541" s="13"/>
    </row>
    <row r="542" spans="2:3" hidden="1">
      <c r="B542" s="13"/>
      <c r="C542" s="13"/>
    </row>
    <row r="543" spans="2:3" hidden="1">
      <c r="B543" s="13"/>
      <c r="C543" s="13"/>
    </row>
    <row r="544" spans="2:3" hidden="1">
      <c r="B544" s="13"/>
      <c r="C544" s="13"/>
    </row>
    <row r="545" spans="2:3" hidden="1">
      <c r="B545" s="13"/>
      <c r="C545" s="13"/>
    </row>
    <row r="546" spans="2:3" hidden="1">
      <c r="B546" s="13"/>
      <c r="C546" s="13"/>
    </row>
    <row r="547" spans="2:3" hidden="1">
      <c r="B547" s="13"/>
      <c r="C547" s="13"/>
    </row>
    <row r="548" spans="2:3" hidden="1">
      <c r="B548" s="13"/>
      <c r="C548" s="13"/>
    </row>
    <row r="549" spans="2:3" hidden="1">
      <c r="B549" s="13"/>
      <c r="C549" s="13"/>
    </row>
    <row r="550" spans="2:3" hidden="1">
      <c r="B550" s="13"/>
      <c r="C550" s="13"/>
    </row>
    <row r="551" spans="2:3" hidden="1">
      <c r="B551" s="13"/>
      <c r="C551" s="13"/>
    </row>
    <row r="552" spans="2:3" hidden="1">
      <c r="B552" s="13"/>
      <c r="C552" s="13"/>
    </row>
    <row r="553" spans="2:3" hidden="1">
      <c r="B553" s="13"/>
      <c r="C553" s="13"/>
    </row>
    <row r="554" spans="2:3" hidden="1">
      <c r="B554" s="13"/>
      <c r="C554" s="13"/>
    </row>
    <row r="555" spans="2:3" hidden="1">
      <c r="B555" s="13"/>
      <c r="C555" s="13"/>
    </row>
    <row r="556" spans="2:3" hidden="1">
      <c r="B556" s="13"/>
      <c r="C556" s="13"/>
    </row>
    <row r="557" spans="2:3" hidden="1">
      <c r="B557" s="13"/>
      <c r="C557" s="13"/>
    </row>
    <row r="558" spans="2:3" hidden="1">
      <c r="B558" s="13"/>
      <c r="C558" s="13"/>
    </row>
    <row r="559" spans="2:3" hidden="1">
      <c r="B559" s="13"/>
      <c r="C559" s="13"/>
    </row>
    <row r="560" spans="2:3" hidden="1">
      <c r="B560" s="13"/>
      <c r="C560" s="13"/>
    </row>
    <row r="561" spans="2:3" hidden="1">
      <c r="B561" s="13"/>
      <c r="C561" s="13"/>
    </row>
    <row r="562" spans="2:3" hidden="1">
      <c r="B562" s="13"/>
      <c r="C562" s="13"/>
    </row>
    <row r="563" spans="2:3" hidden="1">
      <c r="B563" s="13"/>
      <c r="C563" s="13"/>
    </row>
    <row r="10000" spans="52:52" hidden="1">
      <c r="AZ10000"/>
    </row>
  </sheetData>
  <mergeCells count="1">
    <mergeCell ref="A5:K5"/>
  </mergeCells>
  <dataValidations count="1">
    <dataValidation allowBlank="1" showInputMessage="1" showErrorMessage="1" sqref="B1:B4 A5:AY1048576 BA5:XFD1048576 AZ5:AZ9999 AZ10001:AZ1048576" xr:uid="{00000000-0002-0000-1100-000000000000}"/>
  </dataValidations>
  <pageMargins left="0" right="0" top="0.5" bottom="0.5" header="0" footer="0.25"/>
  <pageSetup paperSize="9" scale="67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indexed="43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7.28515625" style="12" customWidth="1"/>
    <col min="2" max="2" width="12.42578125" style="12" customWidth="1"/>
    <col min="3" max="3" width="11.85546875" style="12" customWidth="1"/>
    <col min="4" max="4" width="11.5703125" style="13" customWidth="1"/>
    <col min="5" max="5" width="15.140625" style="13" customWidth="1"/>
    <col min="6" max="6" width="14.7109375" style="13" customWidth="1"/>
    <col min="7" max="7" width="11.7109375" style="13" customWidth="1"/>
    <col min="8" max="8" width="14.7109375" style="13" customWidth="1"/>
    <col min="9" max="9" width="22.7109375" style="13" customWidth="1"/>
    <col min="10" max="10" width="26.85546875" style="13" customWidth="1"/>
    <col min="11" max="11" width="25.42578125" style="13" customWidth="1"/>
    <col min="12" max="12" width="7.5703125" style="13" hidden="1"/>
    <col min="13" max="13" width="6.7109375" style="13" hidden="1"/>
    <col min="14" max="14" width="7.7109375" style="13" hidden="1"/>
    <col min="15" max="15" width="7.140625" style="13" hidden="1"/>
    <col min="16" max="16" width="6" style="13" hidden="1"/>
    <col min="17" max="17" width="7.85546875" style="13" hidden="1"/>
    <col min="18" max="18" width="8.140625" style="13" hidden="1"/>
    <col min="19" max="19" width="6.28515625" style="13" hidden="1"/>
    <col min="20" max="20" width="8" style="13" hidden="1"/>
    <col min="21" max="21" width="8.7109375" style="13" hidden="1"/>
    <col min="22" max="22" width="10" style="13" hidden="1"/>
    <col min="23" max="23" width="9.5703125" style="13" hidden="1"/>
    <col min="24" max="24" width="6.140625" style="13" hidden="1"/>
    <col min="25" max="26" width="5.7109375" style="13" hidden="1"/>
    <col min="27" max="27" width="6.85546875" style="13" hidden="1"/>
    <col min="28" max="28" width="6.42578125" style="13" hidden="1"/>
    <col min="29" max="29" width="6.7109375" style="13" hidden="1"/>
    <col min="30" max="30" width="7.28515625" style="13" hidden="1"/>
    <col min="31" max="34" width="5.7109375" style="13" hidden="1"/>
    <col min="35" max="43" width="9.140625" style="13" hidden="1"/>
    <col min="44" max="52" width="0" style="13" hidden="1"/>
    <col min="53" max="16384" width="9.140625" style="13" hidden="1"/>
  </cols>
  <sheetData>
    <row r="1" spans="1:12" s="1" customFormat="1">
      <c r="A1" s="2" t="s">
        <v>0</v>
      </c>
      <c r="B1" s="62" t="s">
        <v>4061</v>
      </c>
    </row>
    <row r="2" spans="1:12" s="1" customFormat="1">
      <c r="A2" s="2" t="s">
        <v>1</v>
      </c>
      <c r="B2" s="9" t="s">
        <v>3164</v>
      </c>
    </row>
    <row r="3" spans="1:12" s="1" customFormat="1">
      <c r="A3" s="2" t="s">
        <v>2</v>
      </c>
      <c r="B3" s="20" t="s">
        <v>3165</v>
      </c>
    </row>
    <row r="4" spans="1:12" s="1" customFormat="1">
      <c r="A4" s="2" t="s">
        <v>3</v>
      </c>
      <c r="B4" s="63" t="s">
        <v>165</v>
      </c>
    </row>
    <row r="5" spans="1:12" ht="18.75">
      <c r="A5" s="83" t="s">
        <v>122</v>
      </c>
      <c r="B5" s="84"/>
      <c r="C5" s="84"/>
      <c r="D5" s="84"/>
      <c r="E5" s="84"/>
      <c r="F5" s="84"/>
      <c r="G5" s="84"/>
      <c r="H5" s="84"/>
      <c r="I5" s="84"/>
      <c r="J5" s="84"/>
      <c r="K5" s="85"/>
    </row>
    <row r="6" spans="1:12" s="15" customFormat="1">
      <c r="A6" s="32" t="s">
        <v>92</v>
      </c>
      <c r="B6" s="33" t="s">
        <v>46</v>
      </c>
      <c r="C6" s="33" t="s">
        <v>80</v>
      </c>
      <c r="D6" s="33" t="s">
        <v>50</v>
      </c>
      <c r="E6" s="33" t="s">
        <v>67</v>
      </c>
      <c r="F6" s="33" t="s">
        <v>155</v>
      </c>
      <c r="G6" s="33" t="s">
        <v>156</v>
      </c>
      <c r="H6" s="33" t="s">
        <v>5</v>
      </c>
      <c r="I6" s="33" t="s">
        <v>69</v>
      </c>
      <c r="J6" s="33" t="s">
        <v>54</v>
      </c>
      <c r="K6" s="34" t="s">
        <v>151</v>
      </c>
      <c r="L6" s="13"/>
    </row>
    <row r="7" spans="1:12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16" t="s">
        <v>70</v>
      </c>
      <c r="F7" s="16" t="s">
        <v>152</v>
      </c>
      <c r="G7" s="101" t="s">
        <v>4062</v>
      </c>
      <c r="H7" s="16" t="s">
        <v>6</v>
      </c>
      <c r="I7" s="21" t="s">
        <v>7</v>
      </c>
      <c r="J7" s="21" t="s">
        <v>7</v>
      </c>
      <c r="K7" s="22" t="s">
        <v>7</v>
      </c>
    </row>
    <row r="8" spans="1:12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57</v>
      </c>
      <c r="F8" s="5" t="s">
        <v>58</v>
      </c>
      <c r="G8" s="5" t="s">
        <v>59</v>
      </c>
      <c r="H8" s="5" t="s">
        <v>60</v>
      </c>
      <c r="I8" s="5" t="s">
        <v>61</v>
      </c>
      <c r="J8" s="24" t="s">
        <v>62</v>
      </c>
      <c r="K8" s="24" t="s">
        <v>63</v>
      </c>
    </row>
    <row r="9" spans="1:12" s="17" customFormat="1" ht="20.25">
      <c r="A9" s="18" t="s">
        <v>95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53">
        <v>1035957.09</v>
      </c>
      <c r="G9" s="103" t="s">
        <v>4062</v>
      </c>
      <c r="H9" s="53">
        <v>2.2827261078299999</v>
      </c>
      <c r="I9" s="103" t="s">
        <v>4062</v>
      </c>
      <c r="J9" s="54">
        <v>1</v>
      </c>
      <c r="K9" s="54">
        <v>0</v>
      </c>
    </row>
    <row r="10" spans="1:12">
      <c r="A10" s="57" t="s">
        <v>172</v>
      </c>
      <c r="B10" s="108" t="s">
        <v>4062</v>
      </c>
      <c r="C10" s="108" t="s">
        <v>4062</v>
      </c>
      <c r="D10" s="108" t="s">
        <v>4062</v>
      </c>
      <c r="E10" s="108" t="s">
        <v>4062</v>
      </c>
      <c r="F10" s="59">
        <v>1035957.09</v>
      </c>
      <c r="G10" s="108" t="s">
        <v>4062</v>
      </c>
      <c r="H10" s="59">
        <v>2.2827261078299999</v>
      </c>
      <c r="I10" s="108" t="s">
        <v>4062</v>
      </c>
      <c r="J10" s="58">
        <v>1</v>
      </c>
      <c r="K10" s="58">
        <v>0</v>
      </c>
    </row>
    <row r="11" spans="1:12">
      <c r="A11" s="57" t="s">
        <v>1863</v>
      </c>
      <c r="B11" s="108" t="s">
        <v>4062</v>
      </c>
      <c r="C11" s="108" t="s">
        <v>4062</v>
      </c>
      <c r="D11" s="108" t="s">
        <v>4062</v>
      </c>
      <c r="E11" s="108" t="s">
        <v>4062</v>
      </c>
      <c r="F11" s="59">
        <v>0</v>
      </c>
      <c r="G11" s="108" t="s">
        <v>4062</v>
      </c>
      <c r="H11" s="59">
        <v>0</v>
      </c>
      <c r="I11" s="108" t="s">
        <v>4062</v>
      </c>
      <c r="J11" s="58">
        <v>0</v>
      </c>
      <c r="K11" s="58">
        <v>0</v>
      </c>
    </row>
    <row r="12" spans="1:12">
      <c r="A12" t="s">
        <v>177</v>
      </c>
      <c r="B12" t="s">
        <v>177</v>
      </c>
      <c r="C12" t="s">
        <v>177</v>
      </c>
      <c r="D12" t="s">
        <v>177</v>
      </c>
      <c r="E12" s="108" t="s">
        <v>4062</v>
      </c>
      <c r="F12" s="55">
        <v>0</v>
      </c>
      <c r="G12" s="55">
        <v>0</v>
      </c>
      <c r="H12" s="55">
        <v>0</v>
      </c>
      <c r="I12" s="56">
        <v>0</v>
      </c>
      <c r="J12" s="56">
        <v>0</v>
      </c>
      <c r="K12" s="56">
        <v>0</v>
      </c>
    </row>
    <row r="13" spans="1:12">
      <c r="A13" s="57" t="s">
        <v>1869</v>
      </c>
      <c r="B13" s="108" t="s">
        <v>4062</v>
      </c>
      <c r="C13" s="108" t="s">
        <v>4062</v>
      </c>
      <c r="D13" s="108" t="s">
        <v>4062</v>
      </c>
      <c r="E13" s="108" t="s">
        <v>4062</v>
      </c>
      <c r="F13" s="59">
        <v>1035957.09</v>
      </c>
      <c r="G13" s="108" t="s">
        <v>4062</v>
      </c>
      <c r="H13" s="59">
        <v>2.2827261078299999</v>
      </c>
      <c r="I13" s="108" t="s">
        <v>4062</v>
      </c>
      <c r="J13" s="58">
        <v>1</v>
      </c>
      <c r="K13" s="58">
        <v>0</v>
      </c>
    </row>
    <row r="14" spans="1:12">
      <c r="A14" t="s">
        <v>2576</v>
      </c>
      <c r="B14" t="s">
        <v>2577</v>
      </c>
      <c r="C14" t="s">
        <v>108</v>
      </c>
      <c r="D14" t="s">
        <v>100</v>
      </c>
      <c r="E14" t="s">
        <v>230</v>
      </c>
      <c r="F14" s="55">
        <v>523318.53</v>
      </c>
      <c r="G14" s="55">
        <v>-1.1333</v>
      </c>
      <c r="H14" s="55">
        <v>-5.9307689004900004</v>
      </c>
      <c r="I14" s="56">
        <v>0</v>
      </c>
      <c r="J14" s="56">
        <v>-2.5981000000000001</v>
      </c>
      <c r="K14" s="56">
        <v>0</v>
      </c>
    </row>
    <row r="15" spans="1:12">
      <c r="A15" t="s">
        <v>2578</v>
      </c>
      <c r="B15" t="s">
        <v>2579</v>
      </c>
      <c r="C15" t="s">
        <v>108</v>
      </c>
      <c r="D15" t="s">
        <v>100</v>
      </c>
      <c r="E15" t="s">
        <v>230</v>
      </c>
      <c r="F15" s="55">
        <v>512638.56</v>
      </c>
      <c r="G15" s="55">
        <v>1.6022000000000001</v>
      </c>
      <c r="H15" s="55">
        <v>8.2134950083200007</v>
      </c>
      <c r="I15" s="56">
        <v>0</v>
      </c>
      <c r="J15" s="56">
        <v>3.5981000000000001</v>
      </c>
      <c r="K15" s="56">
        <v>0</v>
      </c>
    </row>
    <row r="16" spans="1:12">
      <c r="A16" s="57" t="s">
        <v>2580</v>
      </c>
      <c r="B16" s="108" t="s">
        <v>4062</v>
      </c>
      <c r="C16" s="108" t="s">
        <v>4062</v>
      </c>
      <c r="D16" s="108" t="s">
        <v>4062</v>
      </c>
      <c r="E16" s="108" t="s">
        <v>4062</v>
      </c>
      <c r="F16" s="59">
        <v>0</v>
      </c>
      <c r="G16" s="108" t="s">
        <v>4062</v>
      </c>
      <c r="H16" s="59">
        <v>0</v>
      </c>
      <c r="I16" s="108" t="s">
        <v>4062</v>
      </c>
      <c r="J16" s="58">
        <v>0</v>
      </c>
      <c r="K16" s="58">
        <v>0</v>
      </c>
    </row>
    <row r="17" spans="1:11">
      <c r="A17" t="s">
        <v>177</v>
      </c>
      <c r="B17" t="s">
        <v>177</v>
      </c>
      <c r="C17" t="s">
        <v>177</v>
      </c>
      <c r="D17" t="s">
        <v>177</v>
      </c>
      <c r="E17" s="108" t="s">
        <v>4062</v>
      </c>
      <c r="F17" s="55">
        <v>0</v>
      </c>
      <c r="G17" s="55">
        <v>0</v>
      </c>
      <c r="H17" s="55">
        <v>0</v>
      </c>
      <c r="I17" s="56">
        <v>0</v>
      </c>
      <c r="J17" s="56">
        <v>0</v>
      </c>
      <c r="K17" s="56">
        <v>0</v>
      </c>
    </row>
    <row r="18" spans="1:11">
      <c r="A18" s="57" t="s">
        <v>1870</v>
      </c>
      <c r="B18" s="108" t="s">
        <v>4062</v>
      </c>
      <c r="C18" s="108" t="s">
        <v>4062</v>
      </c>
      <c r="D18" s="108" t="s">
        <v>4062</v>
      </c>
      <c r="E18" s="108" t="s">
        <v>4062</v>
      </c>
      <c r="F18" s="59">
        <v>0</v>
      </c>
      <c r="G18" s="108" t="s">
        <v>4062</v>
      </c>
      <c r="H18" s="59">
        <v>0</v>
      </c>
      <c r="I18" s="108" t="s">
        <v>4062</v>
      </c>
      <c r="J18" s="58">
        <v>0</v>
      </c>
      <c r="K18" s="58">
        <v>0</v>
      </c>
    </row>
    <row r="19" spans="1:11">
      <c r="A19" t="s">
        <v>177</v>
      </c>
      <c r="B19" t="s">
        <v>177</v>
      </c>
      <c r="C19" t="s">
        <v>177</v>
      </c>
      <c r="D19" t="s">
        <v>177</v>
      </c>
      <c r="E19" s="108" t="s">
        <v>4062</v>
      </c>
      <c r="F19" s="55">
        <v>0</v>
      </c>
      <c r="G19" s="55">
        <v>0</v>
      </c>
      <c r="H19" s="55">
        <v>0</v>
      </c>
      <c r="I19" s="56">
        <v>0</v>
      </c>
      <c r="J19" s="56">
        <v>0</v>
      </c>
      <c r="K19" s="56">
        <v>0</v>
      </c>
    </row>
    <row r="20" spans="1:11">
      <c r="A20" s="57" t="s">
        <v>825</v>
      </c>
      <c r="B20" s="108" t="s">
        <v>4062</v>
      </c>
      <c r="C20" s="108" t="s">
        <v>4062</v>
      </c>
      <c r="D20" s="108" t="s">
        <v>4062</v>
      </c>
      <c r="E20" s="108" t="s">
        <v>4062</v>
      </c>
      <c r="F20" s="59">
        <v>0</v>
      </c>
      <c r="G20" s="108" t="s">
        <v>4062</v>
      </c>
      <c r="H20" s="59">
        <v>0</v>
      </c>
      <c r="I20" s="108" t="s">
        <v>4062</v>
      </c>
      <c r="J20" s="58">
        <v>0</v>
      </c>
      <c r="K20" s="58">
        <v>0</v>
      </c>
    </row>
    <row r="21" spans="1:11">
      <c r="A21" t="s">
        <v>177</v>
      </c>
      <c r="B21" t="s">
        <v>177</v>
      </c>
      <c r="C21" t="s">
        <v>177</v>
      </c>
      <c r="D21" t="s">
        <v>177</v>
      </c>
      <c r="E21" s="108" t="s">
        <v>4062</v>
      </c>
      <c r="F21" s="55">
        <v>0</v>
      </c>
      <c r="G21" s="55">
        <v>0</v>
      </c>
      <c r="H21" s="55">
        <v>0</v>
      </c>
      <c r="I21" s="56">
        <v>0</v>
      </c>
      <c r="J21" s="56">
        <v>0</v>
      </c>
      <c r="K21" s="56">
        <v>0</v>
      </c>
    </row>
    <row r="22" spans="1:11">
      <c r="A22" s="57" t="s">
        <v>184</v>
      </c>
      <c r="B22" s="108" t="s">
        <v>4062</v>
      </c>
      <c r="C22" s="108" t="s">
        <v>4062</v>
      </c>
      <c r="D22" s="108" t="s">
        <v>4062</v>
      </c>
      <c r="E22" s="108" t="s">
        <v>4062</v>
      </c>
      <c r="F22" s="59">
        <v>0</v>
      </c>
      <c r="G22" s="108" t="s">
        <v>4062</v>
      </c>
      <c r="H22" s="59">
        <v>0</v>
      </c>
      <c r="I22" s="108" t="s">
        <v>4062</v>
      </c>
      <c r="J22" s="58">
        <v>0</v>
      </c>
      <c r="K22" s="58">
        <v>0</v>
      </c>
    </row>
    <row r="23" spans="1:11">
      <c r="A23" s="57" t="s">
        <v>1863</v>
      </c>
      <c r="B23" s="108" t="s">
        <v>4062</v>
      </c>
      <c r="C23" s="108" t="s">
        <v>4062</v>
      </c>
      <c r="D23" s="108" t="s">
        <v>4062</v>
      </c>
      <c r="E23" s="108" t="s">
        <v>4062</v>
      </c>
      <c r="F23" s="59">
        <v>0</v>
      </c>
      <c r="G23" s="108" t="s">
        <v>4062</v>
      </c>
      <c r="H23" s="59">
        <v>0</v>
      </c>
      <c r="I23" s="108" t="s">
        <v>4062</v>
      </c>
      <c r="J23" s="58">
        <v>0</v>
      </c>
      <c r="K23" s="58">
        <v>0</v>
      </c>
    </row>
    <row r="24" spans="1:11">
      <c r="A24" t="s">
        <v>177</v>
      </c>
      <c r="B24" t="s">
        <v>177</v>
      </c>
      <c r="C24" t="s">
        <v>177</v>
      </c>
      <c r="D24" t="s">
        <v>177</v>
      </c>
      <c r="E24" s="108" t="s">
        <v>4062</v>
      </c>
      <c r="F24" s="55">
        <v>0</v>
      </c>
      <c r="G24" s="55">
        <v>0</v>
      </c>
      <c r="H24" s="55">
        <v>0</v>
      </c>
      <c r="I24" s="56">
        <v>0</v>
      </c>
      <c r="J24" s="56">
        <v>0</v>
      </c>
      <c r="K24" s="56">
        <v>0</v>
      </c>
    </row>
    <row r="25" spans="1:11">
      <c r="A25" s="57" t="s">
        <v>1875</v>
      </c>
      <c r="B25" s="108" t="s">
        <v>4062</v>
      </c>
      <c r="C25" s="108" t="s">
        <v>4062</v>
      </c>
      <c r="D25" s="108" t="s">
        <v>4062</v>
      </c>
      <c r="E25" s="108" t="s">
        <v>4062</v>
      </c>
      <c r="F25" s="59">
        <v>0</v>
      </c>
      <c r="G25" s="108" t="s">
        <v>4062</v>
      </c>
      <c r="H25" s="59">
        <v>0</v>
      </c>
      <c r="I25" s="108" t="s">
        <v>4062</v>
      </c>
      <c r="J25" s="58">
        <v>0</v>
      </c>
      <c r="K25" s="58">
        <v>0</v>
      </c>
    </row>
    <row r="26" spans="1:11">
      <c r="A26" t="s">
        <v>177</v>
      </c>
      <c r="B26" t="s">
        <v>177</v>
      </c>
      <c r="C26" t="s">
        <v>177</v>
      </c>
      <c r="D26" t="s">
        <v>177</v>
      </c>
      <c r="E26" s="108" t="s">
        <v>4062</v>
      </c>
      <c r="F26" s="55">
        <v>0</v>
      </c>
      <c r="G26" s="55">
        <v>0</v>
      </c>
      <c r="H26" s="55">
        <v>0</v>
      </c>
      <c r="I26" s="56">
        <v>0</v>
      </c>
      <c r="J26" s="56">
        <v>0</v>
      </c>
      <c r="K26" s="56">
        <v>0</v>
      </c>
    </row>
    <row r="27" spans="1:11">
      <c r="A27" s="57" t="s">
        <v>1870</v>
      </c>
      <c r="B27" s="108" t="s">
        <v>4062</v>
      </c>
      <c r="C27" s="108" t="s">
        <v>4062</v>
      </c>
      <c r="D27" s="108" t="s">
        <v>4062</v>
      </c>
      <c r="E27" s="108" t="s">
        <v>4062</v>
      </c>
      <c r="F27" s="59">
        <v>0</v>
      </c>
      <c r="G27" s="108" t="s">
        <v>4062</v>
      </c>
      <c r="H27" s="59">
        <v>0</v>
      </c>
      <c r="I27" s="108" t="s">
        <v>4062</v>
      </c>
      <c r="J27" s="58">
        <v>0</v>
      </c>
      <c r="K27" s="58">
        <v>0</v>
      </c>
    </row>
    <row r="28" spans="1:11">
      <c r="A28" t="s">
        <v>177</v>
      </c>
      <c r="B28" t="s">
        <v>177</v>
      </c>
      <c r="C28" t="s">
        <v>177</v>
      </c>
      <c r="D28" t="s">
        <v>177</v>
      </c>
      <c r="E28" s="108" t="s">
        <v>4062</v>
      </c>
      <c r="F28" s="55">
        <v>0</v>
      </c>
      <c r="G28" s="55">
        <v>0</v>
      </c>
      <c r="H28" s="55">
        <v>0</v>
      </c>
      <c r="I28" s="56">
        <v>0</v>
      </c>
      <c r="J28" s="56">
        <v>0</v>
      </c>
      <c r="K28" s="56">
        <v>0</v>
      </c>
    </row>
    <row r="29" spans="1:11">
      <c r="A29" s="57" t="s">
        <v>1876</v>
      </c>
      <c r="B29" s="108" t="s">
        <v>4062</v>
      </c>
      <c r="C29" s="108" t="s">
        <v>4062</v>
      </c>
      <c r="D29" s="108" t="s">
        <v>4062</v>
      </c>
      <c r="E29" s="108" t="s">
        <v>4062</v>
      </c>
      <c r="F29" s="59">
        <v>0</v>
      </c>
      <c r="G29" s="108" t="s">
        <v>4062</v>
      </c>
      <c r="H29" s="59">
        <v>0</v>
      </c>
      <c r="I29" s="108" t="s">
        <v>4062</v>
      </c>
      <c r="J29" s="58">
        <v>0</v>
      </c>
      <c r="K29" s="58">
        <v>0</v>
      </c>
    </row>
    <row r="30" spans="1:11">
      <c r="A30" t="s">
        <v>177</v>
      </c>
      <c r="B30" t="s">
        <v>177</v>
      </c>
      <c r="C30" t="s">
        <v>177</v>
      </c>
      <c r="D30" t="s">
        <v>177</v>
      </c>
      <c r="E30" s="108" t="s">
        <v>4062</v>
      </c>
      <c r="F30" s="55">
        <v>0</v>
      </c>
      <c r="G30" s="55">
        <v>0</v>
      </c>
      <c r="H30" s="55">
        <v>0</v>
      </c>
      <c r="I30" s="56">
        <v>0</v>
      </c>
      <c r="J30" s="56">
        <v>0</v>
      </c>
      <c r="K30" s="56">
        <v>0</v>
      </c>
    </row>
    <row r="31" spans="1:11">
      <c r="A31" s="57" t="s">
        <v>825</v>
      </c>
      <c r="B31" s="108" t="s">
        <v>4062</v>
      </c>
      <c r="C31" s="108" t="s">
        <v>4062</v>
      </c>
      <c r="D31" s="108" t="s">
        <v>4062</v>
      </c>
      <c r="E31" s="108" t="s">
        <v>4062</v>
      </c>
      <c r="F31" s="59">
        <v>0</v>
      </c>
      <c r="G31" s="108" t="s">
        <v>4062</v>
      </c>
      <c r="H31" s="59">
        <v>0</v>
      </c>
      <c r="I31" s="108" t="s">
        <v>4062</v>
      </c>
      <c r="J31" s="58">
        <v>0</v>
      </c>
      <c r="K31" s="58">
        <v>0</v>
      </c>
    </row>
    <row r="32" spans="1:11">
      <c r="A32" t="s">
        <v>177</v>
      </c>
      <c r="B32" t="s">
        <v>177</v>
      </c>
      <c r="C32" t="s">
        <v>177</v>
      </c>
      <c r="D32" t="s">
        <v>177</v>
      </c>
      <c r="E32" s="108" t="s">
        <v>4062</v>
      </c>
      <c r="F32" s="55">
        <v>0</v>
      </c>
      <c r="G32" s="55">
        <v>0</v>
      </c>
      <c r="H32" s="55">
        <v>0</v>
      </c>
      <c r="I32" s="56">
        <v>0</v>
      </c>
      <c r="J32" s="56">
        <v>0</v>
      </c>
      <c r="K32" s="56">
        <v>0</v>
      </c>
    </row>
    <row r="33" spans="1:11">
      <c r="A33" t="s">
        <v>186</v>
      </c>
      <c r="B33" s="108" t="s">
        <v>4062</v>
      </c>
      <c r="C33" s="108" t="s">
        <v>4062</v>
      </c>
      <c r="D33" s="108" t="s">
        <v>4062</v>
      </c>
      <c r="E33" s="108" t="s">
        <v>4062</v>
      </c>
      <c r="F33" s="108" t="s">
        <v>4062</v>
      </c>
      <c r="G33" s="108" t="s">
        <v>4062</v>
      </c>
      <c r="H33" s="108" t="s">
        <v>4062</v>
      </c>
      <c r="I33" s="108" t="s">
        <v>4062</v>
      </c>
      <c r="J33" s="108" t="s">
        <v>4062</v>
      </c>
      <c r="K33" s="108" t="s">
        <v>4062</v>
      </c>
    </row>
    <row r="34" spans="1:11">
      <c r="A34" t="s">
        <v>299</v>
      </c>
      <c r="B34" s="108" t="s">
        <v>4062</v>
      </c>
      <c r="C34" s="108" t="s">
        <v>4062</v>
      </c>
      <c r="D34" s="108" t="s">
        <v>4062</v>
      </c>
      <c r="E34" s="108" t="s">
        <v>4062</v>
      </c>
      <c r="F34" s="108" t="s">
        <v>4062</v>
      </c>
      <c r="G34" s="108" t="s">
        <v>4062</v>
      </c>
      <c r="H34" s="108" t="s">
        <v>4062</v>
      </c>
      <c r="I34" s="108" t="s">
        <v>4062</v>
      </c>
      <c r="J34" s="108" t="s">
        <v>4062</v>
      </c>
      <c r="K34" s="108" t="s">
        <v>4062</v>
      </c>
    </row>
    <row r="35" spans="1:11">
      <c r="A35" t="s">
        <v>300</v>
      </c>
      <c r="B35" s="108" t="s">
        <v>4062</v>
      </c>
      <c r="C35" s="108" t="s">
        <v>4062</v>
      </c>
      <c r="D35" s="108" t="s">
        <v>4062</v>
      </c>
      <c r="E35" s="108" t="s">
        <v>4062</v>
      </c>
      <c r="F35" s="108" t="s">
        <v>4062</v>
      </c>
      <c r="G35" s="108" t="s">
        <v>4062</v>
      </c>
      <c r="H35" s="108" t="s">
        <v>4062</v>
      </c>
      <c r="I35" s="108" t="s">
        <v>4062</v>
      </c>
      <c r="J35" s="108" t="s">
        <v>4062</v>
      </c>
      <c r="K35" s="108" t="s">
        <v>4062</v>
      </c>
    </row>
    <row r="36" spans="1:11">
      <c r="A36" t="s">
        <v>301</v>
      </c>
      <c r="B36" s="108" t="s">
        <v>4062</v>
      </c>
      <c r="C36" s="108" t="s">
        <v>4062</v>
      </c>
      <c r="D36" s="108" t="s">
        <v>4062</v>
      </c>
      <c r="E36" s="108" t="s">
        <v>4062</v>
      </c>
      <c r="F36" s="108" t="s">
        <v>4062</v>
      </c>
      <c r="G36" s="108" t="s">
        <v>4062</v>
      </c>
      <c r="H36" s="108" t="s">
        <v>4062</v>
      </c>
      <c r="I36" s="108" t="s">
        <v>4062</v>
      </c>
      <c r="J36" s="108" t="s">
        <v>4062</v>
      </c>
      <c r="K36" s="108" t="s">
        <v>4062</v>
      </c>
    </row>
    <row r="37" spans="1:11" hidden="1">
      <c r="B37" s="13"/>
      <c r="C37" s="13"/>
    </row>
    <row r="38" spans="1:11" hidden="1">
      <c r="B38" s="13"/>
      <c r="C38" s="13"/>
    </row>
    <row r="39" spans="1:11" hidden="1">
      <c r="B39" s="13"/>
      <c r="C39" s="13"/>
    </row>
    <row r="40" spans="1:11" hidden="1">
      <c r="B40" s="13"/>
      <c r="C40" s="13"/>
    </row>
    <row r="41" spans="1:11" hidden="1">
      <c r="B41" s="13"/>
      <c r="C41" s="13"/>
    </row>
    <row r="42" spans="1:11" hidden="1">
      <c r="B42" s="13"/>
      <c r="C42" s="13"/>
    </row>
    <row r="43" spans="1:11" hidden="1">
      <c r="B43" s="13"/>
      <c r="C43" s="13"/>
    </row>
    <row r="44" spans="1:11" hidden="1">
      <c r="B44" s="13"/>
      <c r="C44" s="13"/>
    </row>
    <row r="45" spans="1:11" hidden="1">
      <c r="B45" s="13"/>
      <c r="C45" s="13"/>
    </row>
    <row r="46" spans="1:11" hidden="1">
      <c r="B46" s="13"/>
      <c r="C46" s="13"/>
    </row>
    <row r="47" spans="1:11" hidden="1">
      <c r="B47" s="13"/>
      <c r="C47" s="13"/>
    </row>
    <row r="48" spans="1:11" hidden="1">
      <c r="B48" s="13"/>
      <c r="C48" s="13"/>
    </row>
    <row r="49" spans="2:3" hidden="1">
      <c r="B49" s="13"/>
      <c r="C49" s="13"/>
    </row>
    <row r="50" spans="2:3" hidden="1">
      <c r="B50" s="13"/>
      <c r="C50" s="13"/>
    </row>
    <row r="51" spans="2:3" hidden="1">
      <c r="B51" s="13"/>
      <c r="C51" s="13"/>
    </row>
    <row r="52" spans="2:3" hidden="1">
      <c r="B52" s="13"/>
      <c r="C52" s="13"/>
    </row>
    <row r="53" spans="2:3" hidden="1">
      <c r="B53" s="13"/>
      <c r="C53" s="13"/>
    </row>
    <row r="54" spans="2:3" hidden="1">
      <c r="B54" s="13"/>
      <c r="C54" s="13"/>
    </row>
    <row r="55" spans="2:3" hidden="1">
      <c r="B55" s="13"/>
      <c r="C55" s="13"/>
    </row>
    <row r="56" spans="2:3" hidden="1">
      <c r="B56" s="13"/>
      <c r="C56" s="13"/>
    </row>
    <row r="57" spans="2:3" hidden="1">
      <c r="B57" s="13"/>
      <c r="C57" s="13"/>
    </row>
    <row r="58" spans="2:3" hidden="1">
      <c r="B58" s="13"/>
      <c r="C58" s="13"/>
    </row>
    <row r="59" spans="2:3" hidden="1">
      <c r="B59" s="13"/>
      <c r="C59" s="13"/>
    </row>
    <row r="60" spans="2:3" hidden="1">
      <c r="B60" s="13"/>
      <c r="C60" s="13"/>
    </row>
    <row r="61" spans="2:3" hidden="1">
      <c r="B61" s="13"/>
      <c r="C61" s="13"/>
    </row>
    <row r="62" spans="2:3" hidden="1">
      <c r="B62" s="13"/>
      <c r="C62" s="13"/>
    </row>
    <row r="63" spans="2:3" hidden="1">
      <c r="B63" s="13"/>
      <c r="C63" s="13"/>
    </row>
    <row r="64" spans="2:3" hidden="1">
      <c r="B64" s="13"/>
      <c r="C64" s="13"/>
    </row>
    <row r="65" spans="2:3" hidden="1">
      <c r="B65" s="13"/>
      <c r="C65" s="13"/>
    </row>
    <row r="66" spans="2:3" hidden="1">
      <c r="B66" s="13"/>
      <c r="C66" s="13"/>
    </row>
    <row r="67" spans="2:3" hidden="1">
      <c r="B67" s="13"/>
      <c r="C67" s="13"/>
    </row>
    <row r="68" spans="2:3" hidden="1">
      <c r="B68" s="13"/>
      <c r="C68" s="13"/>
    </row>
    <row r="69" spans="2:3" hidden="1">
      <c r="B69" s="13"/>
      <c r="C69" s="13"/>
    </row>
    <row r="70" spans="2:3" hidden="1">
      <c r="B70" s="13"/>
      <c r="C70" s="13"/>
    </row>
    <row r="71" spans="2:3" hidden="1">
      <c r="B71" s="13"/>
      <c r="C71" s="13"/>
    </row>
    <row r="72" spans="2:3" hidden="1">
      <c r="B72" s="13"/>
      <c r="C72" s="13"/>
    </row>
    <row r="73" spans="2:3" hidden="1">
      <c r="B73" s="13"/>
      <c r="C73" s="13"/>
    </row>
    <row r="74" spans="2:3" hidden="1">
      <c r="B74" s="13"/>
      <c r="C74" s="13"/>
    </row>
    <row r="75" spans="2:3" hidden="1">
      <c r="B75" s="13"/>
      <c r="C75" s="13"/>
    </row>
    <row r="76" spans="2:3" hidden="1">
      <c r="B76" s="13"/>
      <c r="C76" s="13"/>
    </row>
    <row r="77" spans="2:3" hidden="1">
      <c r="B77" s="13"/>
      <c r="C77" s="13"/>
    </row>
    <row r="78" spans="2:3" hidden="1">
      <c r="B78" s="13"/>
      <c r="C78" s="13"/>
    </row>
    <row r="79" spans="2:3" hidden="1">
      <c r="B79" s="13"/>
      <c r="C79" s="13"/>
    </row>
    <row r="80" spans="2:3" hidden="1">
      <c r="B80" s="13"/>
      <c r="C80" s="13"/>
    </row>
    <row r="81" spans="2:3" hidden="1">
      <c r="B81" s="13"/>
      <c r="C81" s="13"/>
    </row>
    <row r="82" spans="2:3" hidden="1">
      <c r="B82" s="13"/>
      <c r="C82" s="13"/>
    </row>
    <row r="83" spans="2:3" hidden="1">
      <c r="B83" s="13"/>
      <c r="C83" s="13"/>
    </row>
    <row r="84" spans="2:3" hidden="1">
      <c r="B84" s="13"/>
      <c r="C84" s="13"/>
    </row>
    <row r="85" spans="2:3" hidden="1">
      <c r="B85" s="13"/>
      <c r="C85" s="13"/>
    </row>
    <row r="86" spans="2:3" hidden="1">
      <c r="B86" s="13"/>
      <c r="C86" s="13"/>
    </row>
    <row r="87" spans="2:3" hidden="1">
      <c r="B87" s="13"/>
      <c r="C87" s="13"/>
    </row>
    <row r="88" spans="2:3" hidden="1">
      <c r="B88" s="13"/>
      <c r="C88" s="13"/>
    </row>
    <row r="89" spans="2:3" hidden="1">
      <c r="B89" s="13"/>
      <c r="C89" s="13"/>
    </row>
    <row r="90" spans="2:3" hidden="1">
      <c r="B90" s="13"/>
      <c r="C90" s="13"/>
    </row>
    <row r="91" spans="2:3" hidden="1">
      <c r="B91" s="13"/>
      <c r="C91" s="13"/>
    </row>
    <row r="92" spans="2:3" hidden="1">
      <c r="B92" s="13"/>
      <c r="C92" s="13"/>
    </row>
    <row r="93" spans="2:3" hidden="1">
      <c r="B93" s="13"/>
      <c r="C93" s="13"/>
    </row>
    <row r="94" spans="2:3" hidden="1">
      <c r="B94" s="13"/>
      <c r="C94" s="13"/>
    </row>
    <row r="95" spans="2:3" hidden="1">
      <c r="B95" s="13"/>
      <c r="C95" s="13"/>
    </row>
    <row r="96" spans="2:3" hidden="1">
      <c r="B96" s="13"/>
      <c r="C96" s="13"/>
    </row>
    <row r="97" spans="2:3" hidden="1">
      <c r="B97" s="13"/>
      <c r="C97" s="13"/>
    </row>
    <row r="98" spans="2:3" hidden="1">
      <c r="B98" s="13"/>
      <c r="C98" s="13"/>
    </row>
    <row r="99" spans="2:3" hidden="1">
      <c r="B99" s="13"/>
      <c r="C99" s="13"/>
    </row>
    <row r="100" spans="2:3" hidden="1">
      <c r="B100" s="13"/>
      <c r="C100" s="13"/>
    </row>
    <row r="101" spans="2:3" hidden="1">
      <c r="B101" s="13"/>
      <c r="C101" s="13"/>
    </row>
    <row r="102" spans="2:3" hidden="1">
      <c r="B102" s="13"/>
      <c r="C102" s="13"/>
    </row>
    <row r="103" spans="2:3" hidden="1">
      <c r="B103" s="13"/>
      <c r="C103" s="13"/>
    </row>
    <row r="104" spans="2:3" hidden="1">
      <c r="B104" s="13"/>
      <c r="C104" s="13"/>
    </row>
    <row r="105" spans="2:3" hidden="1">
      <c r="B105" s="13"/>
      <c r="C105" s="13"/>
    </row>
    <row r="106" spans="2:3" hidden="1">
      <c r="B106" s="13"/>
      <c r="C106" s="13"/>
    </row>
    <row r="107" spans="2:3" hidden="1">
      <c r="B107" s="13"/>
      <c r="C107" s="13"/>
    </row>
    <row r="108" spans="2:3" hidden="1">
      <c r="B108" s="13"/>
      <c r="C108" s="13"/>
    </row>
    <row r="109" spans="2:3" hidden="1">
      <c r="B109" s="13"/>
      <c r="C109" s="13"/>
    </row>
    <row r="110" spans="2:3" hidden="1">
      <c r="B110" s="13"/>
      <c r="C110" s="13"/>
    </row>
    <row r="111" spans="2:3" hidden="1">
      <c r="B111" s="13"/>
      <c r="C111" s="13"/>
    </row>
    <row r="112" spans="2:3" hidden="1">
      <c r="B112" s="13"/>
      <c r="C112" s="13"/>
    </row>
    <row r="113" spans="2:3" hidden="1">
      <c r="B113" s="13"/>
      <c r="C113" s="13"/>
    </row>
    <row r="114" spans="2:3" hidden="1">
      <c r="B114" s="13"/>
      <c r="C114" s="13"/>
    </row>
    <row r="115" spans="2:3" hidden="1">
      <c r="B115" s="13"/>
      <c r="C115" s="13"/>
    </row>
    <row r="116" spans="2:3" hidden="1">
      <c r="B116" s="13"/>
      <c r="C116" s="13"/>
    </row>
    <row r="117" spans="2:3" hidden="1">
      <c r="B117" s="13"/>
      <c r="C117" s="13"/>
    </row>
    <row r="118" spans="2:3" hidden="1">
      <c r="B118" s="13"/>
      <c r="C118" s="13"/>
    </row>
    <row r="119" spans="2:3" hidden="1">
      <c r="B119" s="13"/>
      <c r="C119" s="13"/>
    </row>
    <row r="120" spans="2:3" hidden="1">
      <c r="B120" s="13"/>
      <c r="C120" s="13"/>
    </row>
    <row r="121" spans="2:3" hidden="1">
      <c r="B121" s="13"/>
      <c r="C121" s="13"/>
    </row>
    <row r="122" spans="2:3" hidden="1">
      <c r="B122" s="13"/>
      <c r="C122" s="13"/>
    </row>
    <row r="123" spans="2:3" hidden="1">
      <c r="B123" s="13"/>
      <c r="C123" s="13"/>
    </row>
    <row r="124" spans="2:3" hidden="1">
      <c r="B124" s="13"/>
      <c r="C124" s="13"/>
    </row>
    <row r="125" spans="2:3" hidden="1">
      <c r="B125" s="13"/>
      <c r="C125" s="13"/>
    </row>
    <row r="126" spans="2:3" hidden="1">
      <c r="B126" s="13"/>
      <c r="C126" s="13"/>
    </row>
    <row r="127" spans="2:3" hidden="1">
      <c r="B127" s="13"/>
      <c r="C127" s="13"/>
    </row>
    <row r="128" spans="2:3" hidden="1">
      <c r="B128" s="13"/>
      <c r="C128" s="13"/>
    </row>
    <row r="129" spans="2:3" hidden="1">
      <c r="B129" s="13"/>
      <c r="C129" s="13"/>
    </row>
    <row r="130" spans="2:3" hidden="1">
      <c r="B130" s="13"/>
      <c r="C130" s="13"/>
    </row>
    <row r="131" spans="2:3" hidden="1">
      <c r="B131" s="13"/>
      <c r="C131" s="13"/>
    </row>
    <row r="132" spans="2:3" hidden="1">
      <c r="B132" s="13"/>
      <c r="C132" s="13"/>
    </row>
    <row r="133" spans="2:3" hidden="1">
      <c r="B133" s="13"/>
      <c r="C133" s="13"/>
    </row>
    <row r="134" spans="2:3" hidden="1">
      <c r="B134" s="13"/>
      <c r="C134" s="13"/>
    </row>
    <row r="135" spans="2:3" hidden="1">
      <c r="B135" s="13"/>
      <c r="C135" s="13"/>
    </row>
    <row r="136" spans="2:3" hidden="1">
      <c r="B136" s="13"/>
      <c r="C136" s="13"/>
    </row>
    <row r="137" spans="2:3" hidden="1">
      <c r="B137" s="13"/>
      <c r="C137" s="13"/>
    </row>
    <row r="138" spans="2:3" hidden="1">
      <c r="B138" s="13"/>
      <c r="C138" s="13"/>
    </row>
    <row r="139" spans="2:3" hidden="1">
      <c r="B139" s="13"/>
      <c r="C139" s="13"/>
    </row>
    <row r="140" spans="2:3" hidden="1">
      <c r="B140" s="13"/>
      <c r="C140" s="13"/>
    </row>
    <row r="141" spans="2:3" hidden="1">
      <c r="B141" s="13"/>
      <c r="C141" s="13"/>
    </row>
    <row r="142" spans="2:3" hidden="1">
      <c r="B142" s="13"/>
      <c r="C142" s="13"/>
    </row>
    <row r="143" spans="2:3" hidden="1">
      <c r="B143" s="13"/>
      <c r="C143" s="13"/>
    </row>
    <row r="144" spans="2:3" hidden="1">
      <c r="B144" s="13"/>
      <c r="C144" s="13"/>
    </row>
    <row r="145" spans="2:3" hidden="1">
      <c r="B145" s="13"/>
      <c r="C145" s="13"/>
    </row>
    <row r="146" spans="2:3" hidden="1">
      <c r="B146" s="13"/>
      <c r="C146" s="13"/>
    </row>
    <row r="147" spans="2:3" hidden="1">
      <c r="B147" s="13"/>
      <c r="C147" s="13"/>
    </row>
    <row r="148" spans="2:3" hidden="1">
      <c r="B148" s="13"/>
      <c r="C148" s="13"/>
    </row>
    <row r="149" spans="2:3" hidden="1">
      <c r="B149" s="13"/>
      <c r="C149" s="13"/>
    </row>
    <row r="150" spans="2:3" hidden="1">
      <c r="B150" s="13"/>
      <c r="C150" s="13"/>
    </row>
    <row r="151" spans="2:3" hidden="1">
      <c r="B151" s="13"/>
      <c r="C151" s="13"/>
    </row>
    <row r="152" spans="2:3" hidden="1">
      <c r="B152" s="13"/>
      <c r="C152" s="13"/>
    </row>
    <row r="153" spans="2:3" hidden="1">
      <c r="B153" s="13"/>
      <c r="C153" s="13"/>
    </row>
    <row r="154" spans="2:3" hidden="1">
      <c r="B154" s="13"/>
      <c r="C154" s="13"/>
    </row>
    <row r="155" spans="2:3" hidden="1">
      <c r="B155" s="13"/>
      <c r="C155" s="13"/>
    </row>
    <row r="156" spans="2:3" hidden="1">
      <c r="B156" s="13"/>
      <c r="C156" s="13"/>
    </row>
    <row r="157" spans="2:3" hidden="1">
      <c r="B157" s="13"/>
      <c r="C157" s="13"/>
    </row>
    <row r="158" spans="2:3" hidden="1">
      <c r="B158" s="13"/>
      <c r="C158" s="13"/>
    </row>
    <row r="159" spans="2:3" hidden="1">
      <c r="B159" s="13"/>
      <c r="C159" s="13"/>
    </row>
    <row r="160" spans="2:3" hidden="1">
      <c r="B160" s="13"/>
      <c r="C160" s="13"/>
    </row>
    <row r="161" spans="2:3" hidden="1">
      <c r="B161" s="13"/>
      <c r="C161" s="13"/>
    </row>
    <row r="162" spans="2:3" hidden="1">
      <c r="B162" s="13"/>
      <c r="C162" s="13"/>
    </row>
    <row r="163" spans="2:3" hidden="1">
      <c r="B163" s="13"/>
      <c r="C163" s="13"/>
    </row>
    <row r="164" spans="2:3" hidden="1">
      <c r="B164" s="13"/>
      <c r="C164" s="13"/>
    </row>
    <row r="165" spans="2:3" hidden="1">
      <c r="B165" s="13"/>
      <c r="C165" s="13"/>
    </row>
    <row r="166" spans="2:3" hidden="1">
      <c r="B166" s="13"/>
      <c r="C166" s="13"/>
    </row>
    <row r="167" spans="2:3" hidden="1">
      <c r="B167" s="13"/>
      <c r="C167" s="13"/>
    </row>
    <row r="168" spans="2:3" hidden="1">
      <c r="B168" s="13"/>
      <c r="C168" s="13"/>
    </row>
    <row r="169" spans="2:3" hidden="1">
      <c r="B169" s="13"/>
      <c r="C169" s="13"/>
    </row>
    <row r="170" spans="2:3" hidden="1">
      <c r="B170" s="13"/>
      <c r="C170" s="13"/>
    </row>
    <row r="171" spans="2:3" hidden="1">
      <c r="B171" s="13"/>
      <c r="C171" s="13"/>
    </row>
    <row r="172" spans="2:3" hidden="1">
      <c r="B172" s="13"/>
      <c r="C172" s="13"/>
    </row>
    <row r="173" spans="2:3" hidden="1">
      <c r="B173" s="13"/>
      <c r="C173" s="13"/>
    </row>
    <row r="174" spans="2:3" hidden="1">
      <c r="B174" s="13"/>
      <c r="C174" s="13"/>
    </row>
    <row r="175" spans="2:3" hidden="1">
      <c r="B175" s="13"/>
      <c r="C175" s="13"/>
    </row>
    <row r="176" spans="2:3" hidden="1">
      <c r="B176" s="13"/>
      <c r="C176" s="13"/>
    </row>
    <row r="177" spans="2:3" hidden="1">
      <c r="B177" s="13"/>
      <c r="C177" s="13"/>
    </row>
    <row r="178" spans="2:3" hidden="1">
      <c r="B178" s="13"/>
      <c r="C178" s="13"/>
    </row>
    <row r="179" spans="2:3" hidden="1">
      <c r="B179" s="13"/>
      <c r="C179" s="13"/>
    </row>
    <row r="180" spans="2:3" hidden="1">
      <c r="B180" s="13"/>
      <c r="C180" s="13"/>
    </row>
    <row r="181" spans="2:3" hidden="1">
      <c r="B181" s="13"/>
      <c r="C181" s="13"/>
    </row>
    <row r="182" spans="2:3" hidden="1">
      <c r="B182" s="13"/>
      <c r="C182" s="13"/>
    </row>
    <row r="183" spans="2:3" hidden="1">
      <c r="B183" s="13"/>
      <c r="C183" s="13"/>
    </row>
    <row r="184" spans="2:3" hidden="1">
      <c r="B184" s="13"/>
      <c r="C184" s="13"/>
    </row>
    <row r="185" spans="2:3" hidden="1">
      <c r="B185" s="13"/>
      <c r="C185" s="13"/>
    </row>
    <row r="186" spans="2:3" hidden="1">
      <c r="B186" s="13"/>
      <c r="C186" s="13"/>
    </row>
    <row r="187" spans="2:3" hidden="1">
      <c r="B187" s="13"/>
      <c r="C187" s="13"/>
    </row>
    <row r="188" spans="2:3" hidden="1">
      <c r="B188" s="13"/>
      <c r="C188" s="13"/>
    </row>
    <row r="189" spans="2:3" hidden="1">
      <c r="B189" s="13"/>
      <c r="C189" s="13"/>
    </row>
    <row r="190" spans="2:3" hidden="1">
      <c r="B190" s="13"/>
      <c r="C190" s="13"/>
    </row>
    <row r="191" spans="2:3" hidden="1">
      <c r="B191" s="13"/>
      <c r="C191" s="13"/>
    </row>
    <row r="192" spans="2:3" hidden="1">
      <c r="B192" s="13"/>
      <c r="C192" s="13"/>
    </row>
    <row r="193" spans="2:3" hidden="1">
      <c r="B193" s="13"/>
      <c r="C193" s="13"/>
    </row>
    <row r="194" spans="2:3" hidden="1">
      <c r="B194" s="13"/>
      <c r="C194" s="13"/>
    </row>
    <row r="195" spans="2:3" hidden="1">
      <c r="B195" s="13"/>
      <c r="C195" s="13"/>
    </row>
    <row r="196" spans="2:3" hidden="1">
      <c r="B196" s="13"/>
      <c r="C196" s="13"/>
    </row>
    <row r="197" spans="2:3" hidden="1">
      <c r="B197" s="13"/>
      <c r="C197" s="13"/>
    </row>
    <row r="198" spans="2:3" hidden="1">
      <c r="B198" s="13"/>
      <c r="C198" s="13"/>
    </row>
    <row r="199" spans="2:3" hidden="1">
      <c r="B199" s="13"/>
      <c r="C199" s="13"/>
    </row>
    <row r="200" spans="2:3" hidden="1">
      <c r="B200" s="13"/>
      <c r="C200" s="13"/>
    </row>
    <row r="201" spans="2:3" hidden="1">
      <c r="B201" s="13"/>
      <c r="C201" s="13"/>
    </row>
    <row r="202" spans="2:3" hidden="1">
      <c r="B202" s="13"/>
      <c r="C202" s="13"/>
    </row>
    <row r="203" spans="2:3" hidden="1">
      <c r="B203" s="13"/>
      <c r="C203" s="13"/>
    </row>
    <row r="204" spans="2:3" hidden="1">
      <c r="B204" s="13"/>
      <c r="C204" s="13"/>
    </row>
    <row r="205" spans="2:3" hidden="1">
      <c r="B205" s="13"/>
      <c r="C205" s="13"/>
    </row>
    <row r="206" spans="2:3" hidden="1">
      <c r="B206" s="13"/>
      <c r="C206" s="13"/>
    </row>
    <row r="207" spans="2:3" hidden="1">
      <c r="B207" s="13"/>
      <c r="C207" s="13"/>
    </row>
    <row r="208" spans="2:3" hidden="1">
      <c r="B208" s="13"/>
      <c r="C208" s="13"/>
    </row>
    <row r="209" spans="2:3" hidden="1">
      <c r="B209" s="13"/>
      <c r="C209" s="13"/>
    </row>
    <row r="210" spans="2:3" hidden="1">
      <c r="B210" s="13"/>
      <c r="C210" s="13"/>
    </row>
    <row r="211" spans="2:3" hidden="1">
      <c r="B211" s="13"/>
      <c r="C211" s="13"/>
    </row>
    <row r="212" spans="2:3" hidden="1">
      <c r="B212" s="13"/>
      <c r="C212" s="13"/>
    </row>
    <row r="213" spans="2:3" hidden="1">
      <c r="B213" s="13"/>
      <c r="C213" s="13"/>
    </row>
    <row r="214" spans="2:3" hidden="1">
      <c r="B214" s="13"/>
      <c r="C214" s="13"/>
    </row>
    <row r="215" spans="2:3" hidden="1">
      <c r="B215" s="13"/>
      <c r="C215" s="13"/>
    </row>
    <row r="216" spans="2:3" hidden="1">
      <c r="B216" s="13"/>
      <c r="C216" s="13"/>
    </row>
    <row r="217" spans="2:3" hidden="1">
      <c r="B217" s="13"/>
      <c r="C217" s="13"/>
    </row>
    <row r="218" spans="2:3" hidden="1">
      <c r="B218" s="13"/>
      <c r="C218" s="13"/>
    </row>
    <row r="219" spans="2:3" hidden="1">
      <c r="B219" s="13"/>
      <c r="C219" s="13"/>
    </row>
    <row r="220" spans="2:3" hidden="1">
      <c r="B220" s="13"/>
      <c r="C220" s="13"/>
    </row>
    <row r="221" spans="2:3" hidden="1">
      <c r="B221" s="13"/>
      <c r="C221" s="13"/>
    </row>
    <row r="222" spans="2:3" hidden="1">
      <c r="B222" s="13"/>
      <c r="C222" s="13"/>
    </row>
    <row r="223" spans="2:3" hidden="1">
      <c r="B223" s="13"/>
      <c r="C223" s="13"/>
    </row>
    <row r="224" spans="2:3" hidden="1">
      <c r="B224" s="13"/>
      <c r="C224" s="13"/>
    </row>
    <row r="225" spans="2:3" hidden="1">
      <c r="B225" s="13"/>
      <c r="C225" s="13"/>
    </row>
    <row r="226" spans="2:3" hidden="1">
      <c r="B226" s="13"/>
      <c r="C226" s="13"/>
    </row>
    <row r="227" spans="2:3" hidden="1">
      <c r="B227" s="13"/>
      <c r="C227" s="13"/>
    </row>
    <row r="228" spans="2:3" hidden="1">
      <c r="B228" s="13"/>
      <c r="C228" s="13"/>
    </row>
    <row r="229" spans="2:3" hidden="1">
      <c r="B229" s="13"/>
      <c r="C229" s="13"/>
    </row>
    <row r="230" spans="2:3" hidden="1">
      <c r="B230" s="13"/>
      <c r="C230" s="13"/>
    </row>
    <row r="231" spans="2:3" hidden="1">
      <c r="B231" s="13"/>
      <c r="C231" s="13"/>
    </row>
    <row r="232" spans="2:3" hidden="1">
      <c r="B232" s="13"/>
      <c r="C232" s="13"/>
    </row>
    <row r="233" spans="2:3" hidden="1">
      <c r="B233" s="13"/>
      <c r="C233" s="13"/>
    </row>
    <row r="234" spans="2:3" hidden="1">
      <c r="B234" s="13"/>
      <c r="C234" s="13"/>
    </row>
    <row r="235" spans="2:3" hidden="1">
      <c r="B235" s="13"/>
      <c r="C235" s="13"/>
    </row>
    <row r="236" spans="2:3" hidden="1">
      <c r="B236" s="13"/>
      <c r="C236" s="13"/>
    </row>
    <row r="237" spans="2:3" hidden="1">
      <c r="B237" s="13"/>
      <c r="C237" s="13"/>
    </row>
    <row r="238" spans="2:3" hidden="1">
      <c r="B238" s="13"/>
      <c r="C238" s="13"/>
    </row>
    <row r="239" spans="2:3" hidden="1">
      <c r="B239" s="13"/>
      <c r="C239" s="13"/>
    </row>
    <row r="240" spans="2:3" hidden="1">
      <c r="B240" s="13"/>
      <c r="C240" s="13"/>
    </row>
    <row r="241" spans="2:3" hidden="1">
      <c r="B241" s="13"/>
      <c r="C241" s="13"/>
    </row>
    <row r="242" spans="2:3" hidden="1">
      <c r="B242" s="13"/>
      <c r="C242" s="13"/>
    </row>
    <row r="243" spans="2:3" hidden="1">
      <c r="B243" s="13"/>
      <c r="C243" s="13"/>
    </row>
    <row r="244" spans="2:3" hidden="1">
      <c r="B244" s="13"/>
      <c r="C244" s="13"/>
    </row>
    <row r="245" spans="2:3" hidden="1">
      <c r="B245" s="13"/>
      <c r="C245" s="13"/>
    </row>
    <row r="246" spans="2:3" hidden="1">
      <c r="B246" s="13"/>
      <c r="C246" s="13"/>
    </row>
    <row r="247" spans="2:3" hidden="1">
      <c r="B247" s="13"/>
      <c r="C247" s="13"/>
    </row>
    <row r="248" spans="2:3" hidden="1">
      <c r="B248" s="13"/>
      <c r="C248" s="13"/>
    </row>
    <row r="249" spans="2:3" hidden="1">
      <c r="B249" s="13"/>
      <c r="C249" s="13"/>
    </row>
    <row r="250" spans="2:3" hidden="1">
      <c r="B250" s="13"/>
      <c r="C250" s="13"/>
    </row>
    <row r="251" spans="2:3" hidden="1">
      <c r="B251" s="13"/>
      <c r="C251" s="13"/>
    </row>
    <row r="252" spans="2:3" hidden="1">
      <c r="B252" s="13"/>
      <c r="C252" s="13"/>
    </row>
    <row r="253" spans="2:3" hidden="1">
      <c r="B253" s="13"/>
      <c r="C253" s="13"/>
    </row>
    <row r="254" spans="2:3" hidden="1">
      <c r="B254" s="13"/>
      <c r="C254" s="13"/>
    </row>
    <row r="255" spans="2:3" hidden="1">
      <c r="B255" s="13"/>
      <c r="C255" s="13"/>
    </row>
    <row r="256" spans="2:3" hidden="1">
      <c r="B256" s="13"/>
      <c r="C256" s="13"/>
    </row>
    <row r="257" spans="2:3" hidden="1">
      <c r="B257" s="13"/>
      <c r="C257" s="13"/>
    </row>
    <row r="258" spans="2:3" hidden="1">
      <c r="B258" s="13"/>
      <c r="C258" s="13"/>
    </row>
    <row r="259" spans="2:3" hidden="1">
      <c r="B259" s="13"/>
      <c r="C259" s="13"/>
    </row>
    <row r="260" spans="2:3" hidden="1">
      <c r="B260" s="13"/>
      <c r="C260" s="13"/>
    </row>
    <row r="261" spans="2:3" hidden="1">
      <c r="B261" s="13"/>
      <c r="C261" s="13"/>
    </row>
    <row r="262" spans="2:3" hidden="1">
      <c r="B262" s="13"/>
      <c r="C262" s="13"/>
    </row>
    <row r="263" spans="2:3" hidden="1">
      <c r="B263" s="13"/>
      <c r="C263" s="13"/>
    </row>
    <row r="264" spans="2:3" hidden="1">
      <c r="B264" s="13"/>
      <c r="C264" s="13"/>
    </row>
    <row r="265" spans="2:3" hidden="1">
      <c r="B265" s="13"/>
      <c r="C265" s="13"/>
    </row>
    <row r="266" spans="2:3" hidden="1">
      <c r="B266" s="13"/>
      <c r="C266" s="13"/>
    </row>
    <row r="267" spans="2:3" hidden="1">
      <c r="B267" s="13"/>
      <c r="C267" s="13"/>
    </row>
    <row r="268" spans="2:3" hidden="1">
      <c r="B268" s="13"/>
      <c r="C268" s="13"/>
    </row>
    <row r="269" spans="2:3" hidden="1">
      <c r="B269" s="13"/>
      <c r="C269" s="13"/>
    </row>
    <row r="270" spans="2:3" hidden="1">
      <c r="B270" s="13"/>
      <c r="C270" s="13"/>
    </row>
    <row r="271" spans="2:3" hidden="1">
      <c r="B271" s="13"/>
      <c r="C271" s="13"/>
    </row>
    <row r="272" spans="2:3" hidden="1">
      <c r="B272" s="13"/>
      <c r="C272" s="13"/>
    </row>
    <row r="273" spans="2:3" hidden="1">
      <c r="B273" s="13"/>
      <c r="C273" s="13"/>
    </row>
    <row r="274" spans="2:3" hidden="1">
      <c r="B274" s="13"/>
      <c r="C274" s="13"/>
    </row>
    <row r="275" spans="2:3" hidden="1">
      <c r="B275" s="13"/>
      <c r="C275" s="13"/>
    </row>
    <row r="276" spans="2:3" hidden="1">
      <c r="B276" s="13"/>
      <c r="C276" s="13"/>
    </row>
    <row r="277" spans="2:3" hidden="1">
      <c r="B277" s="13"/>
      <c r="C277" s="13"/>
    </row>
    <row r="278" spans="2:3" hidden="1">
      <c r="B278" s="13"/>
      <c r="C278" s="13"/>
    </row>
    <row r="279" spans="2:3" hidden="1">
      <c r="B279" s="13"/>
      <c r="C279" s="13"/>
    </row>
    <row r="280" spans="2:3" hidden="1">
      <c r="B280" s="13"/>
      <c r="C280" s="13"/>
    </row>
    <row r="281" spans="2:3" hidden="1">
      <c r="B281" s="13"/>
      <c r="C281" s="13"/>
    </row>
    <row r="282" spans="2:3" hidden="1">
      <c r="B282" s="13"/>
      <c r="C282" s="13"/>
    </row>
    <row r="283" spans="2:3" hidden="1">
      <c r="B283" s="13"/>
      <c r="C283" s="13"/>
    </row>
    <row r="284" spans="2:3" hidden="1">
      <c r="B284" s="13"/>
      <c r="C284" s="13"/>
    </row>
    <row r="285" spans="2:3" hidden="1">
      <c r="B285" s="13"/>
      <c r="C285" s="13"/>
    </row>
    <row r="286" spans="2:3" hidden="1">
      <c r="B286" s="13"/>
      <c r="C286" s="13"/>
    </row>
    <row r="287" spans="2:3" hidden="1">
      <c r="B287" s="13"/>
      <c r="C287" s="13"/>
    </row>
    <row r="288" spans="2:3" hidden="1">
      <c r="B288" s="13"/>
      <c r="C288" s="13"/>
    </row>
    <row r="289" spans="2:3" hidden="1">
      <c r="B289" s="13"/>
      <c r="C289" s="13"/>
    </row>
    <row r="290" spans="2:3" hidden="1">
      <c r="B290" s="13"/>
      <c r="C290" s="13"/>
    </row>
    <row r="291" spans="2:3" hidden="1">
      <c r="B291" s="13"/>
      <c r="C291" s="13"/>
    </row>
    <row r="292" spans="2:3" hidden="1">
      <c r="B292" s="13"/>
      <c r="C292" s="13"/>
    </row>
    <row r="293" spans="2:3" hidden="1">
      <c r="B293" s="13"/>
      <c r="C293" s="13"/>
    </row>
    <row r="294" spans="2:3" hidden="1">
      <c r="B294" s="13"/>
      <c r="C294" s="13"/>
    </row>
    <row r="295" spans="2:3" hidden="1">
      <c r="B295" s="13"/>
      <c r="C295" s="13"/>
    </row>
    <row r="296" spans="2:3" hidden="1">
      <c r="B296" s="13"/>
      <c r="C296" s="13"/>
    </row>
    <row r="297" spans="2:3" hidden="1">
      <c r="B297" s="13"/>
      <c r="C297" s="13"/>
    </row>
    <row r="298" spans="2:3" hidden="1">
      <c r="B298" s="13"/>
      <c r="C298" s="13"/>
    </row>
    <row r="299" spans="2:3" hidden="1">
      <c r="B299" s="13"/>
      <c r="C299" s="13"/>
    </row>
    <row r="300" spans="2:3" hidden="1">
      <c r="B300" s="13"/>
      <c r="C300" s="13"/>
    </row>
    <row r="301" spans="2:3" hidden="1">
      <c r="B301" s="13"/>
      <c r="C301" s="13"/>
    </row>
    <row r="302" spans="2:3" hidden="1">
      <c r="B302" s="13"/>
      <c r="C302" s="13"/>
    </row>
    <row r="303" spans="2:3" hidden="1">
      <c r="B303" s="13"/>
      <c r="C303" s="13"/>
    </row>
    <row r="304" spans="2:3" hidden="1">
      <c r="B304" s="13"/>
      <c r="C304" s="13"/>
    </row>
    <row r="305" spans="2:3" hidden="1">
      <c r="B305" s="13"/>
      <c r="C305" s="13"/>
    </row>
    <row r="306" spans="2:3" hidden="1">
      <c r="B306" s="13"/>
      <c r="C306" s="13"/>
    </row>
    <row r="307" spans="2:3" hidden="1">
      <c r="B307" s="13"/>
      <c r="C307" s="13"/>
    </row>
    <row r="308" spans="2:3" hidden="1">
      <c r="B308" s="13"/>
      <c r="C308" s="13"/>
    </row>
    <row r="309" spans="2:3" hidden="1">
      <c r="B309" s="13"/>
      <c r="C309" s="13"/>
    </row>
    <row r="310" spans="2:3" hidden="1">
      <c r="B310" s="13"/>
      <c r="C310" s="13"/>
    </row>
    <row r="311" spans="2:3" hidden="1">
      <c r="B311" s="13"/>
      <c r="C311" s="13"/>
    </row>
    <row r="312" spans="2:3" hidden="1">
      <c r="B312" s="13"/>
      <c r="C312" s="13"/>
    </row>
    <row r="313" spans="2:3" hidden="1">
      <c r="B313" s="13"/>
      <c r="C313" s="13"/>
    </row>
    <row r="314" spans="2:3" hidden="1">
      <c r="B314" s="13"/>
      <c r="C314" s="13"/>
    </row>
    <row r="315" spans="2:3" hidden="1">
      <c r="B315" s="13"/>
      <c r="C315" s="13"/>
    </row>
    <row r="316" spans="2:3" hidden="1">
      <c r="B316" s="13"/>
      <c r="C316" s="13"/>
    </row>
    <row r="317" spans="2:3" hidden="1">
      <c r="B317" s="13"/>
      <c r="C317" s="13"/>
    </row>
    <row r="318" spans="2:3" hidden="1">
      <c r="B318" s="13"/>
      <c r="C318" s="13"/>
    </row>
    <row r="319" spans="2:3" hidden="1">
      <c r="B319" s="13"/>
      <c r="C319" s="13"/>
    </row>
    <row r="320" spans="2:3" hidden="1">
      <c r="B320" s="13"/>
      <c r="C320" s="13"/>
    </row>
    <row r="321" spans="2:3" hidden="1">
      <c r="B321" s="13"/>
      <c r="C321" s="13"/>
    </row>
    <row r="322" spans="2:3" hidden="1">
      <c r="B322" s="13"/>
      <c r="C322" s="13"/>
    </row>
    <row r="323" spans="2:3" hidden="1">
      <c r="B323" s="13"/>
      <c r="C323" s="13"/>
    </row>
    <row r="324" spans="2:3" hidden="1">
      <c r="B324" s="13"/>
      <c r="C324" s="13"/>
    </row>
    <row r="325" spans="2:3" hidden="1">
      <c r="B325" s="13"/>
      <c r="C325" s="13"/>
    </row>
    <row r="326" spans="2:3" hidden="1">
      <c r="B326" s="13"/>
      <c r="C326" s="13"/>
    </row>
    <row r="327" spans="2:3" hidden="1">
      <c r="B327" s="13"/>
      <c r="C327" s="13"/>
    </row>
    <row r="328" spans="2:3" hidden="1">
      <c r="B328" s="13"/>
      <c r="C328" s="13"/>
    </row>
    <row r="329" spans="2:3" hidden="1">
      <c r="B329" s="13"/>
      <c r="C329" s="13"/>
    </row>
    <row r="330" spans="2:3" hidden="1">
      <c r="B330" s="13"/>
      <c r="C330" s="13"/>
    </row>
    <row r="331" spans="2:3" hidden="1">
      <c r="B331" s="13"/>
      <c r="C331" s="13"/>
    </row>
    <row r="332" spans="2:3" hidden="1">
      <c r="B332" s="13"/>
      <c r="C332" s="13"/>
    </row>
    <row r="333" spans="2:3" hidden="1">
      <c r="B333" s="13"/>
      <c r="C333" s="13"/>
    </row>
    <row r="334" spans="2:3" hidden="1">
      <c r="B334" s="13"/>
      <c r="C334" s="13"/>
    </row>
    <row r="335" spans="2:3" hidden="1">
      <c r="B335" s="13"/>
      <c r="C335" s="13"/>
    </row>
    <row r="336" spans="2:3" hidden="1">
      <c r="B336" s="13"/>
      <c r="C336" s="13"/>
    </row>
    <row r="337" spans="2:3" hidden="1">
      <c r="B337" s="13"/>
      <c r="C337" s="13"/>
    </row>
    <row r="338" spans="2:3" hidden="1">
      <c r="B338" s="13"/>
      <c r="C338" s="13"/>
    </row>
    <row r="339" spans="2:3" hidden="1">
      <c r="B339" s="13"/>
      <c r="C339" s="13"/>
    </row>
    <row r="340" spans="2:3" hidden="1">
      <c r="B340" s="13"/>
      <c r="C340" s="13"/>
    </row>
    <row r="341" spans="2:3" hidden="1">
      <c r="B341" s="13"/>
      <c r="C341" s="13"/>
    </row>
    <row r="342" spans="2:3" hidden="1">
      <c r="B342" s="13"/>
      <c r="C342" s="13"/>
    </row>
    <row r="343" spans="2:3" hidden="1">
      <c r="B343" s="13"/>
      <c r="C343" s="13"/>
    </row>
    <row r="344" spans="2:3" hidden="1">
      <c r="B344" s="13"/>
      <c r="C344" s="13"/>
    </row>
    <row r="345" spans="2:3" hidden="1">
      <c r="B345" s="13"/>
      <c r="C345" s="13"/>
    </row>
    <row r="346" spans="2:3" hidden="1">
      <c r="B346" s="13"/>
      <c r="C346" s="13"/>
    </row>
    <row r="347" spans="2:3" hidden="1">
      <c r="B347" s="13"/>
      <c r="C347" s="13"/>
    </row>
    <row r="348" spans="2:3" hidden="1">
      <c r="B348" s="13"/>
      <c r="C348" s="13"/>
    </row>
    <row r="349" spans="2:3" hidden="1">
      <c r="B349" s="13"/>
      <c r="C349" s="13"/>
    </row>
    <row r="350" spans="2:3" hidden="1">
      <c r="B350" s="13"/>
      <c r="C350" s="13"/>
    </row>
    <row r="351" spans="2:3" hidden="1">
      <c r="B351" s="13"/>
      <c r="C351" s="13"/>
    </row>
    <row r="352" spans="2:3" hidden="1">
      <c r="B352" s="13"/>
      <c r="C352" s="13"/>
    </row>
    <row r="353" spans="2:3" hidden="1">
      <c r="B353" s="13"/>
      <c r="C353" s="13"/>
    </row>
    <row r="354" spans="2:3" hidden="1">
      <c r="B354" s="13"/>
      <c r="C354" s="13"/>
    </row>
    <row r="355" spans="2:3" hidden="1">
      <c r="B355" s="13"/>
      <c r="C355" s="13"/>
    </row>
    <row r="356" spans="2:3" hidden="1">
      <c r="B356" s="13"/>
      <c r="C356" s="13"/>
    </row>
    <row r="357" spans="2:3" hidden="1">
      <c r="B357" s="13"/>
      <c r="C357" s="13"/>
    </row>
    <row r="358" spans="2:3" hidden="1">
      <c r="B358" s="13"/>
      <c r="C358" s="13"/>
    </row>
    <row r="359" spans="2:3" hidden="1">
      <c r="B359" s="13"/>
      <c r="C359" s="13"/>
    </row>
    <row r="360" spans="2:3" hidden="1">
      <c r="B360" s="13"/>
      <c r="C360" s="13"/>
    </row>
    <row r="361" spans="2:3" hidden="1">
      <c r="B361" s="13"/>
      <c r="C361" s="13"/>
    </row>
    <row r="362" spans="2:3" hidden="1">
      <c r="B362" s="13"/>
      <c r="C362" s="13"/>
    </row>
    <row r="363" spans="2:3" hidden="1">
      <c r="B363" s="13"/>
      <c r="C363" s="13"/>
    </row>
    <row r="364" spans="2:3" hidden="1">
      <c r="B364" s="13"/>
      <c r="C364" s="13"/>
    </row>
    <row r="365" spans="2:3" hidden="1">
      <c r="B365" s="13"/>
      <c r="C365" s="13"/>
    </row>
    <row r="366" spans="2:3" hidden="1">
      <c r="B366" s="13"/>
      <c r="C366" s="13"/>
    </row>
    <row r="367" spans="2:3" hidden="1">
      <c r="B367" s="13"/>
      <c r="C367" s="13"/>
    </row>
    <row r="368" spans="2:3" hidden="1">
      <c r="B368" s="13"/>
      <c r="C368" s="13"/>
    </row>
    <row r="369" spans="2:3" hidden="1">
      <c r="B369" s="13"/>
      <c r="C369" s="13"/>
    </row>
    <row r="370" spans="2:3" hidden="1">
      <c r="B370" s="13"/>
      <c r="C370" s="13"/>
    </row>
    <row r="371" spans="2:3" hidden="1">
      <c r="B371" s="13"/>
      <c r="C371" s="13"/>
    </row>
    <row r="372" spans="2:3" hidden="1">
      <c r="B372" s="13"/>
      <c r="C372" s="13"/>
    </row>
    <row r="373" spans="2:3" hidden="1">
      <c r="B373" s="13"/>
      <c r="C373" s="13"/>
    </row>
    <row r="374" spans="2:3" hidden="1">
      <c r="B374" s="13"/>
      <c r="C374" s="13"/>
    </row>
    <row r="375" spans="2:3" hidden="1">
      <c r="B375" s="13"/>
      <c r="C375" s="13"/>
    </row>
    <row r="376" spans="2:3" hidden="1">
      <c r="B376" s="13"/>
      <c r="C376" s="13"/>
    </row>
    <row r="377" spans="2:3" hidden="1">
      <c r="B377" s="13"/>
      <c r="C377" s="13"/>
    </row>
    <row r="378" spans="2:3" hidden="1">
      <c r="B378" s="13"/>
      <c r="C378" s="13"/>
    </row>
    <row r="379" spans="2:3" hidden="1">
      <c r="B379" s="13"/>
      <c r="C379" s="13"/>
    </row>
    <row r="380" spans="2:3" hidden="1">
      <c r="B380" s="13"/>
      <c r="C380" s="13"/>
    </row>
    <row r="381" spans="2:3" hidden="1">
      <c r="B381" s="13"/>
      <c r="C381" s="13"/>
    </row>
    <row r="382" spans="2:3" hidden="1">
      <c r="B382" s="13"/>
      <c r="C382" s="13"/>
    </row>
    <row r="383" spans="2:3" hidden="1">
      <c r="B383" s="13"/>
      <c r="C383" s="13"/>
    </row>
    <row r="384" spans="2:3" hidden="1">
      <c r="B384" s="13"/>
      <c r="C384" s="13"/>
    </row>
    <row r="385" spans="2:3" hidden="1">
      <c r="B385" s="13"/>
      <c r="C385" s="13"/>
    </row>
    <row r="386" spans="2:3" hidden="1">
      <c r="B386" s="13"/>
      <c r="C386" s="13"/>
    </row>
    <row r="387" spans="2:3" hidden="1">
      <c r="B387" s="13"/>
      <c r="C387" s="13"/>
    </row>
    <row r="388" spans="2:3" hidden="1">
      <c r="B388" s="13"/>
      <c r="C388" s="13"/>
    </row>
    <row r="389" spans="2:3" hidden="1">
      <c r="B389" s="13"/>
      <c r="C389" s="13"/>
    </row>
    <row r="390" spans="2:3" hidden="1">
      <c r="B390" s="13"/>
      <c r="C390" s="13"/>
    </row>
    <row r="391" spans="2:3" hidden="1">
      <c r="B391" s="13"/>
      <c r="C391" s="13"/>
    </row>
    <row r="392" spans="2:3" hidden="1">
      <c r="B392" s="13"/>
      <c r="C392" s="13"/>
    </row>
    <row r="393" spans="2:3" hidden="1">
      <c r="B393" s="13"/>
      <c r="C393" s="13"/>
    </row>
    <row r="394" spans="2:3" hidden="1">
      <c r="B394" s="13"/>
      <c r="C394" s="13"/>
    </row>
    <row r="395" spans="2:3" hidden="1">
      <c r="B395" s="13"/>
      <c r="C395" s="13"/>
    </row>
    <row r="396" spans="2:3" hidden="1">
      <c r="B396" s="13"/>
      <c r="C396" s="13"/>
    </row>
    <row r="397" spans="2:3" hidden="1">
      <c r="B397" s="13"/>
      <c r="C397" s="13"/>
    </row>
    <row r="398" spans="2:3" hidden="1">
      <c r="B398" s="13"/>
      <c r="C398" s="13"/>
    </row>
    <row r="399" spans="2:3" hidden="1">
      <c r="B399" s="13"/>
      <c r="C399" s="13"/>
    </row>
    <row r="400" spans="2:3" hidden="1">
      <c r="B400" s="13"/>
      <c r="C400" s="13"/>
    </row>
    <row r="401" spans="2:3" hidden="1">
      <c r="B401" s="13"/>
      <c r="C401" s="13"/>
    </row>
    <row r="402" spans="2:3" hidden="1">
      <c r="B402" s="13"/>
      <c r="C402" s="13"/>
    </row>
    <row r="403" spans="2:3" hidden="1">
      <c r="B403" s="13"/>
      <c r="C403" s="13"/>
    </row>
    <row r="404" spans="2:3" hidden="1">
      <c r="B404" s="13"/>
      <c r="C404" s="13"/>
    </row>
    <row r="405" spans="2:3" hidden="1">
      <c r="B405" s="13"/>
      <c r="C405" s="13"/>
    </row>
    <row r="406" spans="2:3" hidden="1">
      <c r="B406" s="13"/>
      <c r="C406" s="13"/>
    </row>
    <row r="407" spans="2:3" hidden="1">
      <c r="B407" s="13"/>
      <c r="C407" s="13"/>
    </row>
    <row r="408" spans="2:3" hidden="1">
      <c r="B408" s="13"/>
      <c r="C408" s="13"/>
    </row>
    <row r="409" spans="2:3" hidden="1">
      <c r="B409" s="13"/>
      <c r="C409" s="13"/>
    </row>
    <row r="410" spans="2:3" hidden="1">
      <c r="B410" s="13"/>
      <c r="C410" s="13"/>
    </row>
    <row r="411" spans="2:3" hidden="1">
      <c r="B411" s="13"/>
      <c r="C411" s="13"/>
    </row>
    <row r="412" spans="2:3" hidden="1">
      <c r="B412" s="13"/>
      <c r="C412" s="13"/>
    </row>
    <row r="413" spans="2:3" hidden="1">
      <c r="B413" s="13"/>
      <c r="C413" s="13"/>
    </row>
    <row r="414" spans="2:3" hidden="1">
      <c r="B414" s="13"/>
      <c r="C414" s="13"/>
    </row>
    <row r="415" spans="2:3" hidden="1">
      <c r="B415" s="13"/>
      <c r="C415" s="13"/>
    </row>
    <row r="416" spans="2:3" hidden="1">
      <c r="B416" s="13"/>
      <c r="C416" s="13"/>
    </row>
    <row r="417" spans="2:3" hidden="1">
      <c r="B417" s="13"/>
      <c r="C417" s="13"/>
    </row>
    <row r="418" spans="2:3" hidden="1">
      <c r="B418" s="13"/>
      <c r="C418" s="13"/>
    </row>
    <row r="419" spans="2:3" hidden="1">
      <c r="B419" s="13"/>
      <c r="C419" s="13"/>
    </row>
    <row r="420" spans="2:3" hidden="1">
      <c r="B420" s="13"/>
      <c r="C420" s="13"/>
    </row>
    <row r="421" spans="2:3" hidden="1">
      <c r="B421" s="13"/>
      <c r="C421" s="13"/>
    </row>
    <row r="422" spans="2:3" hidden="1">
      <c r="B422" s="13"/>
      <c r="C422" s="13"/>
    </row>
    <row r="423" spans="2:3" hidden="1">
      <c r="B423" s="13"/>
      <c r="C423" s="13"/>
    </row>
    <row r="424" spans="2:3" hidden="1">
      <c r="B424" s="13"/>
      <c r="C424" s="13"/>
    </row>
    <row r="425" spans="2:3" hidden="1">
      <c r="B425" s="13"/>
      <c r="C425" s="13"/>
    </row>
    <row r="10000" spans="52:52" hidden="1">
      <c r="AZ10000"/>
    </row>
  </sheetData>
  <mergeCells count="1">
    <mergeCell ref="A5:K5"/>
  </mergeCells>
  <dataValidations count="1">
    <dataValidation allowBlank="1" showInputMessage="1" showErrorMessage="1" sqref="B1:B4 A5:AY1048576 BA5:XFD1048576 AZ5:AZ9999 AZ10001:AZ1048576" xr:uid="{00000000-0002-0000-1200-000000000000}"/>
  </dataValidations>
  <pageMargins left="0" right="0" top="0.5" bottom="0.5" header="0" footer="0.25"/>
  <pageSetup paperSize="9" scale="67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5.7109375" style="12" customWidth="1"/>
    <col min="2" max="2" width="12.42578125" style="12" customWidth="1"/>
    <col min="3" max="3" width="13.85546875" style="12" customWidth="1"/>
    <col min="4" max="4" width="10.7109375" style="13" customWidth="1"/>
    <col min="5" max="5" width="11.140625" style="13" customWidth="1"/>
    <col min="6" max="6" width="11.5703125" style="13" customWidth="1"/>
    <col min="7" max="7" width="13.85546875" style="13" customWidth="1"/>
    <col min="8" max="8" width="15.5703125" style="13" customWidth="1"/>
    <col min="9" max="9" width="14.7109375" style="13" customWidth="1"/>
    <col min="10" max="10" width="26.85546875" style="13" customWidth="1"/>
    <col min="11" max="11" width="23.7109375" style="13" customWidth="1"/>
    <col min="12" max="12" width="6.7109375" style="13" hidden="1"/>
    <col min="13" max="13" width="7.7109375" style="13" hidden="1"/>
    <col min="14" max="14" width="7.140625" style="13" hidden="1"/>
    <col min="15" max="15" width="6" style="13" hidden="1"/>
    <col min="16" max="16" width="7.85546875" style="13" hidden="1"/>
    <col min="17" max="17" width="8.140625" style="13" hidden="1"/>
    <col min="18" max="18" width="6.28515625" style="13" hidden="1"/>
    <col min="19" max="19" width="8" style="13" hidden="1"/>
    <col min="20" max="20" width="8.7109375" style="13" hidden="1"/>
    <col min="21" max="21" width="10" style="13" hidden="1"/>
    <col min="22" max="22" width="9.5703125" style="13" hidden="1"/>
    <col min="23" max="23" width="6.140625" style="13" hidden="1"/>
    <col min="24" max="25" width="5.7109375" style="13" hidden="1"/>
    <col min="26" max="26" width="6.85546875" style="13" hidden="1"/>
    <col min="27" max="27" width="6.42578125" style="13" hidden="1"/>
    <col min="28" max="28" width="6.7109375" style="13" hidden="1"/>
    <col min="29" max="29" width="7.28515625" style="13" hidden="1"/>
    <col min="30" max="34" width="5.7109375" style="13" hidden="1"/>
    <col min="35" max="42" width="9.140625" style="13" hidden="1"/>
    <col min="43" max="52" width="0" style="13" hidden="1"/>
    <col min="53" max="16384" width="9.140625" style="13" hidden="1"/>
  </cols>
  <sheetData>
    <row r="1" spans="1:12" s="1" customFormat="1">
      <c r="A1" s="2" t="s">
        <v>0</v>
      </c>
      <c r="B1" s="62" t="s">
        <v>4061</v>
      </c>
    </row>
    <row r="2" spans="1:12" s="1" customFormat="1">
      <c r="A2" s="2" t="s">
        <v>1</v>
      </c>
      <c r="B2" s="9" t="s">
        <v>3164</v>
      </c>
    </row>
    <row r="3" spans="1:12" s="1" customFormat="1">
      <c r="A3" s="2" t="s">
        <v>2</v>
      </c>
      <c r="B3" s="20" t="s">
        <v>3165</v>
      </c>
    </row>
    <row r="4" spans="1:12" s="1" customFormat="1">
      <c r="A4" s="2" t="s">
        <v>3</v>
      </c>
      <c r="B4" s="63" t="s">
        <v>165</v>
      </c>
    </row>
    <row r="5" spans="1:12" s="15" customFormat="1">
      <c r="A5" s="99" t="s">
        <v>45</v>
      </c>
      <c r="B5" s="35" t="s">
        <v>46</v>
      </c>
      <c r="C5" s="35" t="s">
        <v>47</v>
      </c>
      <c r="D5" s="35" t="s">
        <v>48</v>
      </c>
      <c r="E5" s="35" t="s">
        <v>49</v>
      </c>
      <c r="F5" s="35" t="s">
        <v>50</v>
      </c>
      <c r="G5" s="35" t="s">
        <v>51</v>
      </c>
      <c r="H5" s="35" t="s">
        <v>52</v>
      </c>
      <c r="I5" s="35" t="s">
        <v>53</v>
      </c>
      <c r="J5" s="35" t="s">
        <v>54</v>
      </c>
      <c r="K5" s="35" t="s">
        <v>55</v>
      </c>
      <c r="L5" s="13"/>
    </row>
    <row r="6" spans="1:12" s="15" customFormat="1">
      <c r="A6" s="100" t="s">
        <v>4062</v>
      </c>
      <c r="B6" s="101" t="s">
        <v>4062</v>
      </c>
      <c r="C6" s="101" t="s">
        <v>4062</v>
      </c>
      <c r="D6" s="101" t="s">
        <v>4062</v>
      </c>
      <c r="E6" s="101" t="s">
        <v>4062</v>
      </c>
      <c r="F6" s="101" t="s">
        <v>4062</v>
      </c>
      <c r="G6" s="16" t="s">
        <v>7</v>
      </c>
      <c r="H6" s="16" t="s">
        <v>7</v>
      </c>
      <c r="I6" s="16" t="s">
        <v>6</v>
      </c>
      <c r="J6" s="16" t="s">
        <v>7</v>
      </c>
      <c r="K6" s="16" t="s">
        <v>7</v>
      </c>
    </row>
    <row r="7" spans="1:12" s="17" customFormat="1" ht="20.25">
      <c r="A7" s="102" t="s">
        <v>4062</v>
      </c>
      <c r="B7" s="5" t="s">
        <v>8</v>
      </c>
      <c r="C7" s="5" t="s">
        <v>9</v>
      </c>
      <c r="D7" s="5" t="s">
        <v>56</v>
      </c>
      <c r="E7" s="5" t="s">
        <v>57</v>
      </c>
      <c r="F7" s="5" t="s">
        <v>58</v>
      </c>
      <c r="G7" s="5" t="s">
        <v>59</v>
      </c>
      <c r="H7" s="5" t="s">
        <v>60</v>
      </c>
      <c r="I7" s="5" t="s">
        <v>61</v>
      </c>
      <c r="J7" s="5" t="s">
        <v>62</v>
      </c>
      <c r="K7" s="5" t="s">
        <v>63</v>
      </c>
    </row>
    <row r="8" spans="1:12" s="17" customFormat="1" ht="20.25">
      <c r="A8" s="18" t="s">
        <v>64</v>
      </c>
      <c r="B8" s="103" t="s">
        <v>4062</v>
      </c>
      <c r="C8" s="103" t="s">
        <v>4062</v>
      </c>
      <c r="D8" s="103" t="s">
        <v>4062</v>
      </c>
      <c r="E8" s="103" t="s">
        <v>4062</v>
      </c>
      <c r="F8" s="103" t="s">
        <v>4062</v>
      </c>
      <c r="G8" s="103" t="s">
        <v>4062</v>
      </c>
      <c r="H8" s="54">
        <v>0</v>
      </c>
      <c r="I8" s="53">
        <v>60468.183474344987</v>
      </c>
      <c r="J8" s="54">
        <f>I8/$I$8</f>
        <v>1</v>
      </c>
      <c r="K8" s="54">
        <f>I8/'סכום נכסי הקרן'!$C$41</f>
        <v>0.12081191773369603</v>
      </c>
    </row>
    <row r="9" spans="1:12">
      <c r="A9" s="57" t="s">
        <v>172</v>
      </c>
      <c r="B9" s="104" t="s">
        <v>4062</v>
      </c>
      <c r="C9" s="105" t="s">
        <v>4062</v>
      </c>
      <c r="D9" s="105" t="s">
        <v>4062</v>
      </c>
      <c r="E9" s="105" t="s">
        <v>4062</v>
      </c>
      <c r="F9" s="105" t="s">
        <v>4062</v>
      </c>
      <c r="G9" s="105" t="s">
        <v>4062</v>
      </c>
      <c r="H9" s="58">
        <v>0</v>
      </c>
      <c r="I9" s="59">
        <v>57247.688997321187</v>
      </c>
      <c r="J9" s="58">
        <f t="shared" ref="J9:J57" si="0">I9/$I$8</f>
        <v>0.94674067762610781</v>
      </c>
      <c r="K9" s="58">
        <f>I9/'סכום נכסי הקרן'!$C$41</f>
        <v>0.11437755686050896</v>
      </c>
    </row>
    <row r="10" spans="1:12">
      <c r="A10" s="57" t="s">
        <v>173</v>
      </c>
      <c r="B10" s="104" t="s">
        <v>4062</v>
      </c>
      <c r="C10" s="105" t="s">
        <v>4062</v>
      </c>
      <c r="D10" s="105" t="s">
        <v>4062</v>
      </c>
      <c r="E10" s="105" t="s">
        <v>4062</v>
      </c>
      <c r="F10" s="105" t="s">
        <v>4062</v>
      </c>
      <c r="G10" s="105" t="s">
        <v>4062</v>
      </c>
      <c r="H10" s="58">
        <v>0</v>
      </c>
      <c r="I10" s="59">
        <v>30430.405439999999</v>
      </c>
      <c r="J10" s="58">
        <f t="shared" si="0"/>
        <v>0.50324656193634121</v>
      </c>
      <c r="K10" s="58">
        <f>I10/'סכום נכסי הקרן'!$C$41</f>
        <v>6.0798182240418615E-2</v>
      </c>
    </row>
    <row r="11" spans="1:12">
      <c r="A11" s="64" t="s">
        <v>3166</v>
      </c>
      <c r="B11" t="s">
        <v>3167</v>
      </c>
      <c r="C11">
        <v>11</v>
      </c>
      <c r="D11" t="s">
        <v>174</v>
      </c>
      <c r="E11" t="s">
        <v>175</v>
      </c>
      <c r="F11" t="s">
        <v>98</v>
      </c>
      <c r="G11" s="106" t="s">
        <v>4062</v>
      </c>
      <c r="H11" s="106" t="s">
        <v>4062</v>
      </c>
      <c r="I11" s="55">
        <v>3717.7328299999999</v>
      </c>
      <c r="J11" s="56">
        <f t="shared" si="0"/>
        <v>6.1482462617342117E-2</v>
      </c>
      <c r="K11" s="56">
        <f>I11/'סכום נכסי הקרן'!$C$41</f>
        <v>7.4278142157913766E-3</v>
      </c>
    </row>
    <row r="12" spans="1:12">
      <c r="A12" s="64" t="s">
        <v>3168</v>
      </c>
      <c r="B12" t="s">
        <v>3169</v>
      </c>
      <c r="C12">
        <v>12</v>
      </c>
      <c r="D12" t="s">
        <v>174</v>
      </c>
      <c r="E12" t="s">
        <v>175</v>
      </c>
      <c r="F12" t="s">
        <v>98</v>
      </c>
      <c r="G12" s="106" t="s">
        <v>4062</v>
      </c>
      <c r="H12" s="106" t="s">
        <v>4062</v>
      </c>
      <c r="I12" s="55">
        <v>4358.88346</v>
      </c>
      <c r="J12" s="56">
        <f t="shared" si="0"/>
        <v>7.2085569791415283E-2</v>
      </c>
      <c r="K12" s="56">
        <f>I12/'סכום נכסי הקרן'!$C$41</f>
        <v>8.7087959274270675E-3</v>
      </c>
    </row>
    <row r="13" spans="1:12">
      <c r="A13" s="64" t="s">
        <v>3170</v>
      </c>
      <c r="B13" s="64" t="s">
        <v>3171</v>
      </c>
      <c r="C13">
        <v>10</v>
      </c>
      <c r="D13" t="s">
        <v>174</v>
      </c>
      <c r="E13" t="s">
        <v>175</v>
      </c>
      <c r="F13" t="s">
        <v>98</v>
      </c>
      <c r="G13" s="106" t="s">
        <v>4062</v>
      </c>
      <c r="H13" s="106" t="s">
        <v>4062</v>
      </c>
      <c r="I13" s="55">
        <f>15064.52582+6479.17793</f>
        <v>21543.703750000001</v>
      </c>
      <c r="J13" s="56">
        <f t="shared" si="0"/>
        <v>0.35628164287654535</v>
      </c>
      <c r="K13" s="56">
        <f>I13/'סכום נכסי הקרן'!$C$41</f>
        <v>4.3043068529227263E-2</v>
      </c>
    </row>
    <row r="14" spans="1:12">
      <c r="A14" s="64" t="s">
        <v>3172</v>
      </c>
      <c r="B14" s="64" t="s">
        <v>3173</v>
      </c>
      <c r="C14">
        <v>20</v>
      </c>
      <c r="D14" t="s">
        <v>174</v>
      </c>
      <c r="E14" t="s">
        <v>175</v>
      </c>
      <c r="F14" t="s">
        <v>98</v>
      </c>
      <c r="G14" s="106" t="s">
        <v>4062</v>
      </c>
      <c r="H14" s="106" t="s">
        <v>4062</v>
      </c>
      <c r="I14" s="55">
        <v>810.08540000000005</v>
      </c>
      <c r="J14" s="56">
        <f t="shared" si="0"/>
        <v>1.3396886651038515E-2</v>
      </c>
      <c r="K14" s="56">
        <f>I14/'סכום נכסי הקרן'!$C$41</f>
        <v>1.6185035679729153E-3</v>
      </c>
    </row>
    <row r="15" spans="1:12">
      <c r="A15" s="57" t="s">
        <v>176</v>
      </c>
      <c r="B15" s="107" t="s">
        <v>4062</v>
      </c>
      <c r="C15" s="107" t="s">
        <v>4062</v>
      </c>
      <c r="D15" s="108" t="s">
        <v>4062</v>
      </c>
      <c r="E15" s="108" t="s">
        <v>4062</v>
      </c>
      <c r="F15" s="108" t="s">
        <v>4062</v>
      </c>
      <c r="G15" s="108" t="s">
        <v>4062</v>
      </c>
      <c r="H15" s="58">
        <v>0</v>
      </c>
      <c r="I15" s="59">
        <v>26817.283557321185</v>
      </c>
      <c r="J15" s="58">
        <f t="shared" si="0"/>
        <v>0.44349411568976654</v>
      </c>
      <c r="K15" s="58">
        <f>I15/'סכום נכסי הקרן'!$C$41</f>
        <v>5.3579374620090339E-2</v>
      </c>
    </row>
    <row r="16" spans="1:12">
      <c r="A16" s="64" t="s">
        <v>3166</v>
      </c>
      <c r="B16" s="64" t="s">
        <v>3174</v>
      </c>
      <c r="C16">
        <v>11</v>
      </c>
      <c r="D16" t="s">
        <v>174</v>
      </c>
      <c r="E16" t="s">
        <v>175</v>
      </c>
      <c r="F16" t="s">
        <v>102</v>
      </c>
      <c r="G16" s="106" t="s">
        <v>4062</v>
      </c>
      <c r="H16" s="106" t="s">
        <v>4062</v>
      </c>
      <c r="I16" s="55">
        <v>158.15849336400001</v>
      </c>
      <c r="J16" s="56">
        <f t="shared" si="0"/>
        <v>2.6155654804993832E-3</v>
      </c>
      <c r="K16" s="56">
        <f>I16/'סכום נכסי הקרן'!$C$41</f>
        <v>3.1599148165718658E-4</v>
      </c>
    </row>
    <row r="17" spans="1:11">
      <c r="A17" s="64" t="s">
        <v>3168</v>
      </c>
      <c r="B17" s="64" t="s">
        <v>3175</v>
      </c>
      <c r="C17">
        <v>12</v>
      </c>
      <c r="D17" t="s">
        <v>174</v>
      </c>
      <c r="E17" t="s">
        <v>175</v>
      </c>
      <c r="F17" t="s">
        <v>102</v>
      </c>
      <c r="G17" s="106" t="s">
        <v>4062</v>
      </c>
      <c r="H17" s="106" t="s">
        <v>4062</v>
      </c>
      <c r="I17" s="55">
        <v>366.43819794000001</v>
      </c>
      <c r="J17" s="56">
        <f t="shared" si="0"/>
        <v>6.0600166382618363E-3</v>
      </c>
      <c r="K17" s="56">
        <f>I17/'סכום נכסי הקרן'!$C$41</f>
        <v>7.32122231566518E-4</v>
      </c>
    </row>
    <row r="18" spans="1:11">
      <c r="A18" s="64" t="s">
        <v>3170</v>
      </c>
      <c r="B18" s="64" t="s">
        <v>3176</v>
      </c>
      <c r="C18">
        <v>10</v>
      </c>
      <c r="D18" t="s">
        <v>174</v>
      </c>
      <c r="E18" t="s">
        <v>175</v>
      </c>
      <c r="F18" t="s">
        <v>102</v>
      </c>
      <c r="G18" s="106" t="s">
        <v>4062</v>
      </c>
      <c r="H18" s="106" t="s">
        <v>4062</v>
      </c>
      <c r="I18" s="55">
        <f>10.19367618+713.052793668</f>
        <v>723.24646984800006</v>
      </c>
      <c r="J18" s="56">
        <f t="shared" si="0"/>
        <v>1.1960777193759325E-2</v>
      </c>
      <c r="K18" s="56">
        <f>I18/'סכום נכסי הקרן'!$C$41</f>
        <v>1.4450044303635193E-3</v>
      </c>
    </row>
    <row r="19" spans="1:11">
      <c r="A19" s="64" t="s">
        <v>3172</v>
      </c>
      <c r="B19" s="64" t="s">
        <v>3177</v>
      </c>
      <c r="C19">
        <v>20</v>
      </c>
      <c r="D19" t="s">
        <v>174</v>
      </c>
      <c r="E19" t="s">
        <v>175</v>
      </c>
      <c r="F19" t="s">
        <v>102</v>
      </c>
      <c r="G19" s="106" t="s">
        <v>4062</v>
      </c>
      <c r="H19" s="106" t="s">
        <v>4062</v>
      </c>
      <c r="I19" s="55">
        <v>2.0713896599999999</v>
      </c>
      <c r="J19" s="56">
        <f t="shared" si="0"/>
        <v>3.425586053662145E-5</v>
      </c>
      <c r="K19" s="56">
        <f>I19/'סכום נכסי הקרן'!$C$41</f>
        <v>4.1385162050472751E-6</v>
      </c>
    </row>
    <row r="20" spans="1:11">
      <c r="A20" s="64" t="s">
        <v>3166</v>
      </c>
      <c r="B20" s="64" t="s">
        <v>3178</v>
      </c>
      <c r="C20">
        <v>11</v>
      </c>
      <c r="D20" t="s">
        <v>174</v>
      </c>
      <c r="E20" t="s">
        <v>175</v>
      </c>
      <c r="F20" t="s">
        <v>107</v>
      </c>
      <c r="G20" s="106" t="s">
        <v>4062</v>
      </c>
      <c r="H20" s="106" t="s">
        <v>4062</v>
      </c>
      <c r="I20" s="55">
        <v>3.0792143520000002</v>
      </c>
      <c r="J20" s="56">
        <f t="shared" si="0"/>
        <v>5.092288497977498E-5</v>
      </c>
      <c r="K20" s="56">
        <f>I20/'סכום נכסי הקרן'!$C$41</f>
        <v>6.1520913909390405E-6</v>
      </c>
    </row>
    <row r="21" spans="1:11">
      <c r="A21" s="64" t="s">
        <v>3170</v>
      </c>
      <c r="B21" t="s">
        <v>178</v>
      </c>
      <c r="C21">
        <v>10</v>
      </c>
      <c r="D21" t="s">
        <v>174</v>
      </c>
      <c r="E21" t="s">
        <v>175</v>
      </c>
      <c r="F21" t="s">
        <v>107</v>
      </c>
      <c r="G21" s="106" t="s">
        <v>4062</v>
      </c>
      <c r="H21" s="106" t="s">
        <v>4062</v>
      </c>
      <c r="I21" s="55">
        <f>6.967152651+20.589842436</f>
        <v>27.556995087000001</v>
      </c>
      <c r="J21" s="56">
        <f t="shared" si="0"/>
        <v>4.5572718582974613E-4</v>
      </c>
      <c r="K21" s="56">
        <f>I21/'סכום נכסי הקרן'!$C$41</f>
        <v>5.5057275283472089E-5</v>
      </c>
    </row>
    <row r="22" spans="1:11">
      <c r="A22" s="64" t="s">
        <v>3172</v>
      </c>
      <c r="B22" s="64" t="s">
        <v>3179</v>
      </c>
      <c r="C22">
        <v>20</v>
      </c>
      <c r="D22" t="s">
        <v>174</v>
      </c>
      <c r="E22" t="s">
        <v>175</v>
      </c>
      <c r="F22" t="s">
        <v>107</v>
      </c>
      <c r="G22" s="106" t="s">
        <v>4062</v>
      </c>
      <c r="H22" s="106" t="s">
        <v>4062</v>
      </c>
      <c r="I22" s="55">
        <v>2.4381705E-2</v>
      </c>
      <c r="J22" s="56">
        <f t="shared" si="0"/>
        <v>4.0321543659972018E-7</v>
      </c>
      <c r="K22" s="56">
        <f>I22/'סכום נכסי הקרן'!$C$41</f>
        <v>4.8713230155441724E-8</v>
      </c>
    </row>
    <row r="23" spans="1:11">
      <c r="A23" s="64" t="s">
        <v>3166</v>
      </c>
      <c r="B23" s="64" t="s">
        <v>3180</v>
      </c>
      <c r="C23">
        <v>11</v>
      </c>
      <c r="D23" t="s">
        <v>174</v>
      </c>
      <c r="E23" t="s">
        <v>175</v>
      </c>
      <c r="F23" t="s">
        <v>100</v>
      </c>
      <c r="G23" s="106" t="s">
        <v>4062</v>
      </c>
      <c r="H23" s="106" t="s">
        <v>4062</v>
      </c>
      <c r="I23" s="55">
        <v>2834.1510022799998</v>
      </c>
      <c r="J23" s="56">
        <f t="shared" si="0"/>
        <v>4.6870119779312595E-2</v>
      </c>
      <c r="K23" s="56">
        <f>I23/'סכום נכסי הקרן'!$C$41</f>
        <v>5.6624690549467917E-3</v>
      </c>
    </row>
    <row r="24" spans="1:11">
      <c r="A24" s="64" t="s">
        <v>3168</v>
      </c>
      <c r="B24" s="64" t="s">
        <v>3181</v>
      </c>
      <c r="C24">
        <v>12</v>
      </c>
      <c r="D24" t="s">
        <v>174</v>
      </c>
      <c r="E24" t="s">
        <v>175</v>
      </c>
      <c r="F24" t="s">
        <v>100</v>
      </c>
      <c r="G24" s="106" t="s">
        <v>4062</v>
      </c>
      <c r="H24" s="106" t="s">
        <v>4062</v>
      </c>
      <c r="I24" s="55">
        <v>3131.1616436099998</v>
      </c>
      <c r="J24" s="56">
        <f t="shared" si="0"/>
        <v>5.1781969685569716E-2</v>
      </c>
      <c r="K24" s="56">
        <f>I24/'סכום נכסי הקרן'!$C$41</f>
        <v>6.2558790617417903E-3</v>
      </c>
    </row>
    <row r="25" spans="1:11">
      <c r="A25" s="64" t="s">
        <v>3170</v>
      </c>
      <c r="B25" s="64" t="s">
        <v>3182</v>
      </c>
      <c r="C25">
        <v>10</v>
      </c>
      <c r="D25" t="s">
        <v>174</v>
      </c>
      <c r="E25" t="s">
        <v>175</v>
      </c>
      <c r="F25" t="s">
        <v>100</v>
      </c>
      <c r="G25" s="106" t="s">
        <v>4062</v>
      </c>
      <c r="H25" s="106" t="s">
        <v>4062</v>
      </c>
      <c r="I25" s="55">
        <f>2123.186056056+10958.99192505</f>
        <v>13082.177981106001</v>
      </c>
      <c r="J25" s="56">
        <f t="shared" si="0"/>
        <v>0.21634812275543905</v>
      </c>
      <c r="K25" s="56">
        <f>I25/'סכום נכסי הקרן'!$C$41</f>
        <v>2.613743160816967E-2</v>
      </c>
    </row>
    <row r="26" spans="1:11">
      <c r="A26" s="64" t="s">
        <v>3172</v>
      </c>
      <c r="B26" s="64" t="s">
        <v>3183</v>
      </c>
      <c r="C26">
        <v>20</v>
      </c>
      <c r="D26" t="s">
        <v>174</v>
      </c>
      <c r="E26" t="s">
        <v>175</v>
      </c>
      <c r="F26" t="s">
        <v>100</v>
      </c>
      <c r="G26" s="106" t="s">
        <v>4062</v>
      </c>
      <c r="H26" s="106" t="s">
        <v>4062</v>
      </c>
      <c r="I26" s="55">
        <v>5952.3134053499998</v>
      </c>
      <c r="J26" s="56">
        <f t="shared" si="0"/>
        <v>9.843711293023058E-2</v>
      </c>
      <c r="K26" s="56">
        <f>I26/'סכום נכסי הקרן'!$C$41</f>
        <v>1.1892376389269561E-2</v>
      </c>
    </row>
    <row r="27" spans="1:11">
      <c r="A27" s="64" t="s">
        <v>3170</v>
      </c>
      <c r="B27" s="64" t="s">
        <v>3184</v>
      </c>
      <c r="C27">
        <v>10</v>
      </c>
      <c r="D27" t="s">
        <v>174</v>
      </c>
      <c r="E27" t="s">
        <v>175</v>
      </c>
      <c r="F27" t="s">
        <v>170</v>
      </c>
      <c r="G27" s="106" t="s">
        <v>4062</v>
      </c>
      <c r="H27" s="106" t="s">
        <v>4062</v>
      </c>
      <c r="I27" s="55">
        <v>6.5638731640499997E-3</v>
      </c>
      <c r="J27" s="56">
        <f t="shared" si="0"/>
        <v>1.0855085744116777E-7</v>
      </c>
      <c r="K27" s="56">
        <f>I27/'סכום נכסי הקרן'!$C$41</f>
        <v>1.3114237259104525E-8</v>
      </c>
    </row>
    <row r="28" spans="1:11">
      <c r="A28" s="64" t="s">
        <v>3168</v>
      </c>
      <c r="B28" s="64" t="s">
        <v>3185</v>
      </c>
      <c r="C28">
        <v>12</v>
      </c>
      <c r="D28" t="s">
        <v>174</v>
      </c>
      <c r="E28" t="s">
        <v>175</v>
      </c>
      <c r="F28" t="s">
        <v>105</v>
      </c>
      <c r="G28" s="106" t="s">
        <v>4062</v>
      </c>
      <c r="H28" s="106" t="s">
        <v>4062</v>
      </c>
      <c r="I28" s="55">
        <v>0.111289633</v>
      </c>
      <c r="J28" s="56">
        <f t="shared" si="0"/>
        <v>1.8404659542520767E-6</v>
      </c>
      <c r="K28" s="56">
        <f>I28/'סכום נכסי הקרן'!$C$41</f>
        <v>2.2235022145677023E-7</v>
      </c>
    </row>
    <row r="29" spans="1:11">
      <c r="A29" s="64" t="s">
        <v>3170</v>
      </c>
      <c r="B29" s="64" t="s">
        <v>3186</v>
      </c>
      <c r="C29">
        <v>10</v>
      </c>
      <c r="D29" t="s">
        <v>174</v>
      </c>
      <c r="E29" t="s">
        <v>175</v>
      </c>
      <c r="F29" t="s">
        <v>105</v>
      </c>
      <c r="G29" s="106" t="s">
        <v>4062</v>
      </c>
      <c r="H29" s="106" t="s">
        <v>4062</v>
      </c>
      <c r="I29" s="55">
        <f>0.029746626+16.469413961</f>
        <v>16.499160587000002</v>
      </c>
      <c r="J29" s="56">
        <f t="shared" si="0"/>
        <v>2.7285689165774507E-4</v>
      </c>
      <c r="K29" s="56">
        <f>I29/'סכום נכסי הקרן'!$C$41</f>
        <v>3.2964364348027509E-5</v>
      </c>
    </row>
    <row r="30" spans="1:11">
      <c r="A30" s="64" t="s">
        <v>3172</v>
      </c>
      <c r="B30" s="64" t="s">
        <v>3187</v>
      </c>
      <c r="C30">
        <v>20</v>
      </c>
      <c r="D30" t="s">
        <v>174</v>
      </c>
      <c r="E30" t="s">
        <v>175</v>
      </c>
      <c r="F30" t="s">
        <v>105</v>
      </c>
      <c r="G30" s="106" t="s">
        <v>4062</v>
      </c>
      <c r="H30" s="106" t="s">
        <v>4062</v>
      </c>
      <c r="I30" s="55">
        <v>1.624669774</v>
      </c>
      <c r="J30" s="56">
        <f t="shared" si="0"/>
        <v>2.6868175636354338E-5</v>
      </c>
      <c r="K30" s="56">
        <f>I30/'סכום נכסי הקרן'!$C$41</f>
        <v>3.2459958246337361E-6</v>
      </c>
    </row>
    <row r="31" spans="1:11">
      <c r="A31" s="64" t="s">
        <v>3168</v>
      </c>
      <c r="B31" s="64" t="s">
        <v>3188</v>
      </c>
      <c r="C31">
        <v>12</v>
      </c>
      <c r="D31" t="s">
        <v>174</v>
      </c>
      <c r="E31" t="s">
        <v>175</v>
      </c>
      <c r="F31" t="s">
        <v>168</v>
      </c>
      <c r="G31" s="106" t="s">
        <v>4062</v>
      </c>
      <c r="H31" s="106" t="s">
        <v>4062</v>
      </c>
      <c r="I31" s="55">
        <v>0.49389988144000002</v>
      </c>
      <c r="J31" s="56">
        <f t="shared" si="0"/>
        <v>8.1679298609912501E-6</v>
      </c>
      <c r="K31" s="56">
        <f>I31/'סכום נכסי הקרן'!$C$41</f>
        <v>9.8678327042067394E-7</v>
      </c>
    </row>
    <row r="32" spans="1:11">
      <c r="A32" s="64" t="s">
        <v>3170</v>
      </c>
      <c r="B32" s="64" t="s">
        <v>3189</v>
      </c>
      <c r="C32">
        <v>10</v>
      </c>
      <c r="D32" t="s">
        <v>174</v>
      </c>
      <c r="E32" t="s">
        <v>175</v>
      </c>
      <c r="F32" t="s">
        <v>168</v>
      </c>
      <c r="G32" s="106" t="s">
        <v>4062</v>
      </c>
      <c r="H32" s="106" t="s">
        <v>4062</v>
      </c>
      <c r="I32" s="55">
        <v>273.45861000027998</v>
      </c>
      <c r="J32" s="56">
        <f t="shared" si="0"/>
        <v>4.5223552997304944E-3</v>
      </c>
      <c r="K32" s="56">
        <f>I32/'סכום נכסי הקרן'!$C$41</f>
        <v>5.4635441643358475E-4</v>
      </c>
    </row>
    <row r="33" spans="1:11">
      <c r="A33" s="64" t="s">
        <v>3172</v>
      </c>
      <c r="B33" s="64" t="s">
        <v>3190</v>
      </c>
      <c r="C33">
        <v>20</v>
      </c>
      <c r="D33" t="s">
        <v>174</v>
      </c>
      <c r="E33" t="s">
        <v>175</v>
      </c>
      <c r="F33" t="s">
        <v>168</v>
      </c>
      <c r="G33" s="106" t="s">
        <v>4062</v>
      </c>
      <c r="H33" s="106" t="s">
        <v>4062</v>
      </c>
      <c r="I33" s="55">
        <v>9.9250799792999995</v>
      </c>
      <c r="J33" s="56">
        <f t="shared" si="0"/>
        <v>1.6413722736537871E-4</v>
      </c>
      <c r="K33" s="56">
        <f>I33/'סכום נכסי הקרן'!$C$41</f>
        <v>1.9829733209503094E-5</v>
      </c>
    </row>
    <row r="34" spans="1:11">
      <c r="A34" s="64" t="s">
        <v>3170</v>
      </c>
      <c r="B34" s="64" t="s">
        <v>3191</v>
      </c>
      <c r="C34">
        <v>10</v>
      </c>
      <c r="D34" t="s">
        <v>174</v>
      </c>
      <c r="E34" t="s">
        <v>175</v>
      </c>
      <c r="F34" t="s">
        <v>171</v>
      </c>
      <c r="G34" s="106" t="s">
        <v>4062</v>
      </c>
      <c r="H34" s="106" t="s">
        <v>4062</v>
      </c>
      <c r="I34" s="55">
        <v>10.954630472</v>
      </c>
      <c r="J34" s="56">
        <f t="shared" si="0"/>
        <v>1.8116354490205173E-4</v>
      </c>
      <c r="K34" s="56">
        <f>I34/'סכום נכסי הקרן'!$C$41</f>
        <v>2.1886715283051417E-5</v>
      </c>
    </row>
    <row r="35" spans="1:11">
      <c r="A35" s="64" t="s">
        <v>3170</v>
      </c>
      <c r="B35" s="64" t="s">
        <v>3192</v>
      </c>
      <c r="C35">
        <v>10</v>
      </c>
      <c r="D35" t="s">
        <v>174</v>
      </c>
      <c r="E35" t="s">
        <v>175</v>
      </c>
      <c r="F35" t="s">
        <v>169</v>
      </c>
      <c r="G35" s="106" t="s">
        <v>4062</v>
      </c>
      <c r="H35" s="106" t="s">
        <v>4062</v>
      </c>
      <c r="I35" s="55">
        <v>0.102401091</v>
      </c>
      <c r="J35" s="56">
        <f t="shared" si="0"/>
        <v>1.6934706008399609E-6</v>
      </c>
      <c r="K35" s="56">
        <f>I35/'סכום נכסי הקרן'!$C$41</f>
        <v>2.0459143091311013E-7</v>
      </c>
    </row>
    <row r="36" spans="1:11">
      <c r="A36" s="64" t="s">
        <v>3166</v>
      </c>
      <c r="B36" s="64" t="s">
        <v>3193</v>
      </c>
      <c r="C36">
        <v>11</v>
      </c>
      <c r="D36" t="s">
        <v>174</v>
      </c>
      <c r="E36" t="s">
        <v>175</v>
      </c>
      <c r="F36" t="s">
        <v>104</v>
      </c>
      <c r="G36" s="106" t="s">
        <v>4062</v>
      </c>
      <c r="H36" s="106" t="s">
        <v>4062</v>
      </c>
      <c r="I36" s="55">
        <v>0.831900627</v>
      </c>
      <c r="J36" s="56">
        <f t="shared" si="0"/>
        <v>1.3757658642961433E-5</v>
      </c>
      <c r="K36" s="56">
        <f>I36/'סכום נכסי הקרן'!$C$41</f>
        <v>1.6620891241817287E-6</v>
      </c>
    </row>
    <row r="37" spans="1:11">
      <c r="A37" s="64" t="s">
        <v>3168</v>
      </c>
      <c r="B37" s="64" t="s">
        <v>3194</v>
      </c>
      <c r="C37">
        <v>12</v>
      </c>
      <c r="D37" t="s">
        <v>174</v>
      </c>
      <c r="E37" t="s">
        <v>175</v>
      </c>
      <c r="F37" t="s">
        <v>104</v>
      </c>
      <c r="G37" s="106" t="s">
        <v>4062</v>
      </c>
      <c r="H37" s="106" t="s">
        <v>4062</v>
      </c>
      <c r="I37" s="55">
        <v>82.385240546999995</v>
      </c>
      <c r="J37" s="56">
        <f t="shared" si="0"/>
        <v>1.3624560192378495E-3</v>
      </c>
      <c r="K37" s="56">
        <f>I37/'סכום נכסי הקרן'!$C$41</f>
        <v>1.6460092451194206E-4</v>
      </c>
    </row>
    <row r="38" spans="1:11">
      <c r="A38" s="64" t="s">
        <v>3170</v>
      </c>
      <c r="B38" s="64" t="s">
        <v>3195</v>
      </c>
      <c r="C38">
        <v>10</v>
      </c>
      <c r="D38" t="s">
        <v>174</v>
      </c>
      <c r="E38" t="s">
        <v>175</v>
      </c>
      <c r="F38" t="s">
        <v>104</v>
      </c>
      <c r="G38" s="106" t="s">
        <v>4062</v>
      </c>
      <c r="H38" s="106" t="s">
        <v>4062</v>
      </c>
      <c r="I38" s="55">
        <f>91.833271314+48.623374041</f>
        <v>140.45664535500001</v>
      </c>
      <c r="J38" s="56">
        <f t="shared" si="0"/>
        <v>2.322818998103225E-3</v>
      </c>
      <c r="K38" s="56">
        <f>I38/'סכום נכסי הקרן'!$C$41</f>
        <v>2.8062421770911304E-4</v>
      </c>
    </row>
    <row r="39" spans="1:11">
      <c r="A39" s="64" t="s">
        <v>3172</v>
      </c>
      <c r="B39" s="64" t="s">
        <v>3196</v>
      </c>
      <c r="C39">
        <v>20</v>
      </c>
      <c r="D39" t="s">
        <v>174</v>
      </c>
      <c r="E39" t="s">
        <v>175</v>
      </c>
      <c r="F39" t="s">
        <v>104</v>
      </c>
      <c r="G39" s="106" t="s">
        <v>4062</v>
      </c>
      <c r="H39" s="106" t="s">
        <v>4062</v>
      </c>
      <c r="I39" s="55">
        <v>2.3566590000000001E-3</v>
      </c>
      <c r="J39" s="56">
        <f t="shared" si="0"/>
        <v>3.8973537232185366E-8</v>
      </c>
      <c r="K39" s="56">
        <f>I39/'סכום נכסי הקרן'!$C$41</f>
        <v>4.7084677738859173E-9</v>
      </c>
    </row>
    <row r="40" spans="1:11">
      <c r="A40" s="64" t="s">
        <v>3170</v>
      </c>
      <c r="B40" s="64" t="s">
        <v>3197</v>
      </c>
      <c r="C40">
        <v>10</v>
      </c>
      <c r="D40" t="s">
        <v>174</v>
      </c>
      <c r="E40" t="s">
        <v>175</v>
      </c>
      <c r="F40" t="s">
        <v>167</v>
      </c>
      <c r="G40" s="106" t="s">
        <v>4062</v>
      </c>
      <c r="H40" s="106" t="s">
        <v>4062</v>
      </c>
      <c r="I40" s="55">
        <v>5.1934540000000001E-2</v>
      </c>
      <c r="J40" s="56">
        <f t="shared" si="0"/>
        <v>8.5887382448051244E-7</v>
      </c>
      <c r="K40" s="56">
        <f>I40/'סכום נכסי הקרן'!$C$41</f>
        <v>1.0376219382676455E-7</v>
      </c>
    </row>
    <row r="41" spans="1:11">
      <c r="A41" s="57" t="s">
        <v>179</v>
      </c>
      <c r="B41" s="107" t="s">
        <v>4062</v>
      </c>
      <c r="C41" s="108" t="s">
        <v>4062</v>
      </c>
      <c r="D41" s="108" t="s">
        <v>4062</v>
      </c>
      <c r="E41" s="108" t="s">
        <v>4062</v>
      </c>
      <c r="F41" s="108" t="s">
        <v>4062</v>
      </c>
      <c r="G41" s="108" t="s">
        <v>4062</v>
      </c>
      <c r="H41" s="58">
        <v>0</v>
      </c>
      <c r="I41" s="59">
        <v>0</v>
      </c>
      <c r="J41" s="58">
        <f t="shared" si="0"/>
        <v>0</v>
      </c>
      <c r="K41" s="58">
        <f>I41/'סכום נכסי הקרן'!$C$41</f>
        <v>0</v>
      </c>
    </row>
    <row r="42" spans="1:11">
      <c r="A42" t="s">
        <v>177</v>
      </c>
      <c r="B42" t="s">
        <v>177</v>
      </c>
      <c r="C42" s="108" t="s">
        <v>4062</v>
      </c>
      <c r="D42" t="s">
        <v>177</v>
      </c>
      <c r="E42" s="108" t="s">
        <v>4062</v>
      </c>
      <c r="F42" t="s">
        <v>177</v>
      </c>
      <c r="G42" s="56">
        <v>0</v>
      </c>
      <c r="H42" s="56">
        <v>0</v>
      </c>
      <c r="I42" s="55">
        <v>0</v>
      </c>
      <c r="J42" s="56">
        <f t="shared" si="0"/>
        <v>0</v>
      </c>
      <c r="K42" s="56">
        <f>I42/'סכום נכסי הקרן'!$C$41</f>
        <v>0</v>
      </c>
    </row>
    <row r="43" spans="1:11">
      <c r="A43" s="57" t="s">
        <v>180</v>
      </c>
      <c r="B43" s="107" t="s">
        <v>4062</v>
      </c>
      <c r="C43" s="108" t="s">
        <v>4062</v>
      </c>
      <c r="D43" s="108" t="s">
        <v>4062</v>
      </c>
      <c r="E43" s="108" t="s">
        <v>4062</v>
      </c>
      <c r="F43" s="108" t="s">
        <v>4062</v>
      </c>
      <c r="G43" s="108" t="s">
        <v>4062</v>
      </c>
      <c r="H43" s="58">
        <v>0</v>
      </c>
      <c r="I43" s="59">
        <v>0</v>
      </c>
      <c r="J43" s="58">
        <f t="shared" si="0"/>
        <v>0</v>
      </c>
      <c r="K43" s="58">
        <f>I43/'סכום נכסי הקרן'!$C$41</f>
        <v>0</v>
      </c>
    </row>
    <row r="44" spans="1:11">
      <c r="A44" t="s">
        <v>177</v>
      </c>
      <c r="B44" t="s">
        <v>177</v>
      </c>
      <c r="C44" s="108" t="s">
        <v>4062</v>
      </c>
      <c r="D44" t="s">
        <v>177</v>
      </c>
      <c r="E44" s="108" t="s">
        <v>4062</v>
      </c>
      <c r="F44" t="s">
        <v>177</v>
      </c>
      <c r="G44" s="56">
        <v>0</v>
      </c>
      <c r="H44" s="56">
        <v>0</v>
      </c>
      <c r="I44" s="55">
        <v>0</v>
      </c>
      <c r="J44" s="56">
        <f t="shared" si="0"/>
        <v>0</v>
      </c>
      <c r="K44" s="56">
        <f>I44/'סכום נכסי הקרן'!$C$41</f>
        <v>0</v>
      </c>
    </row>
    <row r="45" spans="1:11">
      <c r="A45" s="57" t="s">
        <v>181</v>
      </c>
      <c r="B45" s="107" t="s">
        <v>4062</v>
      </c>
      <c r="C45" s="108" t="s">
        <v>4062</v>
      </c>
      <c r="D45" s="108" t="s">
        <v>4062</v>
      </c>
      <c r="E45" s="108" t="s">
        <v>4062</v>
      </c>
      <c r="F45" s="108" t="s">
        <v>4062</v>
      </c>
      <c r="G45" s="108" t="s">
        <v>4062</v>
      </c>
      <c r="H45" s="58">
        <v>0</v>
      </c>
      <c r="I45" s="59">
        <v>0</v>
      </c>
      <c r="J45" s="58">
        <f t="shared" si="0"/>
        <v>0</v>
      </c>
      <c r="K45" s="58">
        <f>I45/'סכום נכסי הקרן'!$C$41</f>
        <v>0</v>
      </c>
    </row>
    <row r="46" spans="1:11">
      <c r="A46" t="s">
        <v>177</v>
      </c>
      <c r="B46" t="s">
        <v>177</v>
      </c>
      <c r="C46" s="108" t="s">
        <v>4062</v>
      </c>
      <c r="D46" t="s">
        <v>177</v>
      </c>
      <c r="E46" s="108" t="s">
        <v>4062</v>
      </c>
      <c r="F46" t="s">
        <v>177</v>
      </c>
      <c r="G46" s="56">
        <v>0</v>
      </c>
      <c r="H46" s="56">
        <v>0</v>
      </c>
      <c r="I46" s="55">
        <v>0</v>
      </c>
      <c r="J46" s="56">
        <f t="shared" si="0"/>
        <v>0</v>
      </c>
      <c r="K46" s="56">
        <f>I46/'סכום נכסי הקרן'!$C$41</f>
        <v>0</v>
      </c>
    </row>
    <row r="47" spans="1:11">
      <c r="A47" s="57" t="s">
        <v>182</v>
      </c>
      <c r="B47" s="107" t="s">
        <v>4062</v>
      </c>
      <c r="C47" s="108" t="s">
        <v>4062</v>
      </c>
      <c r="D47" s="108" t="s">
        <v>4062</v>
      </c>
      <c r="E47" s="108" t="s">
        <v>4062</v>
      </c>
      <c r="F47" s="108" t="s">
        <v>4062</v>
      </c>
      <c r="G47" s="108" t="s">
        <v>4062</v>
      </c>
      <c r="H47" s="58">
        <v>0</v>
      </c>
      <c r="I47" s="59">
        <v>0</v>
      </c>
      <c r="J47" s="58">
        <f t="shared" si="0"/>
        <v>0</v>
      </c>
      <c r="K47" s="58">
        <f>I47/'סכום נכסי הקרן'!$C$41</f>
        <v>0</v>
      </c>
    </row>
    <row r="48" spans="1:11">
      <c r="A48" t="s">
        <v>177</v>
      </c>
      <c r="B48" t="s">
        <v>177</v>
      </c>
      <c r="C48" s="108" t="s">
        <v>4062</v>
      </c>
      <c r="D48" t="s">
        <v>177</v>
      </c>
      <c r="E48" s="108" t="s">
        <v>4062</v>
      </c>
      <c r="F48" t="s">
        <v>177</v>
      </c>
      <c r="G48" s="56">
        <v>0</v>
      </c>
      <c r="H48" s="56">
        <v>0</v>
      </c>
      <c r="I48" s="55">
        <v>0</v>
      </c>
      <c r="J48" s="56">
        <f t="shared" si="0"/>
        <v>0</v>
      </c>
      <c r="K48" s="56">
        <f>I48/'סכום נכסי הקרן'!$C$41</f>
        <v>0</v>
      </c>
    </row>
    <row r="49" spans="1:11">
      <c r="A49" s="57" t="s">
        <v>183</v>
      </c>
      <c r="B49" s="107" t="s">
        <v>4062</v>
      </c>
      <c r="C49" s="108" t="s">
        <v>4062</v>
      </c>
      <c r="D49" s="108" t="s">
        <v>4062</v>
      </c>
      <c r="E49" s="108" t="s">
        <v>4062</v>
      </c>
      <c r="F49" s="108" t="s">
        <v>4062</v>
      </c>
      <c r="G49" s="108" t="s">
        <v>4062</v>
      </c>
      <c r="H49" s="58">
        <v>0</v>
      </c>
      <c r="I49" s="59">
        <v>0</v>
      </c>
      <c r="J49" s="58">
        <f t="shared" si="0"/>
        <v>0</v>
      </c>
      <c r="K49" s="58">
        <f>I49/'סכום נכסי הקרן'!$C$41</f>
        <v>0</v>
      </c>
    </row>
    <row r="50" spans="1:11">
      <c r="A50" t="s">
        <v>177</v>
      </c>
      <c r="B50" t="s">
        <v>177</v>
      </c>
      <c r="C50" s="108" t="s">
        <v>4062</v>
      </c>
      <c r="D50" t="s">
        <v>177</v>
      </c>
      <c r="E50" s="108" t="s">
        <v>4062</v>
      </c>
      <c r="F50" t="s">
        <v>177</v>
      </c>
      <c r="G50" s="56">
        <v>0</v>
      </c>
      <c r="H50" s="56">
        <v>0</v>
      </c>
      <c r="I50" s="55">
        <v>0</v>
      </c>
      <c r="J50" s="56">
        <f t="shared" si="0"/>
        <v>0</v>
      </c>
      <c r="K50" s="56">
        <f>I50/'סכום נכסי הקרן'!$C$41</f>
        <v>0</v>
      </c>
    </row>
    <row r="51" spans="1:11">
      <c r="A51" s="57" t="s">
        <v>184</v>
      </c>
      <c r="B51" s="107" t="s">
        <v>4062</v>
      </c>
      <c r="C51" s="108" t="s">
        <v>4062</v>
      </c>
      <c r="D51" s="108" t="s">
        <v>4062</v>
      </c>
      <c r="E51" s="108" t="s">
        <v>4062</v>
      </c>
      <c r="F51" s="108" t="s">
        <v>4062</v>
      </c>
      <c r="G51" s="108" t="s">
        <v>4062</v>
      </c>
      <c r="H51" s="58">
        <v>0</v>
      </c>
      <c r="I51" s="59">
        <v>3220.4944770237998</v>
      </c>
      <c r="J51" s="58">
        <f t="shared" si="0"/>
        <v>5.3259322373892186E-2</v>
      </c>
      <c r="K51" s="58">
        <f>I51/'סכום נכסי הקרן'!$C$41</f>
        <v>6.4343608731870592E-3</v>
      </c>
    </row>
    <row r="52" spans="1:11">
      <c r="A52" s="57" t="s">
        <v>185</v>
      </c>
      <c r="B52" s="107" t="s">
        <v>4062</v>
      </c>
      <c r="C52" s="108" t="s">
        <v>4062</v>
      </c>
      <c r="D52" s="108" t="s">
        <v>4062</v>
      </c>
      <c r="E52" s="108" t="s">
        <v>4062</v>
      </c>
      <c r="F52" s="108" t="s">
        <v>4062</v>
      </c>
      <c r="G52" s="108" t="s">
        <v>4062</v>
      </c>
      <c r="H52" s="58">
        <v>0</v>
      </c>
      <c r="I52" s="59">
        <v>3220.4944770237998</v>
      </c>
      <c r="J52" s="58">
        <f t="shared" si="0"/>
        <v>5.3259322373892186E-2</v>
      </c>
      <c r="K52" s="58">
        <f>I52/'סכום נכסי הקרן'!$C$41</f>
        <v>6.4343608731870592E-3</v>
      </c>
    </row>
    <row r="53" spans="1:11">
      <c r="A53" s="64" t="s">
        <v>3198</v>
      </c>
      <c r="B53" s="64" t="s">
        <v>3199</v>
      </c>
      <c r="C53">
        <v>85</v>
      </c>
      <c r="D53" t="s">
        <v>876</v>
      </c>
      <c r="E53" t="s">
        <v>830</v>
      </c>
      <c r="F53" t="s">
        <v>102</v>
      </c>
      <c r="G53" s="106" t="s">
        <v>4062</v>
      </c>
      <c r="H53" s="106" t="s">
        <v>4062</v>
      </c>
      <c r="I53" s="55">
        <v>170.189763156</v>
      </c>
      <c r="J53" s="56">
        <f t="shared" si="0"/>
        <v>2.814534080194536E-3</v>
      </c>
      <c r="K53" s="56">
        <f>I53/'סכום נכסי הקרן'!$C$41</f>
        <v>3.4002925975514604E-4</v>
      </c>
    </row>
    <row r="54" spans="1:11">
      <c r="A54" s="64" t="s">
        <v>3198</v>
      </c>
      <c r="B54" s="64" t="s">
        <v>3200</v>
      </c>
      <c r="C54">
        <v>85</v>
      </c>
      <c r="D54" t="s">
        <v>876</v>
      </c>
      <c r="E54" t="s">
        <v>830</v>
      </c>
      <c r="F54" t="s">
        <v>100</v>
      </c>
      <c r="G54" s="106" t="s">
        <v>4062</v>
      </c>
      <c r="H54" s="106" t="s">
        <v>4062</v>
      </c>
      <c r="I54" s="55">
        <v>2977.6471639199999</v>
      </c>
      <c r="J54" s="56">
        <f t="shared" si="0"/>
        <v>4.9243205150744027E-2</v>
      </c>
      <c r="K54" s="56">
        <f>I54/'סכום נכסי הקרן'!$C$41</f>
        <v>5.949166049615204E-3</v>
      </c>
    </row>
    <row r="55" spans="1:11">
      <c r="A55" s="64" t="s">
        <v>3198</v>
      </c>
      <c r="B55" s="64" t="s">
        <v>3201</v>
      </c>
      <c r="C55">
        <v>85</v>
      </c>
      <c r="D55" t="s">
        <v>876</v>
      </c>
      <c r="E55" t="s">
        <v>830</v>
      </c>
      <c r="F55" t="s">
        <v>168</v>
      </c>
      <c r="G55" s="106" t="s">
        <v>4062</v>
      </c>
      <c r="H55" s="106" t="s">
        <v>4062</v>
      </c>
      <c r="I55" s="55">
        <v>72.657549947800007</v>
      </c>
      <c r="J55" s="56">
        <f t="shared" si="0"/>
        <v>1.2015831429536268E-3</v>
      </c>
      <c r="K55" s="56">
        <f>I55/'סכום נכסי הקרן'!$C$41</f>
        <v>1.4516556381670946E-4</v>
      </c>
    </row>
    <row r="56" spans="1:11">
      <c r="A56" s="57" t="s">
        <v>183</v>
      </c>
      <c r="B56" s="107" t="s">
        <v>4062</v>
      </c>
      <c r="C56" s="108" t="s">
        <v>4062</v>
      </c>
      <c r="D56" s="108" t="s">
        <v>4062</v>
      </c>
      <c r="E56" s="108" t="s">
        <v>4062</v>
      </c>
      <c r="F56" s="108" t="s">
        <v>4062</v>
      </c>
      <c r="G56" s="108" t="s">
        <v>4062</v>
      </c>
      <c r="H56" s="58">
        <v>0</v>
      </c>
      <c r="I56" s="59">
        <v>0</v>
      </c>
      <c r="J56" s="58">
        <f t="shared" si="0"/>
        <v>0</v>
      </c>
      <c r="K56" s="58">
        <f>I56/'סכום נכסי הקרן'!$C$41</f>
        <v>0</v>
      </c>
    </row>
    <row r="57" spans="1:11">
      <c r="A57" t="s">
        <v>177</v>
      </c>
      <c r="B57" t="s">
        <v>177</v>
      </c>
      <c r="C57" s="108" t="s">
        <v>4062</v>
      </c>
      <c r="D57" t="s">
        <v>177</v>
      </c>
      <c r="E57" s="108" t="s">
        <v>4062</v>
      </c>
      <c r="F57" t="s">
        <v>177</v>
      </c>
      <c r="G57" s="56">
        <v>0</v>
      </c>
      <c r="H57" s="56">
        <v>0</v>
      </c>
      <c r="I57" s="55">
        <v>0</v>
      </c>
      <c r="J57" s="56">
        <f t="shared" si="0"/>
        <v>0</v>
      </c>
      <c r="K57" s="56">
        <f>I57/'סכום נכסי הקרן'!$C$41</f>
        <v>0</v>
      </c>
    </row>
    <row r="58" spans="1:11">
      <c r="A58" t="s">
        <v>186</v>
      </c>
      <c r="B58" s="107" t="s">
        <v>4062</v>
      </c>
      <c r="C58" s="108" t="s">
        <v>4062</v>
      </c>
      <c r="D58" s="108" t="s">
        <v>4062</v>
      </c>
      <c r="E58" s="108" t="s">
        <v>4062</v>
      </c>
      <c r="F58" s="108" t="s">
        <v>4062</v>
      </c>
      <c r="G58" s="108" t="s">
        <v>4062</v>
      </c>
      <c r="H58" s="108" t="s">
        <v>4062</v>
      </c>
      <c r="I58" s="108" t="s">
        <v>4062</v>
      </c>
      <c r="J58" s="108" t="s">
        <v>4062</v>
      </c>
      <c r="K58" s="108" t="s">
        <v>4062</v>
      </c>
    </row>
    <row r="59" spans="1:11" hidden="1">
      <c r="C59" s="13"/>
    </row>
    <row r="60" spans="1:11" hidden="1">
      <c r="C60" s="13"/>
    </row>
    <row r="61" spans="1:11" hidden="1">
      <c r="C61" s="13"/>
    </row>
    <row r="62" spans="1:11" hidden="1">
      <c r="C62" s="13"/>
    </row>
    <row r="63" spans="1:11" hidden="1">
      <c r="C63" s="13"/>
    </row>
    <row r="64" spans="1:11" hidden="1">
      <c r="C64" s="13"/>
    </row>
    <row r="65" spans="3:3" hidden="1">
      <c r="C65" s="13"/>
    </row>
    <row r="66" spans="3:3" hidden="1">
      <c r="C66" s="13"/>
    </row>
    <row r="67" spans="3:3" hidden="1">
      <c r="C67" s="13"/>
    </row>
    <row r="68" spans="3:3" hidden="1">
      <c r="C68" s="13"/>
    </row>
    <row r="69" spans="3:3" hidden="1">
      <c r="C69" s="13"/>
    </row>
    <row r="70" spans="3:3" hidden="1">
      <c r="C70" s="13"/>
    </row>
    <row r="71" spans="3:3" hidden="1">
      <c r="C71" s="13"/>
    </row>
    <row r="72" spans="3:3" hidden="1">
      <c r="C72" s="13"/>
    </row>
    <row r="73" spans="3:3" hidden="1">
      <c r="C73" s="13"/>
    </row>
    <row r="74" spans="3:3" hidden="1">
      <c r="C74" s="13"/>
    </row>
    <row r="75" spans="3:3" hidden="1">
      <c r="C75" s="13"/>
    </row>
    <row r="76" spans="3:3" hidden="1">
      <c r="C76" s="13"/>
    </row>
    <row r="77" spans="3:3" hidden="1">
      <c r="C77" s="13"/>
    </row>
    <row r="78" spans="3:3" hidden="1">
      <c r="C78" s="13"/>
    </row>
    <row r="79" spans="3:3" hidden="1">
      <c r="C79" s="13"/>
    </row>
    <row r="80" spans="3:3" hidden="1">
      <c r="C80" s="13"/>
    </row>
    <row r="81" spans="3:3" hidden="1">
      <c r="C81" s="13"/>
    </row>
    <row r="82" spans="3:3" hidden="1">
      <c r="C82" s="13"/>
    </row>
    <row r="83" spans="3:3" hidden="1">
      <c r="C83" s="13"/>
    </row>
    <row r="84" spans="3:3" hidden="1">
      <c r="C84" s="13"/>
    </row>
    <row r="85" spans="3:3" hidden="1">
      <c r="C85" s="13"/>
    </row>
    <row r="86" spans="3:3" hidden="1">
      <c r="C86" s="13"/>
    </row>
    <row r="87" spans="3:3" hidden="1">
      <c r="C87" s="13"/>
    </row>
    <row r="88" spans="3:3" hidden="1">
      <c r="C88" s="13"/>
    </row>
    <row r="89" spans="3:3" hidden="1">
      <c r="C89" s="13"/>
    </row>
    <row r="90" spans="3:3" hidden="1">
      <c r="C90" s="13"/>
    </row>
    <row r="91" spans="3:3" hidden="1">
      <c r="C91" s="13"/>
    </row>
    <row r="92" spans="3:3" hidden="1">
      <c r="C92" s="13"/>
    </row>
    <row r="93" spans="3:3" hidden="1">
      <c r="C93" s="13"/>
    </row>
    <row r="94" spans="3:3" hidden="1">
      <c r="C94" s="13"/>
    </row>
    <row r="95" spans="3:3" hidden="1">
      <c r="C95" s="13"/>
    </row>
    <row r="96" spans="3:3" hidden="1">
      <c r="C96" s="13"/>
    </row>
    <row r="97" spans="3:3" hidden="1">
      <c r="C97" s="13"/>
    </row>
    <row r="98" spans="3:3" hidden="1">
      <c r="C98" s="13"/>
    </row>
    <row r="99" spans="3:3" hidden="1">
      <c r="C99" s="13"/>
    </row>
    <row r="100" spans="3:3" hidden="1">
      <c r="C100" s="13"/>
    </row>
    <row r="101" spans="3:3" hidden="1">
      <c r="C101" s="13"/>
    </row>
    <row r="102" spans="3:3" hidden="1">
      <c r="C102" s="13"/>
    </row>
    <row r="103" spans="3:3" hidden="1">
      <c r="C103" s="13"/>
    </row>
    <row r="104" spans="3:3" hidden="1">
      <c r="C104" s="13"/>
    </row>
    <row r="105" spans="3:3" hidden="1">
      <c r="C105" s="13"/>
    </row>
    <row r="106" spans="3:3" hidden="1">
      <c r="C106" s="13"/>
    </row>
    <row r="107" spans="3:3" hidden="1">
      <c r="C107" s="13"/>
    </row>
    <row r="108" spans="3:3" hidden="1">
      <c r="C108" s="13"/>
    </row>
    <row r="109" spans="3:3" hidden="1">
      <c r="C109" s="13"/>
    </row>
    <row r="110" spans="3:3" hidden="1">
      <c r="C110" s="13"/>
    </row>
    <row r="111" spans="3:3" hidden="1">
      <c r="C111" s="13"/>
    </row>
    <row r="112" spans="3:3" hidden="1">
      <c r="C112" s="13"/>
    </row>
    <row r="113" spans="3:3" hidden="1">
      <c r="C113" s="13"/>
    </row>
    <row r="114" spans="3:3" hidden="1">
      <c r="C114" s="13"/>
    </row>
    <row r="115" spans="3:3" hidden="1">
      <c r="C115" s="13"/>
    </row>
    <row r="116" spans="3:3" hidden="1">
      <c r="C116" s="13"/>
    </row>
    <row r="117" spans="3:3" hidden="1">
      <c r="C117" s="13"/>
    </row>
    <row r="118" spans="3:3" hidden="1">
      <c r="C118" s="13"/>
    </row>
    <row r="119" spans="3:3" hidden="1">
      <c r="C119" s="13"/>
    </row>
    <row r="120" spans="3:3" hidden="1">
      <c r="C120" s="13"/>
    </row>
    <row r="121" spans="3:3" hidden="1">
      <c r="C121" s="13"/>
    </row>
    <row r="122" spans="3:3" hidden="1">
      <c r="C122" s="13"/>
    </row>
    <row r="123" spans="3:3" hidden="1">
      <c r="C123" s="13"/>
    </row>
    <row r="124" spans="3:3" hidden="1">
      <c r="C124" s="13"/>
    </row>
    <row r="125" spans="3:3" hidden="1">
      <c r="C125" s="13"/>
    </row>
    <row r="126" spans="3:3" hidden="1">
      <c r="C126" s="13"/>
    </row>
    <row r="127" spans="3:3" hidden="1">
      <c r="C127" s="13"/>
    </row>
    <row r="128" spans="3:3" hidden="1">
      <c r="C128" s="13"/>
    </row>
    <row r="129" spans="3:3" hidden="1">
      <c r="C129" s="13"/>
    </row>
    <row r="130" spans="3:3" hidden="1">
      <c r="C130" s="13"/>
    </row>
    <row r="131" spans="3:3" hidden="1">
      <c r="C131" s="13"/>
    </row>
    <row r="132" spans="3:3" hidden="1">
      <c r="C132" s="13"/>
    </row>
    <row r="133" spans="3:3" hidden="1">
      <c r="C133" s="13"/>
    </row>
    <row r="134" spans="3:3" hidden="1">
      <c r="C134" s="13"/>
    </row>
    <row r="135" spans="3:3" hidden="1">
      <c r="C135" s="13"/>
    </row>
    <row r="136" spans="3:3" hidden="1">
      <c r="C136" s="13"/>
    </row>
    <row r="137" spans="3:3" hidden="1">
      <c r="C137" s="13"/>
    </row>
    <row r="138" spans="3:3" hidden="1">
      <c r="C138" s="13"/>
    </row>
    <row r="139" spans="3:3" hidden="1">
      <c r="C139" s="13"/>
    </row>
    <row r="140" spans="3:3" hidden="1">
      <c r="C140" s="13"/>
    </row>
    <row r="141" spans="3:3" hidden="1">
      <c r="C141" s="13"/>
    </row>
    <row r="142" spans="3:3" hidden="1">
      <c r="C142" s="13"/>
    </row>
    <row r="143" spans="3:3" hidden="1">
      <c r="C143" s="13"/>
    </row>
    <row r="144" spans="3:3" hidden="1">
      <c r="C144" s="13"/>
    </row>
    <row r="145" spans="3:3" hidden="1">
      <c r="C145" s="13"/>
    </row>
    <row r="146" spans="3:3" hidden="1">
      <c r="C146" s="13"/>
    </row>
    <row r="147" spans="3:3" hidden="1">
      <c r="C147" s="13"/>
    </row>
    <row r="148" spans="3:3" hidden="1">
      <c r="C148" s="13"/>
    </row>
    <row r="149" spans="3:3" hidden="1">
      <c r="C149" s="13"/>
    </row>
    <row r="150" spans="3:3" hidden="1">
      <c r="C150" s="13"/>
    </row>
    <row r="151" spans="3:3" hidden="1">
      <c r="C151" s="13"/>
    </row>
    <row r="152" spans="3:3" hidden="1">
      <c r="C152" s="13"/>
    </row>
    <row r="153" spans="3:3" hidden="1">
      <c r="C153" s="13"/>
    </row>
    <row r="154" spans="3:3" hidden="1">
      <c r="C154" s="13"/>
    </row>
    <row r="155" spans="3:3" hidden="1">
      <c r="C155" s="13"/>
    </row>
    <row r="156" spans="3:3" hidden="1">
      <c r="C156" s="13"/>
    </row>
    <row r="157" spans="3:3" hidden="1">
      <c r="C157" s="13"/>
    </row>
    <row r="158" spans="3:3" hidden="1">
      <c r="C158" s="13"/>
    </row>
    <row r="159" spans="3:3" hidden="1">
      <c r="C159" s="13"/>
    </row>
    <row r="160" spans="3:3" hidden="1">
      <c r="C160" s="13"/>
    </row>
    <row r="161" spans="3:3" hidden="1">
      <c r="C161" s="13"/>
    </row>
    <row r="162" spans="3:3" hidden="1">
      <c r="C162" s="13"/>
    </row>
    <row r="163" spans="3:3" hidden="1">
      <c r="C163" s="13"/>
    </row>
    <row r="164" spans="3:3" hidden="1">
      <c r="C164" s="13"/>
    </row>
    <row r="165" spans="3:3" hidden="1">
      <c r="C165" s="13"/>
    </row>
    <row r="166" spans="3:3" hidden="1">
      <c r="C166" s="13"/>
    </row>
    <row r="167" spans="3:3" hidden="1">
      <c r="C167" s="13"/>
    </row>
    <row r="168" spans="3:3" hidden="1">
      <c r="C168" s="13"/>
    </row>
    <row r="169" spans="3:3" hidden="1">
      <c r="C169" s="13"/>
    </row>
    <row r="170" spans="3:3" hidden="1">
      <c r="C170" s="13"/>
    </row>
    <row r="171" spans="3:3" hidden="1">
      <c r="C171" s="13"/>
    </row>
    <row r="172" spans="3:3" hidden="1">
      <c r="C172" s="13"/>
    </row>
    <row r="173" spans="3:3" hidden="1">
      <c r="C173" s="13"/>
    </row>
    <row r="174" spans="3:3" hidden="1">
      <c r="C174" s="13"/>
    </row>
    <row r="175" spans="3:3" hidden="1">
      <c r="C175" s="13"/>
    </row>
    <row r="176" spans="3:3" hidden="1">
      <c r="C176" s="13"/>
    </row>
    <row r="177" spans="3:3" hidden="1">
      <c r="C177" s="13"/>
    </row>
    <row r="178" spans="3:3" hidden="1">
      <c r="C178" s="13"/>
    </row>
    <row r="179" spans="3:3" hidden="1">
      <c r="C179" s="13"/>
    </row>
    <row r="180" spans="3:3" hidden="1">
      <c r="C180" s="13"/>
    </row>
    <row r="181" spans="3:3" hidden="1">
      <c r="C181" s="13"/>
    </row>
    <row r="182" spans="3:3" hidden="1">
      <c r="C182" s="13"/>
    </row>
    <row r="183" spans="3:3" hidden="1">
      <c r="C183" s="13"/>
    </row>
    <row r="184" spans="3:3" hidden="1">
      <c r="C184" s="13"/>
    </row>
    <row r="185" spans="3:3" hidden="1">
      <c r="C185" s="13"/>
    </row>
    <row r="186" spans="3:3" hidden="1">
      <c r="C186" s="13"/>
    </row>
    <row r="187" spans="3:3" hidden="1">
      <c r="C187" s="13"/>
    </row>
    <row r="188" spans="3:3" hidden="1">
      <c r="C188" s="13"/>
    </row>
    <row r="189" spans="3:3" hidden="1">
      <c r="C189" s="13"/>
    </row>
    <row r="190" spans="3:3" hidden="1">
      <c r="C190" s="13"/>
    </row>
    <row r="191" spans="3:3" hidden="1">
      <c r="C191" s="13"/>
    </row>
    <row r="192" spans="3:3" hidden="1">
      <c r="C192" s="13"/>
    </row>
    <row r="193" spans="3:3" hidden="1">
      <c r="C193" s="13"/>
    </row>
    <row r="194" spans="3:3" hidden="1">
      <c r="C194" s="13"/>
    </row>
    <row r="195" spans="3:3" hidden="1">
      <c r="C195" s="13"/>
    </row>
    <row r="196" spans="3:3" hidden="1">
      <c r="C196" s="13"/>
    </row>
    <row r="197" spans="3:3" hidden="1">
      <c r="C197" s="13"/>
    </row>
    <row r="198" spans="3:3" hidden="1">
      <c r="C198" s="13"/>
    </row>
    <row r="199" spans="3:3" hidden="1">
      <c r="C199" s="13"/>
    </row>
    <row r="200" spans="3:3" hidden="1">
      <c r="C200" s="13"/>
    </row>
    <row r="201" spans="3:3" hidden="1">
      <c r="C201" s="13"/>
    </row>
    <row r="202" spans="3:3" hidden="1">
      <c r="C202" s="13"/>
    </row>
    <row r="203" spans="3:3" hidden="1">
      <c r="C203" s="13"/>
    </row>
    <row r="204" spans="3:3" hidden="1">
      <c r="C204" s="13"/>
    </row>
    <row r="205" spans="3:3" hidden="1">
      <c r="C205" s="13"/>
    </row>
    <row r="206" spans="3:3" hidden="1">
      <c r="C206" s="13"/>
    </row>
    <row r="207" spans="3:3" hidden="1">
      <c r="C207" s="13"/>
    </row>
    <row r="208" spans="3:3" hidden="1">
      <c r="C208" s="13"/>
    </row>
    <row r="209" spans="3:3" hidden="1">
      <c r="C209" s="13"/>
    </row>
    <row r="210" spans="3:3" hidden="1">
      <c r="C210" s="13"/>
    </row>
    <row r="211" spans="3:3" hidden="1">
      <c r="C211" s="13"/>
    </row>
    <row r="212" spans="3:3" hidden="1">
      <c r="C212" s="13"/>
    </row>
    <row r="213" spans="3:3" hidden="1">
      <c r="C213" s="13"/>
    </row>
    <row r="214" spans="3:3" hidden="1">
      <c r="C214" s="13"/>
    </row>
    <row r="215" spans="3:3" hidden="1">
      <c r="C215" s="13"/>
    </row>
    <row r="216" spans="3:3" hidden="1">
      <c r="C216" s="13"/>
    </row>
    <row r="217" spans="3:3" hidden="1">
      <c r="C217" s="13"/>
    </row>
    <row r="218" spans="3:3" hidden="1">
      <c r="C218" s="13"/>
    </row>
    <row r="219" spans="3:3" hidden="1">
      <c r="C219" s="13"/>
    </row>
    <row r="220" spans="3:3" hidden="1">
      <c r="C220" s="13"/>
    </row>
    <row r="221" spans="3:3" hidden="1">
      <c r="C221" s="13"/>
    </row>
    <row r="222" spans="3:3" hidden="1">
      <c r="C222" s="13"/>
    </row>
    <row r="223" spans="3:3" hidden="1">
      <c r="C223" s="13"/>
    </row>
    <row r="224" spans="3:3" hidden="1">
      <c r="C224" s="13"/>
    </row>
    <row r="225" spans="3:3" hidden="1">
      <c r="C225" s="13"/>
    </row>
    <row r="226" spans="3:3" hidden="1">
      <c r="C226" s="13"/>
    </row>
    <row r="227" spans="3:3" hidden="1">
      <c r="C227" s="13"/>
    </row>
    <row r="228" spans="3:3" hidden="1">
      <c r="C228" s="13"/>
    </row>
    <row r="229" spans="3:3" hidden="1">
      <c r="C229" s="13"/>
    </row>
    <row r="230" spans="3:3" hidden="1">
      <c r="C230" s="13"/>
    </row>
    <row r="231" spans="3:3" hidden="1">
      <c r="C231" s="13"/>
    </row>
    <row r="232" spans="3:3" hidden="1">
      <c r="C232" s="13"/>
    </row>
    <row r="233" spans="3:3" hidden="1">
      <c r="C233" s="13"/>
    </row>
    <row r="234" spans="3:3" hidden="1">
      <c r="C234" s="13"/>
    </row>
    <row r="235" spans="3:3" hidden="1">
      <c r="C235" s="13"/>
    </row>
    <row r="236" spans="3:3" hidden="1">
      <c r="C236" s="13"/>
    </row>
    <row r="237" spans="3:3" hidden="1">
      <c r="C237" s="13"/>
    </row>
    <row r="238" spans="3:3" hidden="1">
      <c r="C238" s="13"/>
    </row>
    <row r="239" spans="3:3" hidden="1">
      <c r="C239" s="13"/>
    </row>
    <row r="240" spans="3:3" hidden="1">
      <c r="C240" s="13"/>
    </row>
    <row r="241" spans="3:3" hidden="1">
      <c r="C241" s="13"/>
    </row>
    <row r="242" spans="3:3" hidden="1">
      <c r="C242" s="13"/>
    </row>
    <row r="243" spans="3:3" hidden="1">
      <c r="C243" s="13"/>
    </row>
    <row r="244" spans="3:3" hidden="1">
      <c r="C244" s="13"/>
    </row>
    <row r="245" spans="3:3" hidden="1">
      <c r="C245" s="13"/>
    </row>
    <row r="246" spans="3:3" hidden="1">
      <c r="C246" s="13"/>
    </row>
    <row r="247" spans="3:3" hidden="1">
      <c r="C247" s="13"/>
    </row>
    <row r="248" spans="3:3" hidden="1">
      <c r="C248" s="13"/>
    </row>
    <row r="249" spans="3:3" hidden="1">
      <c r="C249" s="13"/>
    </row>
    <row r="250" spans="3:3" hidden="1">
      <c r="C250" s="13"/>
    </row>
    <row r="251" spans="3:3" hidden="1">
      <c r="C251" s="13"/>
    </row>
    <row r="252" spans="3:3" hidden="1">
      <c r="C252" s="13"/>
    </row>
    <row r="253" spans="3:3" hidden="1">
      <c r="C253" s="13"/>
    </row>
    <row r="254" spans="3:3" hidden="1">
      <c r="C254" s="13"/>
    </row>
    <row r="255" spans="3:3" hidden="1">
      <c r="C255" s="13"/>
    </row>
    <row r="256" spans="3:3" hidden="1">
      <c r="C256" s="13"/>
    </row>
    <row r="257" spans="3:3" hidden="1">
      <c r="C257" s="13"/>
    </row>
    <row r="258" spans="3:3" hidden="1">
      <c r="C258" s="13"/>
    </row>
    <row r="259" spans="3:3" hidden="1">
      <c r="C259" s="13"/>
    </row>
    <row r="260" spans="3:3" hidden="1">
      <c r="C260" s="13"/>
    </row>
    <row r="261" spans="3:3" hidden="1">
      <c r="C261" s="13"/>
    </row>
    <row r="262" spans="3:3" hidden="1">
      <c r="C262" s="13"/>
    </row>
    <row r="263" spans="3:3" hidden="1">
      <c r="C263" s="13"/>
    </row>
    <row r="264" spans="3:3" hidden="1">
      <c r="C264" s="13"/>
    </row>
    <row r="265" spans="3:3" hidden="1">
      <c r="C265" s="13"/>
    </row>
    <row r="266" spans="3:3" hidden="1">
      <c r="C266" s="13"/>
    </row>
    <row r="267" spans="3:3" hidden="1">
      <c r="C267" s="13"/>
    </row>
    <row r="268" spans="3:3" hidden="1">
      <c r="C268" s="13"/>
    </row>
    <row r="269" spans="3:3" hidden="1">
      <c r="C269" s="13"/>
    </row>
    <row r="270" spans="3:3" hidden="1">
      <c r="C270" s="13"/>
    </row>
    <row r="271" spans="3:3" hidden="1">
      <c r="C271" s="13"/>
    </row>
    <row r="272" spans="3:3" hidden="1">
      <c r="C272" s="13"/>
    </row>
    <row r="273" spans="3:3" hidden="1">
      <c r="C273" s="13"/>
    </row>
    <row r="274" spans="3:3" hidden="1">
      <c r="C274" s="13"/>
    </row>
    <row r="275" spans="3:3" hidden="1">
      <c r="C275" s="13"/>
    </row>
    <row r="276" spans="3:3" hidden="1">
      <c r="C276" s="13"/>
    </row>
    <row r="277" spans="3:3" hidden="1">
      <c r="C277" s="13"/>
    </row>
    <row r="278" spans="3:3" hidden="1">
      <c r="C278" s="13"/>
    </row>
    <row r="279" spans="3:3" hidden="1">
      <c r="C279" s="13"/>
    </row>
    <row r="280" spans="3:3" hidden="1">
      <c r="C280" s="13"/>
    </row>
    <row r="281" spans="3:3" hidden="1">
      <c r="C281" s="13"/>
    </row>
    <row r="282" spans="3:3" hidden="1">
      <c r="C282" s="13"/>
    </row>
    <row r="283" spans="3:3" hidden="1">
      <c r="C283" s="13"/>
    </row>
    <row r="284" spans="3:3" hidden="1">
      <c r="C284" s="13"/>
    </row>
    <row r="285" spans="3:3" hidden="1">
      <c r="C285" s="13"/>
    </row>
    <row r="286" spans="3:3" hidden="1">
      <c r="C286" s="13"/>
    </row>
    <row r="287" spans="3:3" hidden="1">
      <c r="C287" s="13"/>
    </row>
    <row r="288" spans="3:3" hidden="1">
      <c r="C288" s="13"/>
    </row>
    <row r="289" spans="3:3" hidden="1">
      <c r="C289" s="13"/>
    </row>
    <row r="290" spans="3:3" hidden="1">
      <c r="C290" s="13"/>
    </row>
    <row r="291" spans="3:3" hidden="1">
      <c r="C291" s="13"/>
    </row>
    <row r="292" spans="3:3" hidden="1">
      <c r="C292" s="13"/>
    </row>
    <row r="293" spans="3:3" hidden="1">
      <c r="C293" s="13"/>
    </row>
    <row r="294" spans="3:3" hidden="1">
      <c r="C294" s="13"/>
    </row>
    <row r="295" spans="3:3" hidden="1">
      <c r="C295" s="13"/>
    </row>
    <row r="296" spans="3:3" hidden="1">
      <c r="C296" s="13"/>
    </row>
    <row r="297" spans="3:3" hidden="1">
      <c r="C297" s="13"/>
    </row>
    <row r="298" spans="3:3" hidden="1">
      <c r="C298" s="13"/>
    </row>
    <row r="299" spans="3:3" hidden="1">
      <c r="C299" s="13"/>
    </row>
    <row r="300" spans="3:3" hidden="1">
      <c r="C300" s="13"/>
    </row>
    <row r="301" spans="3:3" hidden="1">
      <c r="C301" s="13"/>
    </row>
    <row r="302" spans="3:3" hidden="1">
      <c r="C302" s="13"/>
    </row>
    <row r="303" spans="3:3" hidden="1">
      <c r="C303" s="13"/>
    </row>
    <row r="304" spans="3:3" hidden="1">
      <c r="C304" s="13"/>
    </row>
    <row r="305" spans="3:3" hidden="1">
      <c r="C305" s="13"/>
    </row>
    <row r="306" spans="3:3" hidden="1">
      <c r="C306" s="13"/>
    </row>
    <row r="307" spans="3:3" hidden="1">
      <c r="C307" s="13"/>
    </row>
    <row r="308" spans="3:3" hidden="1">
      <c r="C308" s="13"/>
    </row>
    <row r="309" spans="3:3" hidden="1">
      <c r="C309" s="13"/>
    </row>
    <row r="310" spans="3:3" hidden="1">
      <c r="C310" s="13"/>
    </row>
    <row r="311" spans="3:3" hidden="1">
      <c r="C311" s="13"/>
    </row>
    <row r="312" spans="3:3" hidden="1">
      <c r="C312" s="13"/>
    </row>
    <row r="313" spans="3:3" hidden="1">
      <c r="C313" s="13"/>
    </row>
    <row r="314" spans="3:3" hidden="1">
      <c r="C314" s="13"/>
    </row>
    <row r="315" spans="3:3" hidden="1">
      <c r="C315" s="13"/>
    </row>
    <row r="316" spans="3:3" hidden="1">
      <c r="C316" s="13"/>
    </row>
    <row r="317" spans="3:3" hidden="1">
      <c r="C317" s="13"/>
    </row>
    <row r="318" spans="3:3" hidden="1">
      <c r="C318" s="13"/>
    </row>
    <row r="319" spans="3:3" hidden="1">
      <c r="C319" s="13"/>
    </row>
    <row r="320" spans="3:3" hidden="1">
      <c r="C320" s="13"/>
    </row>
    <row r="321" spans="3:3" hidden="1">
      <c r="C321" s="13"/>
    </row>
    <row r="322" spans="3:3" hidden="1">
      <c r="C322" s="13"/>
    </row>
    <row r="323" spans="3:3" hidden="1">
      <c r="C323" s="13"/>
    </row>
    <row r="324" spans="3:3" hidden="1">
      <c r="C324" s="13"/>
    </row>
    <row r="325" spans="3:3" hidden="1">
      <c r="C325" s="13"/>
    </row>
    <row r="326" spans="3:3" hidden="1">
      <c r="C326" s="13"/>
    </row>
    <row r="327" spans="3:3" hidden="1">
      <c r="C327" s="13"/>
    </row>
    <row r="328" spans="3:3" hidden="1">
      <c r="C328" s="13"/>
    </row>
    <row r="329" spans="3:3" hidden="1">
      <c r="C329" s="13"/>
    </row>
    <row r="330" spans="3:3" hidden="1">
      <c r="C330" s="13"/>
    </row>
    <row r="331" spans="3:3" hidden="1">
      <c r="C331" s="13"/>
    </row>
    <row r="332" spans="3:3" hidden="1">
      <c r="C332" s="13"/>
    </row>
    <row r="333" spans="3:3" hidden="1">
      <c r="C333" s="13"/>
    </row>
    <row r="334" spans="3:3" hidden="1">
      <c r="C334" s="13"/>
    </row>
    <row r="335" spans="3:3" hidden="1">
      <c r="C335" s="13"/>
    </row>
    <row r="336" spans="3:3" hidden="1">
      <c r="C336" s="13"/>
    </row>
    <row r="337" spans="3:3" hidden="1">
      <c r="C337" s="13"/>
    </row>
    <row r="338" spans="3:3" hidden="1">
      <c r="C338" s="13"/>
    </row>
    <row r="339" spans="3:3" hidden="1">
      <c r="C339" s="13"/>
    </row>
    <row r="340" spans="3:3" hidden="1">
      <c r="C340" s="13"/>
    </row>
    <row r="341" spans="3:3" hidden="1">
      <c r="C341" s="13"/>
    </row>
    <row r="342" spans="3:3" hidden="1">
      <c r="C342" s="13"/>
    </row>
    <row r="343" spans="3:3" hidden="1">
      <c r="C343" s="13"/>
    </row>
    <row r="344" spans="3:3" hidden="1">
      <c r="C344" s="13"/>
    </row>
    <row r="345" spans="3:3" hidden="1">
      <c r="C345" s="13"/>
    </row>
    <row r="346" spans="3:3" hidden="1">
      <c r="C346" s="13"/>
    </row>
    <row r="347" spans="3:3" hidden="1">
      <c r="C347" s="13"/>
    </row>
    <row r="348" spans="3:3" hidden="1">
      <c r="C348" s="13"/>
    </row>
    <row r="349" spans="3:3" hidden="1">
      <c r="C349" s="13"/>
    </row>
    <row r="350" spans="3:3" hidden="1">
      <c r="C350" s="13"/>
    </row>
    <row r="351" spans="3:3" hidden="1">
      <c r="C351" s="13"/>
    </row>
    <row r="352" spans="3:3" hidden="1">
      <c r="C352" s="13"/>
    </row>
    <row r="353" spans="3:3" hidden="1">
      <c r="C353" s="13"/>
    </row>
    <row r="354" spans="3:3" hidden="1">
      <c r="C354" s="13"/>
    </row>
    <row r="355" spans="3:3" hidden="1">
      <c r="C355" s="13"/>
    </row>
    <row r="356" spans="3:3" hidden="1">
      <c r="C356" s="13"/>
    </row>
    <row r="357" spans="3:3" hidden="1">
      <c r="C357" s="13"/>
    </row>
    <row r="358" spans="3:3" hidden="1">
      <c r="C358" s="13"/>
    </row>
    <row r="359" spans="3:3" hidden="1">
      <c r="C359" s="13"/>
    </row>
    <row r="360" spans="3:3" hidden="1">
      <c r="C360" s="13"/>
    </row>
    <row r="361" spans="3:3" hidden="1">
      <c r="C361" s="13"/>
    </row>
    <row r="362" spans="3:3" hidden="1">
      <c r="C362" s="13"/>
    </row>
    <row r="363" spans="3:3" hidden="1">
      <c r="C363" s="13"/>
    </row>
    <row r="364" spans="3:3" hidden="1">
      <c r="C364" s="13"/>
    </row>
    <row r="365" spans="3:3" hidden="1">
      <c r="C365" s="13"/>
    </row>
    <row r="366" spans="3:3" hidden="1">
      <c r="C366" s="13"/>
    </row>
    <row r="367" spans="3:3" hidden="1">
      <c r="C367" s="13"/>
    </row>
    <row r="368" spans="3:3" hidden="1">
      <c r="C368" s="13"/>
    </row>
    <row r="369" spans="3:3" hidden="1">
      <c r="C369" s="13"/>
    </row>
    <row r="370" spans="3:3" hidden="1">
      <c r="C370" s="13"/>
    </row>
    <row r="371" spans="3:3" hidden="1">
      <c r="C371" s="13"/>
    </row>
    <row r="372" spans="3:3" hidden="1">
      <c r="C372" s="13"/>
    </row>
    <row r="373" spans="3:3" hidden="1">
      <c r="C373" s="13"/>
    </row>
    <row r="374" spans="3:3" hidden="1">
      <c r="C374" s="13"/>
    </row>
    <row r="375" spans="3:3" hidden="1">
      <c r="C375" s="13"/>
    </row>
    <row r="376" spans="3:3" hidden="1">
      <c r="C376" s="13"/>
    </row>
    <row r="377" spans="3:3" hidden="1">
      <c r="C377" s="13"/>
    </row>
    <row r="378" spans="3:3" hidden="1">
      <c r="C378" s="13"/>
    </row>
    <row r="379" spans="3:3" hidden="1">
      <c r="C379" s="13"/>
    </row>
    <row r="380" spans="3:3" hidden="1">
      <c r="C380" s="13"/>
    </row>
    <row r="381" spans="3:3" hidden="1">
      <c r="C381" s="13"/>
    </row>
    <row r="382" spans="3:3" hidden="1">
      <c r="C382" s="13"/>
    </row>
    <row r="383" spans="3:3" hidden="1">
      <c r="C383" s="13"/>
    </row>
    <row r="384" spans="3:3" hidden="1">
      <c r="C384" s="13"/>
    </row>
    <row r="385" spans="3:3" hidden="1">
      <c r="C385" s="13"/>
    </row>
    <row r="386" spans="3:3" hidden="1">
      <c r="C386" s="13"/>
    </row>
    <row r="387" spans="3:3" hidden="1">
      <c r="C387" s="13"/>
    </row>
    <row r="388" spans="3:3" hidden="1">
      <c r="C388" s="13"/>
    </row>
    <row r="389" spans="3:3" hidden="1">
      <c r="C389" s="13"/>
    </row>
    <row r="390" spans="3:3" hidden="1">
      <c r="C390" s="13"/>
    </row>
    <row r="391" spans="3:3" hidden="1">
      <c r="C391" s="13"/>
    </row>
    <row r="392" spans="3:3" hidden="1">
      <c r="C392" s="13"/>
    </row>
    <row r="393" spans="3:3" hidden="1">
      <c r="C393" s="13"/>
    </row>
    <row r="394" spans="3:3" hidden="1">
      <c r="C394" s="13"/>
    </row>
    <row r="395" spans="3:3" hidden="1">
      <c r="C395" s="13"/>
    </row>
    <row r="396" spans="3:3" hidden="1">
      <c r="C396" s="13"/>
    </row>
    <row r="397" spans="3:3" hidden="1">
      <c r="C397" s="13"/>
    </row>
    <row r="398" spans="3:3" hidden="1">
      <c r="C398" s="13"/>
    </row>
    <row r="399" spans="3:3" hidden="1">
      <c r="C399" s="13"/>
    </row>
    <row r="400" spans="3:3" hidden="1">
      <c r="C400" s="13"/>
    </row>
    <row r="401" spans="3:3" hidden="1">
      <c r="C401" s="13"/>
    </row>
    <row r="402" spans="3:3" hidden="1">
      <c r="C402" s="13"/>
    </row>
    <row r="403" spans="3:3" hidden="1">
      <c r="C403" s="13"/>
    </row>
    <row r="404" spans="3:3" hidden="1">
      <c r="C404" s="13"/>
    </row>
    <row r="405" spans="3:3" hidden="1">
      <c r="C405" s="13"/>
    </row>
    <row r="406" spans="3:3" hidden="1">
      <c r="C406" s="13"/>
    </row>
    <row r="407" spans="3:3" hidden="1">
      <c r="C407" s="13"/>
    </row>
    <row r="408" spans="3:3" hidden="1">
      <c r="C408" s="13"/>
    </row>
    <row r="409" spans="3:3" hidden="1">
      <c r="C409" s="13"/>
    </row>
    <row r="410" spans="3:3" hidden="1">
      <c r="C410" s="13"/>
    </row>
    <row r="411" spans="3:3" hidden="1">
      <c r="C411" s="13"/>
    </row>
    <row r="412" spans="3:3" hidden="1">
      <c r="C412" s="13"/>
    </row>
    <row r="413" spans="3:3" hidden="1">
      <c r="C413" s="13"/>
    </row>
    <row r="414" spans="3:3" hidden="1">
      <c r="C414" s="13"/>
    </row>
    <row r="415" spans="3:3" hidden="1">
      <c r="C415" s="13"/>
    </row>
    <row r="416" spans="3:3" hidden="1">
      <c r="C416" s="13"/>
    </row>
    <row r="417" spans="3:3" hidden="1">
      <c r="C417" s="13"/>
    </row>
    <row r="418" spans="3:3" hidden="1">
      <c r="C418" s="13"/>
    </row>
    <row r="419" spans="3:3" hidden="1">
      <c r="C419" s="13"/>
    </row>
    <row r="420" spans="3:3" hidden="1">
      <c r="C420" s="13"/>
    </row>
    <row r="421" spans="3:3" hidden="1">
      <c r="C421" s="13"/>
    </row>
    <row r="422" spans="3:3" hidden="1">
      <c r="C422" s="13"/>
    </row>
    <row r="423" spans="3:3" hidden="1">
      <c r="C423" s="13"/>
    </row>
    <row r="424" spans="3:3" hidden="1">
      <c r="C424" s="13"/>
    </row>
    <row r="425" spans="3:3" hidden="1">
      <c r="C425" s="13"/>
    </row>
    <row r="426" spans="3:3" hidden="1">
      <c r="C426" s="13"/>
    </row>
    <row r="427" spans="3:3" hidden="1">
      <c r="C427" s="13"/>
    </row>
    <row r="428" spans="3:3" hidden="1">
      <c r="C428" s="13"/>
    </row>
    <row r="429" spans="3:3" hidden="1">
      <c r="C429" s="13"/>
    </row>
    <row r="430" spans="3:3" hidden="1">
      <c r="C430" s="13"/>
    </row>
    <row r="431" spans="3:3" hidden="1">
      <c r="C431" s="13"/>
    </row>
    <row r="432" spans="3:3" hidden="1">
      <c r="C432" s="13"/>
    </row>
    <row r="433" spans="3:3" hidden="1">
      <c r="C433" s="13"/>
    </row>
    <row r="434" spans="3:3" hidden="1">
      <c r="C434" s="13"/>
    </row>
    <row r="435" spans="3:3" hidden="1">
      <c r="C435" s="13"/>
    </row>
    <row r="436" spans="3:3" hidden="1">
      <c r="C436" s="13"/>
    </row>
    <row r="437" spans="3:3" hidden="1">
      <c r="C437" s="13"/>
    </row>
    <row r="438" spans="3:3" hidden="1">
      <c r="C438" s="13"/>
    </row>
    <row r="439" spans="3:3" hidden="1">
      <c r="C439" s="13"/>
    </row>
    <row r="440" spans="3:3" hidden="1">
      <c r="C440" s="13"/>
    </row>
    <row r="441" spans="3:3" hidden="1">
      <c r="C441" s="13"/>
    </row>
    <row r="442" spans="3:3" hidden="1">
      <c r="C442" s="13"/>
    </row>
    <row r="443" spans="3:3" hidden="1">
      <c r="C443" s="13"/>
    </row>
    <row r="444" spans="3:3" hidden="1">
      <c r="C444" s="13"/>
    </row>
    <row r="445" spans="3:3" hidden="1">
      <c r="C445" s="13"/>
    </row>
    <row r="446" spans="3:3" hidden="1">
      <c r="C446" s="13"/>
    </row>
    <row r="447" spans="3:3" hidden="1">
      <c r="C447" s="13"/>
    </row>
    <row r="448" spans="3:3" hidden="1">
      <c r="C448" s="13"/>
    </row>
    <row r="449" spans="3:3" hidden="1">
      <c r="C449" s="13"/>
    </row>
    <row r="450" spans="3:3" hidden="1">
      <c r="C450" s="13"/>
    </row>
    <row r="451" spans="3:3" hidden="1">
      <c r="C451" s="13"/>
    </row>
    <row r="452" spans="3:3" hidden="1">
      <c r="C452" s="13"/>
    </row>
    <row r="453" spans="3:3" hidden="1">
      <c r="C453" s="13"/>
    </row>
    <row r="454" spans="3:3" hidden="1">
      <c r="C454" s="13"/>
    </row>
    <row r="455" spans="3:3" hidden="1">
      <c r="C455" s="13"/>
    </row>
    <row r="456" spans="3:3" hidden="1">
      <c r="C456" s="13"/>
    </row>
    <row r="457" spans="3:3" hidden="1">
      <c r="C457" s="13"/>
    </row>
    <row r="458" spans="3:3" hidden="1">
      <c r="C458" s="13"/>
    </row>
    <row r="459" spans="3:3" hidden="1">
      <c r="C459" s="13"/>
    </row>
    <row r="460" spans="3:3" hidden="1">
      <c r="C460" s="13"/>
    </row>
    <row r="461" spans="3:3" hidden="1">
      <c r="C461" s="13"/>
    </row>
    <row r="462" spans="3:3" hidden="1">
      <c r="C462" s="13"/>
    </row>
    <row r="463" spans="3:3" hidden="1">
      <c r="C463" s="13"/>
    </row>
    <row r="464" spans="3:3" hidden="1">
      <c r="C464" s="13"/>
    </row>
    <row r="465" spans="3:3" hidden="1">
      <c r="C465" s="13"/>
    </row>
    <row r="466" spans="3:3" hidden="1">
      <c r="C466" s="13"/>
    </row>
    <row r="467" spans="3:3" hidden="1">
      <c r="C467" s="13"/>
    </row>
    <row r="468" spans="3:3" hidden="1">
      <c r="C468" s="13"/>
    </row>
    <row r="469" spans="3:3" hidden="1">
      <c r="C469" s="13"/>
    </row>
    <row r="470" spans="3:3" hidden="1">
      <c r="C470" s="13"/>
    </row>
    <row r="471" spans="3:3" hidden="1">
      <c r="C471" s="13"/>
    </row>
    <row r="472" spans="3:3" hidden="1">
      <c r="C472" s="13"/>
    </row>
    <row r="473" spans="3:3" hidden="1">
      <c r="C473" s="13"/>
    </row>
    <row r="474" spans="3:3" hidden="1">
      <c r="C474" s="13"/>
    </row>
    <row r="475" spans="3:3" hidden="1">
      <c r="C475" s="13"/>
    </row>
    <row r="476" spans="3:3" hidden="1">
      <c r="C476" s="13"/>
    </row>
    <row r="477" spans="3:3" hidden="1">
      <c r="C477" s="13"/>
    </row>
    <row r="478" spans="3:3" hidden="1">
      <c r="C478" s="13"/>
    </row>
    <row r="479" spans="3:3" hidden="1">
      <c r="C479" s="13"/>
    </row>
    <row r="480" spans="3:3" hidden="1">
      <c r="C480" s="13"/>
    </row>
    <row r="481" spans="3:4" hidden="1">
      <c r="C481" s="13"/>
    </row>
    <row r="482" spans="3:4" hidden="1">
      <c r="C482" s="13"/>
    </row>
    <row r="483" spans="3:4" hidden="1">
      <c r="C483" s="13"/>
    </row>
    <row r="484" spans="3:4" hidden="1">
      <c r="D484" s="12"/>
    </row>
    <row r="10000" spans="52:52" hidden="1">
      <c r="AZ10000"/>
    </row>
  </sheetData>
  <dataValidations count="1">
    <dataValidation allowBlank="1" showInputMessage="1" showErrorMessage="1" sqref="B1:B4 D8" xr:uid="{00000000-0002-0000-0100-000000000000}"/>
  </dataValidations>
  <pageMargins left="0" right="0" top="0.5" bottom="0.5" header="0" footer="0.25"/>
  <pageSetup paperSize="9" scale="51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indexed="43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7.28515625" style="12" customWidth="1"/>
    <col min="2" max="2" width="12.42578125" style="12" customWidth="1"/>
    <col min="3" max="3" width="11.85546875" style="12" customWidth="1"/>
    <col min="4" max="4" width="11.5703125" style="13" customWidth="1"/>
    <col min="5" max="5" width="15.140625" style="71" customWidth="1"/>
    <col min="6" max="6" width="14.7109375" style="13" customWidth="1"/>
    <col min="7" max="7" width="11.7109375" style="13" customWidth="1"/>
    <col min="8" max="8" width="14.7109375" style="13" customWidth="1"/>
    <col min="9" max="9" width="26.85546875" style="13" customWidth="1"/>
    <col min="10" max="10" width="25.42578125" style="13" customWidth="1"/>
    <col min="11" max="11" width="7.5703125" style="13" hidden="1"/>
    <col min="12" max="12" width="6.7109375" style="13" hidden="1"/>
    <col min="13" max="13" width="7.7109375" style="13" hidden="1"/>
    <col min="14" max="14" width="7.140625" style="13" hidden="1"/>
    <col min="15" max="15" width="17.85546875" style="13" hidden="1"/>
    <col min="16" max="16" width="9" style="13" hidden="1"/>
    <col min="17" max="17" width="8.140625" style="13" hidden="1"/>
    <col min="18" max="18" width="6.28515625" style="13" hidden="1"/>
    <col min="19" max="19" width="8" style="13" hidden="1"/>
    <col min="20" max="20" width="8.7109375" style="13" hidden="1"/>
    <col min="21" max="21" width="10" style="13" hidden="1"/>
    <col min="22" max="22" width="9.5703125" style="13" hidden="1"/>
    <col min="23" max="23" width="6.140625" style="13" hidden="1"/>
    <col min="24" max="25" width="5.7109375" style="13" hidden="1"/>
    <col min="26" max="26" width="6.85546875" style="13" hidden="1"/>
    <col min="27" max="27" width="6.42578125" style="13" hidden="1"/>
    <col min="28" max="28" width="6.7109375" style="13" hidden="1"/>
    <col min="29" max="29" width="7.28515625" style="13" hidden="1"/>
    <col min="30" max="34" width="5.7109375" style="13" hidden="1"/>
    <col min="35" max="42" width="9.140625" style="13" hidden="1"/>
    <col min="43" max="52" width="0" style="13" hidden="1"/>
    <col min="53" max="16384" width="9.140625" style="13" hidden="1"/>
  </cols>
  <sheetData>
    <row r="1" spans="1:16" s="1" customFormat="1">
      <c r="A1" s="2" t="s">
        <v>0</v>
      </c>
      <c r="B1" s="62" t="s">
        <v>4061</v>
      </c>
      <c r="E1" s="68"/>
    </row>
    <row r="2" spans="1:16" s="1" customFormat="1">
      <c r="A2" s="2" t="s">
        <v>1</v>
      </c>
      <c r="B2" s="9" t="s">
        <v>3164</v>
      </c>
      <c r="E2" s="68"/>
    </row>
    <row r="3" spans="1:16" s="1" customFormat="1">
      <c r="A3" s="2" t="s">
        <v>2</v>
      </c>
      <c r="B3" s="20" t="s">
        <v>3165</v>
      </c>
      <c r="E3" s="68"/>
    </row>
    <row r="4" spans="1:16" s="1" customFormat="1">
      <c r="A4" s="2" t="s">
        <v>3</v>
      </c>
      <c r="B4" s="63" t="s">
        <v>165</v>
      </c>
      <c r="E4" s="68"/>
    </row>
    <row r="5" spans="1:16" ht="18.75">
      <c r="A5" s="83" t="s">
        <v>123</v>
      </c>
      <c r="B5" s="84"/>
      <c r="C5" s="84"/>
      <c r="D5" s="84"/>
      <c r="E5" s="84"/>
      <c r="F5" s="84"/>
      <c r="G5" s="84"/>
      <c r="H5" s="84"/>
      <c r="I5" s="84"/>
      <c r="J5" s="85"/>
    </row>
    <row r="6" spans="1:16" s="15" customFormat="1">
      <c r="A6" s="32" t="s">
        <v>92</v>
      </c>
      <c r="B6" s="33" t="s">
        <v>46</v>
      </c>
      <c r="C6" s="33" t="s">
        <v>80</v>
      </c>
      <c r="D6" s="33" t="s">
        <v>50</v>
      </c>
      <c r="E6" s="120" t="s">
        <v>67</v>
      </c>
      <c r="F6" s="33" t="s">
        <v>155</v>
      </c>
      <c r="G6" s="33" t="s">
        <v>156</v>
      </c>
      <c r="H6" s="33" t="s">
        <v>5</v>
      </c>
      <c r="I6" s="33" t="s">
        <v>54</v>
      </c>
      <c r="J6" s="34" t="s">
        <v>151</v>
      </c>
      <c r="K6" s="13"/>
    </row>
    <row r="7" spans="1:16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69" t="s">
        <v>70</v>
      </c>
      <c r="F7" s="16" t="s">
        <v>152</v>
      </c>
      <c r="G7" s="101" t="s">
        <v>4062</v>
      </c>
      <c r="H7" s="16" t="s">
        <v>6</v>
      </c>
      <c r="I7" s="21" t="s">
        <v>7</v>
      </c>
      <c r="J7" s="29" t="s">
        <v>7</v>
      </c>
    </row>
    <row r="8" spans="1:16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70" t="s">
        <v>57</v>
      </c>
      <c r="F8" s="5" t="s">
        <v>58</v>
      </c>
      <c r="G8" s="5" t="s">
        <v>59</v>
      </c>
      <c r="H8" s="5" t="s">
        <v>60</v>
      </c>
      <c r="I8" s="24" t="s">
        <v>61</v>
      </c>
      <c r="J8" s="24" t="s">
        <v>62</v>
      </c>
    </row>
    <row r="9" spans="1:16" s="17" customFormat="1" ht="20.25">
      <c r="A9" s="18" t="s">
        <v>106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121" t="s">
        <v>4062</v>
      </c>
      <c r="G9" s="103" t="s">
        <v>4062</v>
      </c>
      <c r="H9" s="53">
        <f>H10+H339</f>
        <v>4743.1530456499995</v>
      </c>
      <c r="I9" s="54">
        <f>H9/$H$9</f>
        <v>1</v>
      </c>
      <c r="J9" s="54">
        <f>H9/'סכום נכסי הקרן'!$C$41</f>
        <v>9.4765442357387566E-3</v>
      </c>
      <c r="P9" s="67"/>
    </row>
    <row r="10" spans="1:16">
      <c r="A10" s="57" t="s">
        <v>3358</v>
      </c>
      <c r="B10" s="108" t="s">
        <v>4062</v>
      </c>
      <c r="C10" s="108" t="s">
        <v>4062</v>
      </c>
      <c r="D10" s="108" t="s">
        <v>4062</v>
      </c>
      <c r="E10" s="108" t="s">
        <v>4062</v>
      </c>
      <c r="F10" s="122" t="s">
        <v>4062</v>
      </c>
      <c r="G10" s="108" t="s">
        <v>4062</v>
      </c>
      <c r="H10" s="59">
        <f>H11+H20+H230+H335</f>
        <v>3302.0605472549996</v>
      </c>
      <c r="I10" s="58">
        <f t="shared" ref="I10:I73" si="0">H10/$H$9</f>
        <v>0.69617415155586382</v>
      </c>
      <c r="J10" s="58">
        <f>H10/'סכום נכסי הקרן'!$C$41</f>
        <v>6.5973251429970398E-3</v>
      </c>
    </row>
    <row r="11" spans="1:16">
      <c r="A11" s="57" t="s">
        <v>1863</v>
      </c>
      <c r="B11" s="108" t="s">
        <v>4062</v>
      </c>
      <c r="C11" s="108" t="s">
        <v>4062</v>
      </c>
      <c r="D11" s="108" t="s">
        <v>4062</v>
      </c>
      <c r="E11" s="108" t="s">
        <v>4062</v>
      </c>
      <c r="F11" s="122" t="s">
        <v>4062</v>
      </c>
      <c r="G11" s="108" t="s">
        <v>4062</v>
      </c>
      <c r="H11" s="59">
        <f>SUM(H12:H19)</f>
        <v>-63.511612949999986</v>
      </c>
      <c r="I11" s="58">
        <f t="shared" si="0"/>
        <v>-1.3390167329356412E-2</v>
      </c>
      <c r="J11" s="58">
        <f>H11/'סכום נכסי הקרן'!$C$41</f>
        <v>-1.2689251302058991E-4</v>
      </c>
    </row>
    <row r="12" spans="1:16">
      <c r="A12" t="s">
        <v>3359</v>
      </c>
      <c r="B12" t="s">
        <v>3360</v>
      </c>
      <c r="C12" t="s">
        <v>1866</v>
      </c>
      <c r="D12" t="s">
        <v>98</v>
      </c>
      <c r="E12" s="66">
        <v>44952</v>
      </c>
      <c r="F12" s="55">
        <v>173921.85203699998</v>
      </c>
      <c r="G12" s="55">
        <v>-38.778080000000003</v>
      </c>
      <c r="H12" s="55">
        <v>-67.443555196000005</v>
      </c>
      <c r="I12" s="56">
        <f t="shared" si="0"/>
        <v>-1.4219139578018312E-2</v>
      </c>
      <c r="J12" s="56">
        <f>H12/'סכום נכסי הקרן'!$C$41</f>
        <v>-1.3474830520523423E-4</v>
      </c>
    </row>
    <row r="13" spans="1:16">
      <c r="A13" t="s">
        <v>3361</v>
      </c>
      <c r="B13" t="s">
        <v>3362</v>
      </c>
      <c r="C13" t="s">
        <v>1866</v>
      </c>
      <c r="D13" t="s">
        <v>98</v>
      </c>
      <c r="E13" s="66">
        <v>44952</v>
      </c>
      <c r="F13" s="55">
        <v>289471.71645000001</v>
      </c>
      <c r="G13" s="55">
        <v>-15.624169999999999</v>
      </c>
      <c r="H13" s="55">
        <v>-45.227554167000001</v>
      </c>
      <c r="I13" s="56">
        <f t="shared" si="0"/>
        <v>-9.5353351940601436E-3</v>
      </c>
      <c r="J13" s="56">
        <f>H13/'סכום נכסי הקרן'!$C$41</f>
        <v>-9.0362025769107551E-5</v>
      </c>
    </row>
    <row r="14" spans="1:16">
      <c r="A14" t="s">
        <v>3363</v>
      </c>
      <c r="B14" t="s">
        <v>3364</v>
      </c>
      <c r="C14" t="s">
        <v>1866</v>
      </c>
      <c r="D14" t="s">
        <v>98</v>
      </c>
      <c r="E14" s="66">
        <v>45244</v>
      </c>
      <c r="F14" s="55">
        <v>143855.18683200001</v>
      </c>
      <c r="G14" s="55">
        <v>10.994979000000001</v>
      </c>
      <c r="H14" s="55">
        <v>15.816848101</v>
      </c>
      <c r="I14" s="56">
        <f t="shared" si="0"/>
        <v>3.3346695644800696E-3</v>
      </c>
      <c r="J14" s="56">
        <f>H14/'סכום נכסי הקרן'!$C$41</f>
        <v>3.1601143639367068E-5</v>
      </c>
    </row>
    <row r="15" spans="1:16">
      <c r="A15" t="s">
        <v>3365</v>
      </c>
      <c r="B15" t="s">
        <v>3366</v>
      </c>
      <c r="C15" t="s">
        <v>1866</v>
      </c>
      <c r="D15" t="s">
        <v>98</v>
      </c>
      <c r="E15" s="66">
        <v>44965</v>
      </c>
      <c r="F15" s="55">
        <v>69567.368220000004</v>
      </c>
      <c r="G15" s="55">
        <v>-2.479949</v>
      </c>
      <c r="H15" s="55">
        <v>-1.7252350590000001</v>
      </c>
      <c r="I15" s="56">
        <f t="shared" si="0"/>
        <v>-3.6373168700137837E-4</v>
      </c>
      <c r="J15" s="56">
        <f>H15/'סכום נכסי הקרן'!$C$41</f>
        <v>-3.4469194218084455E-6</v>
      </c>
    </row>
    <row r="16" spans="1:16">
      <c r="A16" t="s">
        <v>3365</v>
      </c>
      <c r="B16" t="s">
        <v>3367</v>
      </c>
      <c r="C16" t="s">
        <v>1866</v>
      </c>
      <c r="D16" t="s">
        <v>98</v>
      </c>
      <c r="E16" s="66">
        <v>44952</v>
      </c>
      <c r="F16" s="55">
        <v>200290.60639599999</v>
      </c>
      <c r="G16" s="55">
        <v>7.9122940000000002</v>
      </c>
      <c r="H16" s="55">
        <v>15.847582130999998</v>
      </c>
      <c r="I16" s="56">
        <f t="shared" si="0"/>
        <v>3.3411492267857554E-3</v>
      </c>
      <c r="J16" s="56">
        <f>H16/'סכום נכסי הקרן'!$C$41</f>
        <v>3.1662548445839554E-5</v>
      </c>
    </row>
    <row r="17" spans="1:10">
      <c r="A17" t="s">
        <v>3368</v>
      </c>
      <c r="B17" t="s">
        <v>3369</v>
      </c>
      <c r="C17" t="s">
        <v>1866</v>
      </c>
      <c r="D17" t="s">
        <v>98</v>
      </c>
      <c r="E17" s="66">
        <v>45091</v>
      </c>
      <c r="F17" s="55">
        <v>170433.76538999996</v>
      </c>
      <c r="G17" s="55">
        <v>5.8367300000000002</v>
      </c>
      <c r="H17" s="55">
        <v>9.9477580309999993</v>
      </c>
      <c r="I17" s="56">
        <f t="shared" si="0"/>
        <v>2.0972880139558648E-3</v>
      </c>
      <c r="J17" s="56">
        <f>H17/'סכום נכסי הקרן'!$C$41</f>
        <v>1.9875042639337436E-5</v>
      </c>
    </row>
    <row r="18" spans="1:10">
      <c r="A18" t="s">
        <v>3370</v>
      </c>
      <c r="B18" t="s">
        <v>3371</v>
      </c>
      <c r="C18" t="s">
        <v>1866</v>
      </c>
      <c r="D18" t="s">
        <v>98</v>
      </c>
      <c r="E18" s="66">
        <v>44917</v>
      </c>
      <c r="F18" s="55">
        <v>275535.743663</v>
      </c>
      <c r="G18" s="55">
        <v>-1.4228719999999999</v>
      </c>
      <c r="H18" s="55">
        <v>-3.9205205510000001</v>
      </c>
      <c r="I18" s="56">
        <f t="shared" si="0"/>
        <v>-8.265642101925332E-4</v>
      </c>
      <c r="J18" s="56">
        <f>H18/'סכום נכסי הקרן'!$C$41</f>
        <v>-7.832972301568008E-6</v>
      </c>
    </row>
    <row r="19" spans="1:10">
      <c r="A19" t="s">
        <v>3370</v>
      </c>
      <c r="B19" t="s">
        <v>3372</v>
      </c>
      <c r="C19" t="s">
        <v>1866</v>
      </c>
      <c r="D19" t="s">
        <v>98</v>
      </c>
      <c r="E19" s="66">
        <v>45043</v>
      </c>
      <c r="F19" s="55">
        <v>227077.37388</v>
      </c>
      <c r="G19" s="55">
        <v>5.8099420000000004</v>
      </c>
      <c r="H19" s="55">
        <v>13.193063759999999</v>
      </c>
      <c r="I19" s="56">
        <f t="shared" si="0"/>
        <v>2.7814965346942603E-3</v>
      </c>
      <c r="J19" s="56">
        <f>H19/'סכום נכסי הקרן'!$C$41</f>
        <v>2.6358974952584215E-5</v>
      </c>
    </row>
    <row r="20" spans="1:10">
      <c r="A20" s="57" t="s">
        <v>3970</v>
      </c>
      <c r="B20" s="108" t="s">
        <v>4062</v>
      </c>
      <c r="C20" s="108" t="s">
        <v>4062</v>
      </c>
      <c r="D20" s="108" t="s">
        <v>4062</v>
      </c>
      <c r="E20" s="108" t="s">
        <v>4062</v>
      </c>
      <c r="F20" s="122" t="s">
        <v>4062</v>
      </c>
      <c r="G20" s="108" t="s">
        <v>4062</v>
      </c>
      <c r="H20" s="59">
        <f>SUM(H21:H229)</f>
        <v>3534.7333319919999</v>
      </c>
      <c r="I20" s="58">
        <f t="shared" si="0"/>
        <v>0.74522860594467744</v>
      </c>
      <c r="J20" s="58">
        <f>H20/'סכום נכסי הקרן'!$C$41</f>
        <v>7.0621918499726615E-3</v>
      </c>
    </row>
    <row r="21" spans="1:10">
      <c r="A21" t="s">
        <v>3373</v>
      </c>
      <c r="B21" t="s">
        <v>3374</v>
      </c>
      <c r="C21" t="s">
        <v>1866</v>
      </c>
      <c r="D21" t="s">
        <v>100</v>
      </c>
      <c r="E21" s="66">
        <v>45131</v>
      </c>
      <c r="F21" s="55">
        <v>260713.3248</v>
      </c>
      <c r="G21" s="55">
        <v>-1.8345130000000001</v>
      </c>
      <c r="H21" s="55">
        <v>-4.7828201400000001</v>
      </c>
      <c r="I21" s="56">
        <f t="shared" si="0"/>
        <v>-1.0083630222276676E-3</v>
      </c>
      <c r="J21" s="56">
        <f>H21/'סכום נכסי הקרן'!$C$41</f>
        <v>-9.5557967858237155E-6</v>
      </c>
    </row>
    <row r="22" spans="1:10">
      <c r="A22" t="s">
        <v>3373</v>
      </c>
      <c r="B22" t="s">
        <v>3375</v>
      </c>
      <c r="C22" t="s">
        <v>1866</v>
      </c>
      <c r="D22" t="s">
        <v>100</v>
      </c>
      <c r="E22" s="66">
        <v>45131</v>
      </c>
      <c r="F22" s="55">
        <v>348496.51679999998</v>
      </c>
      <c r="G22" s="55">
        <v>-1.8345130000000001</v>
      </c>
      <c r="H22" s="55">
        <v>-6.3932143160000008</v>
      </c>
      <c r="I22" s="56">
        <f t="shared" si="0"/>
        <v>-1.3478827806037781E-3</v>
      </c>
      <c r="J22" s="56">
        <f>H22/'סכום נכסי הקרן'!$C$41</f>
        <v>-1.2773270794982261E-5</v>
      </c>
    </row>
    <row r="23" spans="1:10">
      <c r="A23" t="s">
        <v>3376</v>
      </c>
      <c r="B23" t="s">
        <v>3377</v>
      </c>
      <c r="C23" t="s">
        <v>1866</v>
      </c>
      <c r="D23" t="s">
        <v>100</v>
      </c>
      <c r="E23" s="66">
        <v>45131</v>
      </c>
      <c r="F23" s="55">
        <v>462147.00657299993</v>
      </c>
      <c r="G23" s="55">
        <v>-1.7487699999999999</v>
      </c>
      <c r="H23" s="55">
        <v>-8.0818871540000004</v>
      </c>
      <c r="I23" s="56">
        <f t="shared" si="0"/>
        <v>-1.7039060465088708E-3</v>
      </c>
      <c r="J23" s="56">
        <f>H23/'סכום נכסי הקרן'!$C$41</f>
        <v>-1.6147141023284054E-5</v>
      </c>
    </row>
    <row r="24" spans="1:10">
      <c r="A24" t="s">
        <v>3378</v>
      </c>
      <c r="B24" t="s">
        <v>3379</v>
      </c>
      <c r="C24" t="s">
        <v>1866</v>
      </c>
      <c r="D24" t="s">
        <v>100</v>
      </c>
      <c r="E24" s="66">
        <v>45131</v>
      </c>
      <c r="F24" s="55">
        <v>261391.24535499996</v>
      </c>
      <c r="G24" s="55">
        <v>-1.720221</v>
      </c>
      <c r="H24" s="55">
        <v>-4.4965063980000002</v>
      </c>
      <c r="I24" s="56">
        <f t="shared" si="0"/>
        <v>-9.479994330193073E-4</v>
      </c>
      <c r="J24" s="56">
        <f>H24/'סכום נכסי הקרן'!$C$41</f>
        <v>-8.9837585624627253E-6</v>
      </c>
    </row>
    <row r="25" spans="1:10">
      <c r="A25" t="s">
        <v>3380</v>
      </c>
      <c r="B25" t="s">
        <v>3381</v>
      </c>
      <c r="C25" t="s">
        <v>1866</v>
      </c>
      <c r="D25" t="s">
        <v>100</v>
      </c>
      <c r="E25" s="66">
        <v>45138</v>
      </c>
      <c r="F25" s="55">
        <v>557296.09169999999</v>
      </c>
      <c r="G25" s="55">
        <v>0.75822500000000004</v>
      </c>
      <c r="H25" s="55">
        <v>4.2255555999999999</v>
      </c>
      <c r="I25" s="56">
        <f t="shared" si="0"/>
        <v>8.9087481667396451E-4</v>
      </c>
      <c r="J25" s="56">
        <f>H25/'סכום נכסי הקרן'!$C$41</f>
        <v>8.4424146087164792E-6</v>
      </c>
    </row>
    <row r="26" spans="1:10">
      <c r="A26" t="s">
        <v>3382</v>
      </c>
      <c r="B26" t="s">
        <v>3383</v>
      </c>
      <c r="C26" t="s">
        <v>1866</v>
      </c>
      <c r="D26" t="s">
        <v>100</v>
      </c>
      <c r="E26" s="66">
        <v>45274</v>
      </c>
      <c r="F26" s="55">
        <v>223247.99004</v>
      </c>
      <c r="G26" s="55">
        <v>1.4278599999999999</v>
      </c>
      <c r="H26" s="55">
        <v>3.1876689540000003</v>
      </c>
      <c r="I26" s="56">
        <f t="shared" si="0"/>
        <v>6.7205694678636782E-4</v>
      </c>
      <c r="J26" s="56">
        <f>H26/'סכום נכסי הקרן'!$C$41</f>
        <v>6.3687773851565422E-6</v>
      </c>
    </row>
    <row r="27" spans="1:10">
      <c r="A27" t="s">
        <v>3384</v>
      </c>
      <c r="B27" t="s">
        <v>3385</v>
      </c>
      <c r="C27" t="s">
        <v>1866</v>
      </c>
      <c r="D27" t="s">
        <v>100</v>
      </c>
      <c r="E27" s="66">
        <v>45274</v>
      </c>
      <c r="F27" s="55">
        <v>223339.53263999999</v>
      </c>
      <c r="G27" s="55">
        <v>1.4682630000000001</v>
      </c>
      <c r="H27" s="55">
        <v>3.2792115540000002</v>
      </c>
      <c r="I27" s="56">
        <f t="shared" si="0"/>
        <v>6.9135689328165433E-4</v>
      </c>
      <c r="J27" s="56">
        <f>H27/'סכום נכסי הקרן'!$C$41</f>
        <v>6.5516741818665153E-6</v>
      </c>
    </row>
    <row r="28" spans="1:10">
      <c r="A28" t="s">
        <v>3386</v>
      </c>
      <c r="B28" t="s">
        <v>3387</v>
      </c>
      <c r="C28" t="s">
        <v>1866</v>
      </c>
      <c r="D28" t="s">
        <v>100</v>
      </c>
      <c r="E28" s="66">
        <v>45264</v>
      </c>
      <c r="F28" s="55">
        <v>376508.39272200002</v>
      </c>
      <c r="G28" s="55">
        <v>1.537382</v>
      </c>
      <c r="H28" s="55">
        <v>5.7883719849999995</v>
      </c>
      <c r="I28" s="56">
        <f t="shared" si="0"/>
        <v>1.2203637389075147E-3</v>
      </c>
      <c r="J28" s="56">
        <f>H28/'סכום נכסי הקרן'!$C$41</f>
        <v>1.1564830955448604E-5</v>
      </c>
    </row>
    <row r="29" spans="1:10">
      <c r="A29" t="s">
        <v>3388</v>
      </c>
      <c r="B29" t="s">
        <v>3389</v>
      </c>
      <c r="C29" t="s">
        <v>1866</v>
      </c>
      <c r="D29" t="s">
        <v>100</v>
      </c>
      <c r="E29" s="66">
        <v>45264</v>
      </c>
      <c r="F29" s="55">
        <v>475247.44094399997</v>
      </c>
      <c r="G29" s="55">
        <v>1.564255</v>
      </c>
      <c r="H29" s="55">
        <v>7.4340814420000001</v>
      </c>
      <c r="I29" s="56">
        <f t="shared" si="0"/>
        <v>1.5673290257454126E-3</v>
      </c>
      <c r="J29" s="56">
        <f>H29/'סכום נכסי הקרן'!$C$41</f>
        <v>1.4852862844433729E-5</v>
      </c>
    </row>
    <row r="30" spans="1:10">
      <c r="A30" t="s">
        <v>3390</v>
      </c>
      <c r="B30" t="s">
        <v>3391</v>
      </c>
      <c r="C30" t="s">
        <v>1866</v>
      </c>
      <c r="D30" t="s">
        <v>100</v>
      </c>
      <c r="E30" s="66">
        <v>45264</v>
      </c>
      <c r="F30" s="55">
        <v>313945.43657399999</v>
      </c>
      <c r="G30" s="55">
        <v>1.5964830000000001</v>
      </c>
      <c r="H30" s="55">
        <v>5.0120859600000003</v>
      </c>
      <c r="I30" s="56">
        <f t="shared" si="0"/>
        <v>1.0566991854915248E-3</v>
      </c>
      <c r="J30" s="56">
        <f>H30/'סכום נכסי הקרן'!$C$41</f>
        <v>1.0013856575179549E-5</v>
      </c>
    </row>
    <row r="31" spans="1:10">
      <c r="A31" t="s">
        <v>3392</v>
      </c>
      <c r="B31" t="s">
        <v>3393</v>
      </c>
      <c r="C31" t="s">
        <v>1866</v>
      </c>
      <c r="D31" t="s">
        <v>100</v>
      </c>
      <c r="E31" s="66">
        <v>45258</v>
      </c>
      <c r="F31" s="55">
        <v>433619.30502799997</v>
      </c>
      <c r="G31" s="55">
        <v>1.573842</v>
      </c>
      <c r="H31" s="55">
        <v>6.824481382000001</v>
      </c>
      <c r="I31" s="56">
        <f t="shared" si="0"/>
        <v>1.4388069109974877E-3</v>
      </c>
      <c r="J31" s="56">
        <f>H31/'סכום נכסי הקרן'!$C$41</f>
        <v>1.3634917338754326E-5</v>
      </c>
    </row>
    <row r="32" spans="1:10">
      <c r="A32" t="s">
        <v>3394</v>
      </c>
      <c r="B32" t="s">
        <v>3395</v>
      </c>
      <c r="C32" t="s">
        <v>1866</v>
      </c>
      <c r="D32" t="s">
        <v>100</v>
      </c>
      <c r="E32" s="66">
        <v>45258</v>
      </c>
      <c r="F32" s="55">
        <v>404172.75105000002</v>
      </c>
      <c r="G32" s="55">
        <v>1.6988760000000001</v>
      </c>
      <c r="H32" s="55">
        <v>6.866392069999999</v>
      </c>
      <c r="I32" s="56">
        <f t="shared" si="0"/>
        <v>1.4476429505679237E-3</v>
      </c>
      <c r="J32" s="56">
        <f>H32/'סכום נכסי הקרן'!$C$41</f>
        <v>1.3718652458612301E-5</v>
      </c>
    </row>
    <row r="33" spans="1:10">
      <c r="A33" t="s">
        <v>3396</v>
      </c>
      <c r="B33" t="s">
        <v>3397</v>
      </c>
      <c r="C33" t="s">
        <v>1866</v>
      </c>
      <c r="D33" t="s">
        <v>100</v>
      </c>
      <c r="E33" s="66">
        <v>45258</v>
      </c>
      <c r="F33" s="55">
        <v>449080.83450000006</v>
      </c>
      <c r="G33" s="55">
        <v>1.6988760000000001</v>
      </c>
      <c r="H33" s="55">
        <v>7.6293245360000004</v>
      </c>
      <c r="I33" s="56">
        <f t="shared" si="0"/>
        <v>1.6084921702024652E-3</v>
      </c>
      <c r="J33" s="56">
        <f>H33/'סכום נכסי הקרן'!$C$41</f>
        <v>1.5242947203763094E-5</v>
      </c>
    </row>
    <row r="34" spans="1:10">
      <c r="A34" t="s">
        <v>3398</v>
      </c>
      <c r="B34" t="s">
        <v>3399</v>
      </c>
      <c r="C34" t="s">
        <v>1866</v>
      </c>
      <c r="D34" t="s">
        <v>100</v>
      </c>
      <c r="E34" s="66">
        <v>45251</v>
      </c>
      <c r="F34" s="55">
        <v>74678.418799999999</v>
      </c>
      <c r="G34" s="55">
        <v>1.695227</v>
      </c>
      <c r="H34" s="55">
        <v>1.2659683900000001</v>
      </c>
      <c r="I34" s="56">
        <f t="shared" si="0"/>
        <v>2.6690439414790425E-4</v>
      </c>
      <c r="J34" s="56">
        <f>H34/'סכום נכסי הקרן'!$C$41</f>
        <v>2.5293312978556672E-6</v>
      </c>
    </row>
    <row r="35" spans="1:10">
      <c r="A35" t="s">
        <v>3400</v>
      </c>
      <c r="B35" t="s">
        <v>3401</v>
      </c>
      <c r="C35" t="s">
        <v>1866</v>
      </c>
      <c r="D35" t="s">
        <v>100</v>
      </c>
      <c r="E35" s="66">
        <v>45251</v>
      </c>
      <c r="F35" s="55">
        <v>368497.13325800002</v>
      </c>
      <c r="G35" s="55">
        <v>1.7353780000000001</v>
      </c>
      <c r="H35" s="55">
        <v>6.3948191870000004</v>
      </c>
      <c r="I35" s="56">
        <f t="shared" si="0"/>
        <v>1.3482211359097432E-3</v>
      </c>
      <c r="J35" s="56">
        <f>H35/'סכום נכסי הקרן'!$C$41</f>
        <v>1.2776477234006635E-5</v>
      </c>
    </row>
    <row r="36" spans="1:10">
      <c r="A36" t="s">
        <v>3402</v>
      </c>
      <c r="B36" t="s">
        <v>3403</v>
      </c>
      <c r="C36" t="s">
        <v>1866</v>
      </c>
      <c r="D36" t="s">
        <v>100</v>
      </c>
      <c r="E36" s="66">
        <v>45251</v>
      </c>
      <c r="F36" s="55">
        <v>149470.75727999999</v>
      </c>
      <c r="G36" s="55">
        <v>1.7701499999999999</v>
      </c>
      <c r="H36" s="55">
        <v>2.645856459</v>
      </c>
      <c r="I36" s="56">
        <f t="shared" si="0"/>
        <v>5.5782649927911261E-4</v>
      </c>
      <c r="J36" s="56">
        <f>H36/'סכום נכסי הקרן'!$C$41</f>
        <v>5.2862674962858037E-6</v>
      </c>
    </row>
    <row r="37" spans="1:10">
      <c r="A37" t="s">
        <v>3404</v>
      </c>
      <c r="B37" t="s">
        <v>3405</v>
      </c>
      <c r="C37" t="s">
        <v>1866</v>
      </c>
      <c r="D37" t="s">
        <v>100</v>
      </c>
      <c r="E37" s="66">
        <v>45251</v>
      </c>
      <c r="F37" s="55">
        <v>186884.21789999999</v>
      </c>
      <c r="G37" s="55">
        <v>1.794208</v>
      </c>
      <c r="H37" s="55">
        <v>3.353091864</v>
      </c>
      <c r="I37" s="56">
        <f t="shared" si="0"/>
        <v>7.0693309529093929E-4</v>
      </c>
      <c r="J37" s="56">
        <f>H37/'סכום נכסי הקרן'!$C$41</f>
        <v>6.6992827492323076E-6</v>
      </c>
    </row>
    <row r="38" spans="1:10">
      <c r="A38" t="s">
        <v>3406</v>
      </c>
      <c r="B38" t="s">
        <v>3407</v>
      </c>
      <c r="C38" t="s">
        <v>1866</v>
      </c>
      <c r="D38" t="s">
        <v>100</v>
      </c>
      <c r="E38" s="66">
        <v>45132</v>
      </c>
      <c r="F38" s="55">
        <v>544681.63863499998</v>
      </c>
      <c r="G38" s="55">
        <v>1.3763749999999999</v>
      </c>
      <c r="H38" s="55">
        <v>7.4968597859999999</v>
      </c>
      <c r="I38" s="56">
        <f t="shared" si="0"/>
        <v>1.580564597820738E-3</v>
      </c>
      <c r="J38" s="56">
        <f>H38/'סכום נכסי הקרן'!$C$41</f>
        <v>1.4978290328690859E-5</v>
      </c>
    </row>
    <row r="39" spans="1:10">
      <c r="A39" t="s">
        <v>3408</v>
      </c>
      <c r="B39" t="s">
        <v>3409</v>
      </c>
      <c r="C39" t="s">
        <v>1866</v>
      </c>
      <c r="D39" t="s">
        <v>100</v>
      </c>
      <c r="E39" s="66">
        <v>45132</v>
      </c>
      <c r="F39" s="55">
        <v>299128.66832</v>
      </c>
      <c r="G39" s="55">
        <v>1.384423</v>
      </c>
      <c r="H39" s="55">
        <v>4.1412064170000003</v>
      </c>
      <c r="I39" s="56">
        <f t="shared" si="0"/>
        <v>8.7309145986717602E-4</v>
      </c>
      <c r="J39" s="56">
        <f>H39/'סכום נכסי הקרן'!$C$41</f>
        <v>8.2738898412770217E-6</v>
      </c>
    </row>
    <row r="40" spans="1:10">
      <c r="A40" t="s">
        <v>3410</v>
      </c>
      <c r="B40" t="s">
        <v>3411</v>
      </c>
      <c r="C40" t="s">
        <v>1866</v>
      </c>
      <c r="D40" t="s">
        <v>100</v>
      </c>
      <c r="E40" s="66">
        <v>45133</v>
      </c>
      <c r="F40" s="55">
        <v>305140.515449</v>
      </c>
      <c r="G40" s="55">
        <v>1.4326080000000001</v>
      </c>
      <c r="H40" s="55">
        <v>4.371468331</v>
      </c>
      <c r="I40" s="56">
        <f t="shared" si="0"/>
        <v>9.2163762984817112E-4</v>
      </c>
      <c r="J40" s="56">
        <f>H40/'סכום נכסי הקרן'!$C$41</f>
        <v>8.7339397685776161E-6</v>
      </c>
    </row>
    <row r="41" spans="1:10">
      <c r="A41" t="s">
        <v>3412</v>
      </c>
      <c r="B41" t="s">
        <v>3413</v>
      </c>
      <c r="C41" t="s">
        <v>1866</v>
      </c>
      <c r="D41" t="s">
        <v>100</v>
      </c>
      <c r="E41" s="66">
        <v>45132</v>
      </c>
      <c r="F41" s="55">
        <v>224590.61484000002</v>
      </c>
      <c r="G41" s="55">
        <v>1.491611</v>
      </c>
      <c r="H41" s="55">
        <v>3.3500184129999999</v>
      </c>
      <c r="I41" s="56">
        <f t="shared" si="0"/>
        <v>7.0628511894052005E-4</v>
      </c>
      <c r="J41" s="56">
        <f>H41/'סכום נכסי הקרן'!$C$41</f>
        <v>6.6931421726838474E-6</v>
      </c>
    </row>
    <row r="42" spans="1:10">
      <c r="A42" t="s">
        <v>3414</v>
      </c>
      <c r="B42" t="s">
        <v>3415</v>
      </c>
      <c r="C42" t="s">
        <v>1866</v>
      </c>
      <c r="D42" t="s">
        <v>100</v>
      </c>
      <c r="E42" s="66">
        <v>45272</v>
      </c>
      <c r="F42" s="55">
        <v>149763.6936</v>
      </c>
      <c r="G42" s="55">
        <v>2.0410910000000002</v>
      </c>
      <c r="H42" s="55">
        <v>3.056812876</v>
      </c>
      <c r="I42" s="56">
        <f t="shared" si="0"/>
        <v>6.4446853107627176E-4</v>
      </c>
      <c r="J42" s="56">
        <f>H42/'סכום נכסי הקרן'!$C$41</f>
        <v>6.1073345432858664E-6</v>
      </c>
    </row>
    <row r="43" spans="1:10">
      <c r="A43" t="s">
        <v>3416</v>
      </c>
      <c r="B43" t="s">
        <v>3417</v>
      </c>
      <c r="C43" t="s">
        <v>1866</v>
      </c>
      <c r="D43" t="s">
        <v>100</v>
      </c>
      <c r="E43" s="66">
        <v>45250</v>
      </c>
      <c r="F43" s="55">
        <v>127357.93025200001</v>
      </c>
      <c r="G43" s="55">
        <v>1.9945440000000001</v>
      </c>
      <c r="H43" s="55">
        <v>2.5402097889999999</v>
      </c>
      <c r="I43" s="56">
        <f t="shared" si="0"/>
        <v>5.3555298860315204E-4</v>
      </c>
      <c r="J43" s="56">
        <f>H43/'סכום נכסי הקרן'!$C$41</f>
        <v>5.0751915870798636E-6</v>
      </c>
    </row>
    <row r="44" spans="1:10">
      <c r="A44" t="s">
        <v>3418</v>
      </c>
      <c r="B44" t="s">
        <v>3419</v>
      </c>
      <c r="C44" t="s">
        <v>1866</v>
      </c>
      <c r="D44" t="s">
        <v>100</v>
      </c>
      <c r="E44" s="66">
        <v>45271</v>
      </c>
      <c r="F44" s="55">
        <v>434668.67615999997</v>
      </c>
      <c r="G44" s="55">
        <v>2.1030929999999999</v>
      </c>
      <c r="H44" s="55">
        <v>9.1414869589999999</v>
      </c>
      <c r="I44" s="56">
        <f t="shared" si="0"/>
        <v>1.9273017064848378E-3</v>
      </c>
      <c r="J44" s="56">
        <f>H44/'סכום נכסי הקרן'!$C$41</f>
        <v>1.8264159877118356E-5</v>
      </c>
    </row>
    <row r="45" spans="1:10">
      <c r="A45" t="s">
        <v>3420</v>
      </c>
      <c r="B45" t="s">
        <v>3421</v>
      </c>
      <c r="C45" t="s">
        <v>1866</v>
      </c>
      <c r="D45" t="s">
        <v>100</v>
      </c>
      <c r="E45" s="66">
        <v>45271</v>
      </c>
      <c r="F45" s="55">
        <v>562147.84950000001</v>
      </c>
      <c r="G45" s="55">
        <v>2.1163780000000001</v>
      </c>
      <c r="H45" s="55">
        <v>11.897173809</v>
      </c>
      <c r="I45" s="56">
        <f t="shared" si="0"/>
        <v>2.5082837712586642E-3</v>
      </c>
      <c r="J45" s="56">
        <f>H45/'סכום נכסי הקרן'!$C$41</f>
        <v>2.3769862114118361E-5</v>
      </c>
    </row>
    <row r="46" spans="1:10">
      <c r="A46" t="s">
        <v>3422</v>
      </c>
      <c r="B46" t="s">
        <v>3423</v>
      </c>
      <c r="C46" t="s">
        <v>1866</v>
      </c>
      <c r="D46" t="s">
        <v>100</v>
      </c>
      <c r="E46" s="66">
        <v>45250</v>
      </c>
      <c r="F46" s="55">
        <v>637360.26679999998</v>
      </c>
      <c r="G46" s="55">
        <v>2.0822859999999999</v>
      </c>
      <c r="H46" s="55">
        <v>13.271664465999999</v>
      </c>
      <c r="I46" s="56">
        <f t="shared" si="0"/>
        <v>2.7980679388306048E-3</v>
      </c>
      <c r="J46" s="56">
        <f>H46/'סכום נכסי הקרן'!$C$41</f>
        <v>2.6516014596930589E-5</v>
      </c>
    </row>
    <row r="47" spans="1:10">
      <c r="A47" t="s">
        <v>3424</v>
      </c>
      <c r="B47" t="s">
        <v>3425</v>
      </c>
      <c r="C47" t="s">
        <v>1866</v>
      </c>
      <c r="D47" t="s">
        <v>100</v>
      </c>
      <c r="E47" s="66">
        <v>45252</v>
      </c>
      <c r="F47" s="55">
        <v>262727.26199999999</v>
      </c>
      <c r="G47" s="55">
        <v>2.2230240000000001</v>
      </c>
      <c r="H47" s="55">
        <v>5.8404911140000006</v>
      </c>
      <c r="I47" s="56">
        <f t="shared" si="0"/>
        <v>1.2313520263396061E-3</v>
      </c>
      <c r="J47" s="56">
        <f>H47/'סכום נכסי הקרן'!$C$41</f>
        <v>1.166896194737383E-5</v>
      </c>
    </row>
    <row r="48" spans="1:10">
      <c r="A48" t="s">
        <v>3426</v>
      </c>
      <c r="B48" t="s">
        <v>3427</v>
      </c>
      <c r="C48" t="s">
        <v>1866</v>
      </c>
      <c r="D48" t="s">
        <v>100</v>
      </c>
      <c r="E48" s="66">
        <v>45252</v>
      </c>
      <c r="F48" s="55">
        <v>388314.20169000002</v>
      </c>
      <c r="G48" s="55">
        <v>2.2230240000000001</v>
      </c>
      <c r="H48" s="55">
        <v>8.6323194139999995</v>
      </c>
      <c r="I48" s="56">
        <f t="shared" si="0"/>
        <v>1.8199538009672277E-3</v>
      </c>
      <c r="J48" s="56">
        <f>H48/'סכום נכסי הקרן'!$C$41</f>
        <v>1.724687270186682E-5</v>
      </c>
    </row>
    <row r="49" spans="1:10">
      <c r="A49" t="s">
        <v>3428</v>
      </c>
      <c r="B49" t="s">
        <v>3429</v>
      </c>
      <c r="C49" t="s">
        <v>1866</v>
      </c>
      <c r="D49" t="s">
        <v>100</v>
      </c>
      <c r="E49" s="66">
        <v>45252</v>
      </c>
      <c r="F49" s="55">
        <v>252855.75924000001</v>
      </c>
      <c r="G49" s="55">
        <v>2.2230240000000001</v>
      </c>
      <c r="H49" s="55">
        <v>5.6210451999999984</v>
      </c>
      <c r="I49" s="56">
        <f t="shared" si="0"/>
        <v>1.1850861960178839E-3</v>
      </c>
      <c r="J49" s="56">
        <f>H49/'סכום נכסי הקרן'!$C$41</f>
        <v>1.1230521759726847E-5</v>
      </c>
    </row>
    <row r="50" spans="1:10">
      <c r="A50" t="s">
        <v>3428</v>
      </c>
      <c r="B50" t="s">
        <v>3430</v>
      </c>
      <c r="C50" t="s">
        <v>1866</v>
      </c>
      <c r="D50" t="s">
        <v>100</v>
      </c>
      <c r="E50" s="66">
        <v>45252</v>
      </c>
      <c r="F50" s="55">
        <v>562986.99</v>
      </c>
      <c r="G50" s="55">
        <v>2.2230240000000001</v>
      </c>
      <c r="H50" s="55">
        <v>12.515338101999999</v>
      </c>
      <c r="I50" s="56">
        <f t="shared" si="0"/>
        <v>2.6386114851339156E-3</v>
      </c>
      <c r="J50" s="56">
        <f>H50/'סכום נכסי הקרן'!$C$41</f>
        <v>2.5004918459799883E-5</v>
      </c>
    </row>
    <row r="51" spans="1:10">
      <c r="A51" t="s">
        <v>3431</v>
      </c>
      <c r="B51" t="s">
        <v>3432</v>
      </c>
      <c r="C51" t="s">
        <v>1866</v>
      </c>
      <c r="D51" t="s">
        <v>100</v>
      </c>
      <c r="E51" s="66">
        <v>45252</v>
      </c>
      <c r="F51" s="55">
        <v>300259.728</v>
      </c>
      <c r="G51" s="55">
        <v>2.2230240000000001</v>
      </c>
      <c r="H51" s="55">
        <v>6.6748469880000005</v>
      </c>
      <c r="I51" s="56">
        <f t="shared" si="0"/>
        <v>1.4072594587943097E-3</v>
      </c>
      <c r="J51" s="56">
        <f>H51/'סכום נכסי הקרן'!$C$41</f>
        <v>1.3335956512426058E-5</v>
      </c>
    </row>
    <row r="52" spans="1:10">
      <c r="A52" t="s">
        <v>3433</v>
      </c>
      <c r="B52" t="s">
        <v>3434</v>
      </c>
      <c r="C52" t="s">
        <v>1866</v>
      </c>
      <c r="D52" t="s">
        <v>100</v>
      </c>
      <c r="E52" s="66">
        <v>45253</v>
      </c>
      <c r="F52" s="55">
        <v>375395.85979999998</v>
      </c>
      <c r="G52" s="55">
        <v>2.2199520000000001</v>
      </c>
      <c r="H52" s="55">
        <v>8.3336077490000005</v>
      </c>
      <c r="I52" s="56">
        <f t="shared" si="0"/>
        <v>1.7569763549255171E-3</v>
      </c>
      <c r="J52" s="56">
        <f>H52/'סכום נכסי הקרן'!$C$41</f>
        <v>1.66500641485987E-5</v>
      </c>
    </row>
    <row r="53" spans="1:10">
      <c r="A53" t="s">
        <v>3435</v>
      </c>
      <c r="B53" t="s">
        <v>3436</v>
      </c>
      <c r="C53" t="s">
        <v>1866</v>
      </c>
      <c r="D53" t="s">
        <v>100</v>
      </c>
      <c r="E53" s="66">
        <v>45265</v>
      </c>
      <c r="F53" s="55">
        <v>153644.380767</v>
      </c>
      <c r="G53" s="55">
        <v>2.267887</v>
      </c>
      <c r="H53" s="55">
        <v>3.484480944</v>
      </c>
      <c r="I53" s="56">
        <f t="shared" si="0"/>
        <v>7.3463388392994351E-4</v>
      </c>
      <c r="J53" s="56">
        <f>H53/'סכום נכסי הקרן'!$C$41</f>
        <v>6.9617904981346808E-6</v>
      </c>
    </row>
    <row r="54" spans="1:10">
      <c r="A54" t="s">
        <v>3437</v>
      </c>
      <c r="B54" t="s">
        <v>3438</v>
      </c>
      <c r="C54" t="s">
        <v>1866</v>
      </c>
      <c r="D54" t="s">
        <v>100</v>
      </c>
      <c r="E54" s="66">
        <v>45252</v>
      </c>
      <c r="F54" s="55">
        <v>291897.524683</v>
      </c>
      <c r="G54" s="55">
        <v>2.319293</v>
      </c>
      <c r="H54" s="55">
        <v>6.7699579180000002</v>
      </c>
      <c r="I54" s="56">
        <f t="shared" si="0"/>
        <v>1.4273117170884476E-3</v>
      </c>
      <c r="J54" s="56">
        <f>H54/'סכום נכסי הקרן'!$C$41</f>
        <v>1.3525982625176914E-5</v>
      </c>
    </row>
    <row r="55" spans="1:10">
      <c r="A55" t="s">
        <v>3437</v>
      </c>
      <c r="B55" t="s">
        <v>3439</v>
      </c>
      <c r="C55" t="s">
        <v>1866</v>
      </c>
      <c r="D55" t="s">
        <v>100</v>
      </c>
      <c r="E55" s="66">
        <v>45252</v>
      </c>
      <c r="F55" s="55">
        <v>338140.05588</v>
      </c>
      <c r="G55" s="55">
        <v>2.319293</v>
      </c>
      <c r="H55" s="55">
        <v>7.8424575729999999</v>
      </c>
      <c r="I55" s="56">
        <f t="shared" si="0"/>
        <v>1.6534270552775877E-3</v>
      </c>
      <c r="J55" s="56">
        <f>H55/'סכום נכסי הקרן'!$C$41</f>
        <v>1.5668774629905328E-5</v>
      </c>
    </row>
    <row r="56" spans="1:10">
      <c r="A56" t="s">
        <v>3440</v>
      </c>
      <c r="B56" t="s">
        <v>3441</v>
      </c>
      <c r="C56" t="s">
        <v>1866</v>
      </c>
      <c r="D56" t="s">
        <v>100</v>
      </c>
      <c r="E56" s="66">
        <v>45265</v>
      </c>
      <c r="F56" s="55">
        <v>533538.75271999999</v>
      </c>
      <c r="G56" s="55">
        <v>2.3245809999999998</v>
      </c>
      <c r="H56" s="55">
        <v>12.402542036000002</v>
      </c>
      <c r="I56" s="56">
        <f t="shared" si="0"/>
        <v>2.6148306657265709E-3</v>
      </c>
      <c r="J56" s="56">
        <f>H56/'סכום נכסי הקרן'!$C$41</f>
        <v>2.4779558472724071E-5</v>
      </c>
    </row>
    <row r="57" spans="1:10">
      <c r="A57" t="s">
        <v>3442</v>
      </c>
      <c r="B57" t="s">
        <v>3443</v>
      </c>
      <c r="C57" t="s">
        <v>1866</v>
      </c>
      <c r="D57" t="s">
        <v>100</v>
      </c>
      <c r="E57" s="66">
        <v>45252</v>
      </c>
      <c r="F57" s="55">
        <v>112740.81474</v>
      </c>
      <c r="G57" s="55">
        <v>2.3430870000000001</v>
      </c>
      <c r="H57" s="55">
        <v>2.6416152909999999</v>
      </c>
      <c r="I57" s="56">
        <f t="shared" si="0"/>
        <v>5.5693233289671226E-4</v>
      </c>
      <c r="J57" s="56">
        <f>H57/'סכום נכסי הקרן'!$C$41</f>
        <v>5.2777938890088759E-6</v>
      </c>
    </row>
    <row r="58" spans="1:10">
      <c r="A58" t="s">
        <v>3444</v>
      </c>
      <c r="B58" t="s">
        <v>3445</v>
      </c>
      <c r="C58" t="s">
        <v>1866</v>
      </c>
      <c r="D58" t="s">
        <v>100</v>
      </c>
      <c r="E58" s="66">
        <v>45253</v>
      </c>
      <c r="F58" s="55">
        <v>375823.05859999999</v>
      </c>
      <c r="G58" s="55">
        <v>2.3008690000000001</v>
      </c>
      <c r="H58" s="55">
        <v>8.6471953670000001</v>
      </c>
      <c r="I58" s="56">
        <f t="shared" si="0"/>
        <v>1.8230901014105888E-3</v>
      </c>
      <c r="J58" s="56">
        <f>H58/'סכום נכסי הקרן'!$C$41</f>
        <v>1.7276593991754897E-5</v>
      </c>
    </row>
    <row r="59" spans="1:10">
      <c r="A59" t="s">
        <v>3446</v>
      </c>
      <c r="B59" t="s">
        <v>3447</v>
      </c>
      <c r="C59" t="s">
        <v>1866</v>
      </c>
      <c r="D59" t="s">
        <v>100</v>
      </c>
      <c r="E59" s="66">
        <v>45252</v>
      </c>
      <c r="F59" s="55">
        <v>300747.95520000003</v>
      </c>
      <c r="G59" s="55">
        <v>2.3774359999999999</v>
      </c>
      <c r="H59" s="55">
        <v>7.1500900290000002</v>
      </c>
      <c r="I59" s="56">
        <f t="shared" si="0"/>
        <v>1.5074550536709817E-3</v>
      </c>
      <c r="J59" s="56">
        <f>H59/'סכום נכסי הקרן'!$C$41</f>
        <v>1.4285464499500998E-5</v>
      </c>
    </row>
    <row r="60" spans="1:10">
      <c r="A60" t="s">
        <v>3448</v>
      </c>
      <c r="B60" t="s">
        <v>3449</v>
      </c>
      <c r="C60" t="s">
        <v>1866</v>
      </c>
      <c r="D60" t="s">
        <v>100</v>
      </c>
      <c r="E60" s="66">
        <v>45257</v>
      </c>
      <c r="F60" s="55">
        <v>301162.94832000002</v>
      </c>
      <c r="G60" s="55">
        <v>2.5205790000000001</v>
      </c>
      <c r="H60" s="55">
        <v>7.5910514659999997</v>
      </c>
      <c r="I60" s="56">
        <f t="shared" si="0"/>
        <v>1.6004230504351616E-3</v>
      </c>
      <c r="J60" s="56">
        <f>H60/'סכום נכסי הקרן'!$C$41</f>
        <v>1.5166479833344767E-5</v>
      </c>
    </row>
    <row r="61" spans="1:10">
      <c r="A61" t="s">
        <v>3450</v>
      </c>
      <c r="B61" t="s">
        <v>3451</v>
      </c>
      <c r="C61" t="s">
        <v>1866</v>
      </c>
      <c r="D61" t="s">
        <v>100</v>
      </c>
      <c r="E61" s="66">
        <v>45257</v>
      </c>
      <c r="F61" s="55">
        <v>150943.576</v>
      </c>
      <c r="G61" s="55">
        <v>2.7544249999999999</v>
      </c>
      <c r="H61" s="55">
        <v>4.1576275730000001</v>
      </c>
      <c r="I61" s="56">
        <f t="shared" si="0"/>
        <v>8.7655353579893622E-4</v>
      </c>
      <c r="J61" s="56">
        <f>H61/'סכום נכסי הקרן'!$C$41</f>
        <v>8.3066983569918332E-6</v>
      </c>
    </row>
    <row r="62" spans="1:10">
      <c r="A62" t="s">
        <v>3450</v>
      </c>
      <c r="B62" t="s">
        <v>3452</v>
      </c>
      <c r="C62" t="s">
        <v>1866</v>
      </c>
      <c r="D62" t="s">
        <v>100</v>
      </c>
      <c r="E62" s="66">
        <v>45257</v>
      </c>
      <c r="F62" s="55">
        <v>226987.72425</v>
      </c>
      <c r="G62" s="55">
        <v>2.7544249999999999</v>
      </c>
      <c r="H62" s="55">
        <v>6.2522065810000003</v>
      </c>
      <c r="I62" s="56">
        <f t="shared" si="0"/>
        <v>1.3181540888152388E-3</v>
      </c>
      <c r="J62" s="56">
        <f>H62/'סכום נכסי הקרן'!$C$41</f>
        <v>1.2491545532177525E-5</v>
      </c>
    </row>
    <row r="63" spans="1:10">
      <c r="A63" t="s">
        <v>3453</v>
      </c>
      <c r="B63" t="s">
        <v>3454</v>
      </c>
      <c r="C63" t="s">
        <v>1866</v>
      </c>
      <c r="D63" t="s">
        <v>100</v>
      </c>
      <c r="E63" s="66">
        <v>45257</v>
      </c>
      <c r="F63" s="55">
        <v>151077.83848000001</v>
      </c>
      <c r="G63" s="55">
        <v>2.8408470000000001</v>
      </c>
      <c r="H63" s="55">
        <v>4.2918900530000004</v>
      </c>
      <c r="I63" s="56">
        <f t="shared" si="0"/>
        <v>9.0486012399202309E-4</v>
      </c>
      <c r="J63" s="56">
        <f>H63/'סכום נכסי הקרן'!$C$41</f>
        <v>8.5749469921664615E-6</v>
      </c>
    </row>
    <row r="64" spans="1:10">
      <c r="A64" t="s">
        <v>3455</v>
      </c>
      <c r="B64" t="s">
        <v>3456</v>
      </c>
      <c r="C64" t="s">
        <v>1866</v>
      </c>
      <c r="D64" t="s">
        <v>100</v>
      </c>
      <c r="E64" s="66">
        <v>45257</v>
      </c>
      <c r="F64" s="55">
        <v>318279.617271</v>
      </c>
      <c r="G64" s="55">
        <v>2.9062160000000001</v>
      </c>
      <c r="H64" s="55">
        <v>9.2498925639999996</v>
      </c>
      <c r="I64" s="56">
        <f t="shared" si="0"/>
        <v>1.9501568840337511E-3</v>
      </c>
      <c r="J64" s="56">
        <f>H64/'סכום נכסי הקרן'!$C$41</f>
        <v>1.8480747978176296E-5</v>
      </c>
    </row>
    <row r="65" spans="1:10">
      <c r="A65" t="s">
        <v>3457</v>
      </c>
      <c r="B65" t="s">
        <v>3458</v>
      </c>
      <c r="C65" t="s">
        <v>1866</v>
      </c>
      <c r="D65" t="s">
        <v>100</v>
      </c>
      <c r="E65" s="66">
        <v>45257</v>
      </c>
      <c r="F65" s="55">
        <v>181883.85623999999</v>
      </c>
      <c r="G65" s="55">
        <v>2.9114420000000001</v>
      </c>
      <c r="H65" s="55">
        <v>5.2954421140000001</v>
      </c>
      <c r="I65" s="56">
        <f t="shared" si="0"/>
        <v>1.1164392257712434E-3</v>
      </c>
      <c r="J65" s="56">
        <f>H65/'סכום נכסי הקרן'!$C$41</f>
        <v>1.0579985709535115E-5</v>
      </c>
    </row>
    <row r="66" spans="1:10">
      <c r="A66" t="s">
        <v>3457</v>
      </c>
      <c r="B66" t="s">
        <v>3459</v>
      </c>
      <c r="C66" t="s">
        <v>1866</v>
      </c>
      <c r="D66" t="s">
        <v>100</v>
      </c>
      <c r="E66" s="66">
        <v>45257</v>
      </c>
      <c r="F66" s="55">
        <v>75593.844800000006</v>
      </c>
      <c r="G66" s="55">
        <v>2.9114420000000001</v>
      </c>
      <c r="H66" s="55">
        <v>2.2008705860000002</v>
      </c>
      <c r="I66" s="56">
        <f t="shared" si="0"/>
        <v>4.6401002978776828E-4</v>
      </c>
      <c r="J66" s="56">
        <f>H66/'סכום נכסי הקרן'!$C$41</f>
        <v>4.3972115731102443E-6</v>
      </c>
    </row>
    <row r="67" spans="1:10">
      <c r="A67" t="s">
        <v>3460</v>
      </c>
      <c r="B67" t="s">
        <v>3461</v>
      </c>
      <c r="C67" t="s">
        <v>1866</v>
      </c>
      <c r="D67" t="s">
        <v>100</v>
      </c>
      <c r="E67" s="66">
        <v>45245</v>
      </c>
      <c r="F67" s="55">
        <v>304141.13423999998</v>
      </c>
      <c r="G67" s="55">
        <v>3.4153419999999999</v>
      </c>
      <c r="H67" s="55">
        <v>10.387459495</v>
      </c>
      <c r="I67" s="56">
        <f t="shared" si="0"/>
        <v>2.1899903703352899E-3</v>
      </c>
      <c r="J67" s="56">
        <f>H67/'סכום נכסי הקרן'!$C$41</f>
        <v>2.0753540620324274E-5</v>
      </c>
    </row>
    <row r="68" spans="1:10">
      <c r="A68" t="s">
        <v>3462</v>
      </c>
      <c r="B68" t="s">
        <v>3463</v>
      </c>
      <c r="C68" t="s">
        <v>1866</v>
      </c>
      <c r="D68" t="s">
        <v>100</v>
      </c>
      <c r="E68" s="66">
        <v>45245</v>
      </c>
      <c r="F68" s="55">
        <v>380227.27480000001</v>
      </c>
      <c r="G68" s="55">
        <v>3.4282599999999999</v>
      </c>
      <c r="H68" s="55">
        <v>13.035181369</v>
      </c>
      <c r="I68" s="56">
        <f t="shared" si="0"/>
        <v>2.7482101554692009E-3</v>
      </c>
      <c r="J68" s="56">
        <f>H68/'סכום נכסי הקרן'!$C$41</f>
        <v>2.6043535107410369E-5</v>
      </c>
    </row>
    <row r="69" spans="1:10">
      <c r="A69" t="s">
        <v>3464</v>
      </c>
      <c r="B69" t="s">
        <v>3465</v>
      </c>
      <c r="C69" t="s">
        <v>1866</v>
      </c>
      <c r="D69" t="s">
        <v>100</v>
      </c>
      <c r="E69" s="66">
        <v>45160</v>
      </c>
      <c r="F69" s="55">
        <v>266358.45179999998</v>
      </c>
      <c r="G69" s="55">
        <v>3.11198</v>
      </c>
      <c r="H69" s="55">
        <v>8.2890213960000008</v>
      </c>
      <c r="I69" s="56">
        <f t="shared" si="0"/>
        <v>1.7475762043145451E-3</v>
      </c>
      <c r="J69" s="56">
        <f>H69/'סכום נכסי הקרן'!$C$41</f>
        <v>1.6560983205511216E-5</v>
      </c>
    </row>
    <row r="70" spans="1:10">
      <c r="A70" t="s">
        <v>3466</v>
      </c>
      <c r="B70" t="s">
        <v>3467</v>
      </c>
      <c r="C70" t="s">
        <v>1866</v>
      </c>
      <c r="D70" t="s">
        <v>100</v>
      </c>
      <c r="E70" s="66">
        <v>45245</v>
      </c>
      <c r="F70" s="55">
        <v>152286.20079999999</v>
      </c>
      <c r="G70" s="55">
        <v>3.5521029999999998</v>
      </c>
      <c r="H70" s="55">
        <v>5.4093634279999998</v>
      </c>
      <c r="I70" s="56">
        <f t="shared" si="0"/>
        <v>1.1404572814619569E-3</v>
      </c>
      <c r="J70" s="56">
        <f>H70/'סכום נכסי הקרן'!$C$41</f>
        <v>1.08075938767446E-5</v>
      </c>
    </row>
    <row r="71" spans="1:10">
      <c r="A71" t="s">
        <v>3468</v>
      </c>
      <c r="B71" t="s">
        <v>3469</v>
      </c>
      <c r="C71" t="s">
        <v>1866</v>
      </c>
      <c r="D71" t="s">
        <v>100</v>
      </c>
      <c r="E71" s="66">
        <v>45246</v>
      </c>
      <c r="F71" s="55">
        <v>228435.40403999999</v>
      </c>
      <c r="G71" s="55">
        <v>3.5589430000000002</v>
      </c>
      <c r="H71" s="55">
        <v>8.1298861000000002</v>
      </c>
      <c r="I71" s="56">
        <f t="shared" si="0"/>
        <v>1.7140256748527254E-3</v>
      </c>
      <c r="J71" s="56">
        <f>H71/'סכום נכסי הקרן'!$C$41</f>
        <v>1.6243040128933827E-5</v>
      </c>
    </row>
    <row r="72" spans="1:10">
      <c r="A72" t="s">
        <v>3470</v>
      </c>
      <c r="B72" t="s">
        <v>3471</v>
      </c>
      <c r="C72" t="s">
        <v>1866</v>
      </c>
      <c r="D72" t="s">
        <v>100</v>
      </c>
      <c r="E72" s="66">
        <v>45155</v>
      </c>
      <c r="F72" s="55">
        <v>456944.04215999995</v>
      </c>
      <c r="G72" s="55">
        <v>3.170544</v>
      </c>
      <c r="H72" s="55">
        <v>14.487613288</v>
      </c>
      <c r="I72" s="56">
        <f t="shared" si="0"/>
        <v>3.0544266964539039E-3</v>
      </c>
      <c r="J72" s="56">
        <f>H72/'סכום נכסי הקרן'!$C$41</f>
        <v>2.8945409703766811E-5</v>
      </c>
    </row>
    <row r="73" spans="1:10">
      <c r="A73" t="s">
        <v>3472</v>
      </c>
      <c r="B73" t="s">
        <v>3473</v>
      </c>
      <c r="C73" t="s">
        <v>1866</v>
      </c>
      <c r="D73" t="s">
        <v>100</v>
      </c>
      <c r="E73" s="66">
        <v>45245</v>
      </c>
      <c r="F73" s="55">
        <v>129477.85344000001</v>
      </c>
      <c r="G73" s="55">
        <v>3.5778639999999999</v>
      </c>
      <c r="H73" s="55">
        <v>4.6325416720000003</v>
      </c>
      <c r="I73" s="56">
        <f t="shared" si="0"/>
        <v>9.7667977976138853E-4</v>
      </c>
      <c r="J73" s="56">
        <f>H73/'סכום נכסי הקרן'!$C$41</f>
        <v>9.2555491370603837E-6</v>
      </c>
    </row>
    <row r="74" spans="1:10">
      <c r="A74" t="s">
        <v>3474</v>
      </c>
      <c r="B74" t="s">
        <v>3475</v>
      </c>
      <c r="C74" t="s">
        <v>1866</v>
      </c>
      <c r="D74" t="s">
        <v>100</v>
      </c>
      <c r="E74" s="66">
        <v>45155</v>
      </c>
      <c r="F74" s="55">
        <v>456980.65919999999</v>
      </c>
      <c r="G74" s="55">
        <v>3.1783030000000001</v>
      </c>
      <c r="H74" s="55">
        <v>14.524230328</v>
      </c>
      <c r="I74" s="56">
        <f t="shared" ref="I74:I137" si="1">H74/$H$9</f>
        <v>3.0621466750520182E-3</v>
      </c>
      <c r="J74" s="56">
        <f>H74/'סכום נכסי הקרן'!$C$41</f>
        <v>2.9018568422450801E-5</v>
      </c>
    </row>
    <row r="75" spans="1:10">
      <c r="A75" t="s">
        <v>3476</v>
      </c>
      <c r="B75" t="s">
        <v>3477</v>
      </c>
      <c r="C75" t="s">
        <v>1866</v>
      </c>
      <c r="D75" t="s">
        <v>100</v>
      </c>
      <c r="E75" s="66">
        <v>45160</v>
      </c>
      <c r="F75" s="55">
        <v>380817.21600000001</v>
      </c>
      <c r="G75" s="55">
        <v>3.1896149999999999</v>
      </c>
      <c r="H75" s="55">
        <v>12.146601151999999</v>
      </c>
      <c r="I75" s="56">
        <f t="shared" si="1"/>
        <v>2.5608705928516868E-3</v>
      </c>
      <c r="J75" s="56">
        <f>H75/'סכום נכסי הקרן'!$C$41</f>
        <v>2.4268203455161544E-5</v>
      </c>
    </row>
    <row r="76" spans="1:10">
      <c r="A76" t="s">
        <v>3478</v>
      </c>
      <c r="B76" t="s">
        <v>3479</v>
      </c>
      <c r="C76" t="s">
        <v>1866</v>
      </c>
      <c r="D76" t="s">
        <v>100</v>
      </c>
      <c r="E76" s="66">
        <v>45160</v>
      </c>
      <c r="F76" s="55">
        <v>380817.21600000001</v>
      </c>
      <c r="G76" s="55">
        <v>3.1896149999999999</v>
      </c>
      <c r="H76" s="55">
        <v>12.146601151999999</v>
      </c>
      <c r="I76" s="56">
        <f t="shared" si="1"/>
        <v>2.5608705928516868E-3</v>
      </c>
      <c r="J76" s="56">
        <f>H76/'סכום נכסי הקרן'!$C$41</f>
        <v>2.4268203455161544E-5</v>
      </c>
    </row>
    <row r="77" spans="1:10">
      <c r="A77" t="s">
        <v>3480</v>
      </c>
      <c r="B77" t="s">
        <v>3481</v>
      </c>
      <c r="C77" t="s">
        <v>1866</v>
      </c>
      <c r="D77" t="s">
        <v>100</v>
      </c>
      <c r="E77" s="66">
        <v>45168</v>
      </c>
      <c r="F77" s="55">
        <v>534140.8996</v>
      </c>
      <c r="G77" s="55">
        <v>3.370279</v>
      </c>
      <c r="H77" s="55">
        <v>18.002038812999999</v>
      </c>
      <c r="I77" s="56">
        <f t="shared" si="1"/>
        <v>3.7953738029832024E-3</v>
      </c>
      <c r="J77" s="56">
        <f>H77/'סכום נכסי הקרן'!$C$41</f>
        <v>3.5967027735134349E-5</v>
      </c>
    </row>
    <row r="78" spans="1:10">
      <c r="A78" t="s">
        <v>3482</v>
      </c>
      <c r="B78" t="s">
        <v>3483</v>
      </c>
      <c r="C78" t="s">
        <v>1866</v>
      </c>
      <c r="D78" t="s">
        <v>100</v>
      </c>
      <c r="E78" s="66">
        <v>45174</v>
      </c>
      <c r="F78" s="55">
        <v>76590.642000000007</v>
      </c>
      <c r="G78" s="55">
        <v>3.8023899999999999</v>
      </c>
      <c r="H78" s="55">
        <v>2.9122752479999998</v>
      </c>
      <c r="I78" s="56">
        <f t="shared" si="1"/>
        <v>6.1399563117004645E-4</v>
      </c>
      <c r="J78" s="56">
        <f>H78/'סכום נכסי הקרן'!$C$41</f>
        <v>5.8185567593332829E-6</v>
      </c>
    </row>
    <row r="79" spans="1:10">
      <c r="A79" t="s">
        <v>3484</v>
      </c>
      <c r="B79" t="s">
        <v>3485</v>
      </c>
      <c r="C79" t="s">
        <v>1866</v>
      </c>
      <c r="D79" t="s">
        <v>100</v>
      </c>
      <c r="E79" s="66">
        <v>45169</v>
      </c>
      <c r="F79" s="55">
        <v>229826.85155999998</v>
      </c>
      <c r="G79" s="55">
        <v>3.8032300000000001</v>
      </c>
      <c r="H79" s="55">
        <v>8.7408434269999997</v>
      </c>
      <c r="I79" s="56">
        <f t="shared" si="1"/>
        <v>1.8428339425008284E-3</v>
      </c>
      <c r="J79" s="56">
        <f>H79/'סכום נכסי הקרן'!$C$41</f>
        <v>1.746369737522995E-5</v>
      </c>
    </row>
    <row r="80" spans="1:10">
      <c r="A80" t="s">
        <v>3486</v>
      </c>
      <c r="B80" t="s">
        <v>3487</v>
      </c>
      <c r="C80" t="s">
        <v>1866</v>
      </c>
      <c r="D80" t="s">
        <v>100</v>
      </c>
      <c r="E80" s="66">
        <v>45174</v>
      </c>
      <c r="F80" s="55">
        <v>191680.033</v>
      </c>
      <c r="G80" s="55">
        <v>3.9044840000000001</v>
      </c>
      <c r="H80" s="55">
        <v>7.4841161199999995</v>
      </c>
      <c r="I80" s="56">
        <f t="shared" si="1"/>
        <v>1.5778778479146416E-3</v>
      </c>
      <c r="J80" s="56">
        <f>H80/'סכום נכסי הקרן'!$C$41</f>
        <v>1.4952829224355371E-5</v>
      </c>
    </row>
    <row r="81" spans="1:10">
      <c r="A81" t="s">
        <v>3488</v>
      </c>
      <c r="B81" t="s">
        <v>3489</v>
      </c>
      <c r="C81" t="s">
        <v>1866</v>
      </c>
      <c r="D81" t="s">
        <v>100</v>
      </c>
      <c r="E81" s="66">
        <v>45181</v>
      </c>
      <c r="F81" s="55">
        <v>168723.1832</v>
      </c>
      <c r="G81" s="55">
        <v>3.9528509999999999</v>
      </c>
      <c r="H81" s="55">
        <v>6.6693768090000001</v>
      </c>
      <c r="I81" s="56">
        <f t="shared" si="1"/>
        <v>1.406106179752425E-3</v>
      </c>
      <c r="J81" s="56">
        <f>H81/'סכום נכסי הקרן'!$C$41</f>
        <v>1.3325027412569485E-5</v>
      </c>
    </row>
    <row r="82" spans="1:10">
      <c r="A82" t="s">
        <v>3490</v>
      </c>
      <c r="B82" t="s">
        <v>3491</v>
      </c>
      <c r="C82" t="s">
        <v>1866</v>
      </c>
      <c r="D82" t="s">
        <v>100</v>
      </c>
      <c r="E82" s="66">
        <v>45181</v>
      </c>
      <c r="F82" s="55">
        <v>230107.58219999998</v>
      </c>
      <c r="G82" s="55">
        <v>3.9655879999999999</v>
      </c>
      <c r="H82" s="55">
        <v>9.125118939</v>
      </c>
      <c r="I82" s="56">
        <f t="shared" si="1"/>
        <v>1.9238508332276463E-3</v>
      </c>
      <c r="J82" s="56">
        <f>H82/'סכום נכסי הקרן'!$C$41</f>
        <v>1.8231457524044653E-5</v>
      </c>
    </row>
    <row r="83" spans="1:10">
      <c r="A83" t="s">
        <v>3492</v>
      </c>
      <c r="B83" t="s">
        <v>3493</v>
      </c>
      <c r="C83" t="s">
        <v>1866</v>
      </c>
      <c r="D83" t="s">
        <v>100</v>
      </c>
      <c r="E83" s="66">
        <v>45159</v>
      </c>
      <c r="F83" s="55">
        <v>306972.85200000001</v>
      </c>
      <c r="G83" s="55">
        <v>3.9097590000000002</v>
      </c>
      <c r="H83" s="55">
        <v>12.001899418999999</v>
      </c>
      <c r="I83" s="56">
        <f t="shared" si="1"/>
        <v>2.5303630946522122E-3</v>
      </c>
      <c r="J83" s="56">
        <f>H83/'סכום נכסי הקרן'!$C$41</f>
        <v>2.3979097798952502E-5</v>
      </c>
    </row>
    <row r="84" spans="1:10">
      <c r="A84" t="s">
        <v>3494</v>
      </c>
      <c r="B84" t="s">
        <v>3495</v>
      </c>
      <c r="C84" t="s">
        <v>1866</v>
      </c>
      <c r="D84" t="s">
        <v>100</v>
      </c>
      <c r="E84" s="66">
        <v>45167</v>
      </c>
      <c r="F84" s="55">
        <v>268651.08536000003</v>
      </c>
      <c r="G84" s="55">
        <v>3.9388100000000001</v>
      </c>
      <c r="H84" s="55">
        <v>10.581654956</v>
      </c>
      <c r="I84" s="56">
        <f t="shared" si="1"/>
        <v>2.2309326420964968E-3</v>
      </c>
      <c r="J84" s="56">
        <f>H84/'סכום נכסי הקרן'!$C$41</f>
        <v>2.1141531869780992E-5</v>
      </c>
    </row>
    <row r="85" spans="1:10">
      <c r="A85" t="s">
        <v>3496</v>
      </c>
      <c r="B85" t="s">
        <v>3497</v>
      </c>
      <c r="C85" t="s">
        <v>1866</v>
      </c>
      <c r="D85" t="s">
        <v>100</v>
      </c>
      <c r="E85" s="66">
        <v>45189</v>
      </c>
      <c r="F85" s="55">
        <v>1134825.7181530001</v>
      </c>
      <c r="G85" s="55">
        <v>4.0757500000000002</v>
      </c>
      <c r="H85" s="55">
        <v>46.252658615999998</v>
      </c>
      <c r="I85" s="56">
        <f t="shared" si="1"/>
        <v>9.7514581905424388E-3</v>
      </c>
      <c r="J85" s="56">
        <f>H85/'סכום נכסי הקרן'!$C$41</f>
        <v>9.2410124905632418E-5</v>
      </c>
    </row>
    <row r="86" spans="1:10">
      <c r="A86" t="s">
        <v>3498</v>
      </c>
      <c r="B86" t="s">
        <v>3499</v>
      </c>
      <c r="C86" t="s">
        <v>1866</v>
      </c>
      <c r="D86" t="s">
        <v>100</v>
      </c>
      <c r="E86" s="66">
        <v>45174</v>
      </c>
      <c r="F86" s="55">
        <v>739282.49855999986</v>
      </c>
      <c r="G86" s="55">
        <v>4.0826269999999996</v>
      </c>
      <c r="H86" s="55">
        <v>30.182147769999997</v>
      </c>
      <c r="I86" s="56">
        <f t="shared" si="1"/>
        <v>6.363308853733993E-3</v>
      </c>
      <c r="J86" s="56">
        <f>H86/'סכום נכסי הקרן'!$C$41</f>
        <v>6.0302177838078261E-5</v>
      </c>
    </row>
    <row r="87" spans="1:10">
      <c r="A87" t="s">
        <v>3498</v>
      </c>
      <c r="B87" t="s">
        <v>3500</v>
      </c>
      <c r="C87" t="s">
        <v>1866</v>
      </c>
      <c r="D87" t="s">
        <v>100</v>
      </c>
      <c r="E87" s="66">
        <v>45174</v>
      </c>
      <c r="F87" s="55">
        <v>161310.26688000001</v>
      </c>
      <c r="G87" s="55">
        <v>4.0826269999999996</v>
      </c>
      <c r="H87" s="55">
        <v>6.5856967009999998</v>
      </c>
      <c r="I87" s="56">
        <f t="shared" si="1"/>
        <v>1.3884638841750675E-3</v>
      </c>
      <c r="J87" s="56">
        <f>H87/'סכום נכסי הקרן'!$C$41</f>
        <v>1.315783941811068E-5</v>
      </c>
    </row>
    <row r="88" spans="1:10">
      <c r="A88" t="s">
        <v>3501</v>
      </c>
      <c r="B88" t="s">
        <v>3502</v>
      </c>
      <c r="C88" t="s">
        <v>1866</v>
      </c>
      <c r="D88" t="s">
        <v>100</v>
      </c>
      <c r="E88" s="66">
        <v>45189</v>
      </c>
      <c r="F88" s="55">
        <v>268893.16467999999</v>
      </c>
      <c r="G88" s="55">
        <v>4.1519490000000001</v>
      </c>
      <c r="H88" s="55">
        <v>11.164306640000001</v>
      </c>
      <c r="I88" s="56">
        <f t="shared" si="1"/>
        <v>2.3537732248043136E-3</v>
      </c>
      <c r="J88" s="56">
        <f>H88/'סכום נכסי הקרן'!$C$41</f>
        <v>2.2305636085755541E-5</v>
      </c>
    </row>
    <row r="89" spans="1:10">
      <c r="A89" t="s">
        <v>3503</v>
      </c>
      <c r="B89" t="s">
        <v>3504</v>
      </c>
      <c r="C89" t="s">
        <v>1866</v>
      </c>
      <c r="D89" t="s">
        <v>100</v>
      </c>
      <c r="E89" s="66">
        <v>45190</v>
      </c>
      <c r="F89" s="55">
        <v>307339.02240000002</v>
      </c>
      <c r="G89" s="55">
        <v>4.1816259999999996</v>
      </c>
      <c r="H89" s="55">
        <v>12.851767327999998</v>
      </c>
      <c r="I89" s="56">
        <f t="shared" si="1"/>
        <v>2.7095409328582601E-3</v>
      </c>
      <c r="J89" s="56">
        <f>H89/'סכום נכסי הקרן'!$C$41</f>
        <v>2.5677084508776155E-5</v>
      </c>
    </row>
    <row r="90" spans="1:10">
      <c r="A90" t="s">
        <v>3505</v>
      </c>
      <c r="B90" t="s">
        <v>3506</v>
      </c>
      <c r="C90" t="s">
        <v>1866</v>
      </c>
      <c r="D90" t="s">
        <v>100</v>
      </c>
      <c r="E90" s="66">
        <v>45188</v>
      </c>
      <c r="F90" s="55">
        <v>384478.92</v>
      </c>
      <c r="G90" s="55">
        <v>4.2342589999999998</v>
      </c>
      <c r="H90" s="55">
        <v>16.279834269999998</v>
      </c>
      <c r="I90" s="56">
        <f t="shared" si="1"/>
        <v>3.4322810403367488E-3</v>
      </c>
      <c r="J90" s="56">
        <f>H90/'סכום נכסי הקרן'!$C$41</f>
        <v>3.2526163108238633E-5</v>
      </c>
    </row>
    <row r="91" spans="1:10">
      <c r="A91" t="s">
        <v>3507</v>
      </c>
      <c r="B91" t="s">
        <v>3508</v>
      </c>
      <c r="C91" t="s">
        <v>1866</v>
      </c>
      <c r="D91" t="s">
        <v>100</v>
      </c>
      <c r="E91" s="66">
        <v>45188</v>
      </c>
      <c r="F91" s="55">
        <v>768957.84</v>
      </c>
      <c r="G91" s="55">
        <v>4.2342589999999998</v>
      </c>
      <c r="H91" s="55">
        <v>32.559668539999997</v>
      </c>
      <c r="I91" s="56">
        <f t="shared" si="1"/>
        <v>6.8645620806734977E-3</v>
      </c>
      <c r="J91" s="56">
        <f>H91/'סכום נכסי הקרן'!$C$41</f>
        <v>6.5052326216477266E-5</v>
      </c>
    </row>
    <row r="92" spans="1:10">
      <c r="A92" t="s">
        <v>3509</v>
      </c>
      <c r="B92" t="s">
        <v>3510</v>
      </c>
      <c r="C92" t="s">
        <v>1866</v>
      </c>
      <c r="D92" t="s">
        <v>100</v>
      </c>
      <c r="E92" s="66">
        <v>45190</v>
      </c>
      <c r="F92" s="55">
        <v>538270.48800000001</v>
      </c>
      <c r="G92" s="55">
        <v>4.2576720000000003</v>
      </c>
      <c r="H92" s="55">
        <v>22.917791624000003</v>
      </c>
      <c r="I92" s="56">
        <f t="shared" si="1"/>
        <v>4.8317630494799603E-3</v>
      </c>
      <c r="J92" s="56">
        <f>H92/'סכום נכסי הקרן'!$C$41</f>
        <v>4.5788416275004832E-5</v>
      </c>
    </row>
    <row r="93" spans="1:10">
      <c r="A93" t="s">
        <v>3509</v>
      </c>
      <c r="B93" t="s">
        <v>3511</v>
      </c>
      <c r="C93" t="s">
        <v>1866</v>
      </c>
      <c r="D93" t="s">
        <v>100</v>
      </c>
      <c r="E93" s="66">
        <v>45190</v>
      </c>
      <c r="F93" s="55">
        <v>92508.204599999997</v>
      </c>
      <c r="G93" s="55">
        <v>4.2576720000000003</v>
      </c>
      <c r="H93" s="55">
        <v>3.9386958860000001</v>
      </c>
      <c r="I93" s="56">
        <f t="shared" si="1"/>
        <v>8.3039612006874277E-4</v>
      </c>
      <c r="J93" s="56">
        <f>H93/'סכום נכסי הקרן'!$C$41</f>
        <v>7.8692855650172729E-6</v>
      </c>
    </row>
    <row r="94" spans="1:10">
      <c r="A94" t="s">
        <v>3512</v>
      </c>
      <c r="B94" t="s">
        <v>3513</v>
      </c>
      <c r="C94" t="s">
        <v>1866</v>
      </c>
      <c r="D94" t="s">
        <v>100</v>
      </c>
      <c r="E94" s="66">
        <v>45182</v>
      </c>
      <c r="F94" s="55">
        <v>384784.06199999998</v>
      </c>
      <c r="G94" s="55">
        <v>4.2868089999999999</v>
      </c>
      <c r="H94" s="55">
        <v>16.494959380000001</v>
      </c>
      <c r="I94" s="56">
        <f t="shared" si="1"/>
        <v>3.4776359146006723E-3</v>
      </c>
      <c r="J94" s="56">
        <f>H94/'סכום נכסי הקרן'!$C$41</f>
        <v>3.2955970580507077E-5</v>
      </c>
    </row>
    <row r="95" spans="1:10">
      <c r="A95" t="s">
        <v>3514</v>
      </c>
      <c r="B95" t="s">
        <v>3515</v>
      </c>
      <c r="C95" t="s">
        <v>1866</v>
      </c>
      <c r="D95" t="s">
        <v>100</v>
      </c>
      <c r="E95" s="66">
        <v>45182</v>
      </c>
      <c r="F95" s="55">
        <v>185212.19375999999</v>
      </c>
      <c r="G95" s="55">
        <v>4.3121039999999997</v>
      </c>
      <c r="H95" s="55">
        <v>7.9865416640000007</v>
      </c>
      <c r="I95" s="56">
        <f t="shared" si="1"/>
        <v>1.6838043358783352E-3</v>
      </c>
      <c r="J95" s="56">
        <f>H95/'סכום נכסי הקרן'!$C$41</f>
        <v>1.5956646273279763E-5</v>
      </c>
    </row>
    <row r="96" spans="1:10">
      <c r="A96" t="s">
        <v>3516</v>
      </c>
      <c r="B96" t="s">
        <v>3517</v>
      </c>
      <c r="C96" t="s">
        <v>1866</v>
      </c>
      <c r="D96" t="s">
        <v>100</v>
      </c>
      <c r="E96" s="66">
        <v>45182</v>
      </c>
      <c r="F96" s="55">
        <v>230974.18548000001</v>
      </c>
      <c r="G96" s="55">
        <v>4.3298019999999999</v>
      </c>
      <c r="H96" s="55">
        <v>10.000723907999999</v>
      </c>
      <c r="I96" s="56">
        <f t="shared" si="1"/>
        <v>2.1084548214550611E-3</v>
      </c>
      <c r="J96" s="56">
        <f>H96/'סכום נכסי הקרן'!$C$41</f>
        <v>1.9980865384575548E-5</v>
      </c>
    </row>
    <row r="97" spans="1:10">
      <c r="A97" t="s">
        <v>3516</v>
      </c>
      <c r="B97" t="s">
        <v>3518</v>
      </c>
      <c r="C97" t="s">
        <v>1866</v>
      </c>
      <c r="D97" t="s">
        <v>100</v>
      </c>
      <c r="E97" s="66">
        <v>45182</v>
      </c>
      <c r="F97" s="55">
        <v>185246.45605800004</v>
      </c>
      <c r="G97" s="55">
        <v>4.3298019999999999</v>
      </c>
      <c r="H97" s="55">
        <v>8.0208039620000005</v>
      </c>
      <c r="I97" s="56">
        <f t="shared" si="1"/>
        <v>1.6910278637026002E-3</v>
      </c>
      <c r="J97" s="56">
        <f>H97/'סכום נכסי הקרן'!$C$41</f>
        <v>1.60251003542445E-5</v>
      </c>
    </row>
    <row r="98" spans="1:10">
      <c r="A98" t="s">
        <v>3519</v>
      </c>
      <c r="B98" t="s">
        <v>3520</v>
      </c>
      <c r="C98" t="s">
        <v>1866</v>
      </c>
      <c r="D98" t="s">
        <v>100</v>
      </c>
      <c r="E98" s="66">
        <v>45182</v>
      </c>
      <c r="F98" s="55">
        <v>307989.99200000003</v>
      </c>
      <c r="G98" s="55">
        <v>4.3373840000000001</v>
      </c>
      <c r="H98" s="55">
        <v>13.358709903999999</v>
      </c>
      <c r="I98" s="56">
        <f t="shared" si="1"/>
        <v>2.8164197476721578E-3</v>
      </c>
      <c r="J98" s="56">
        <f>H98/'סכום נכסי הקרן'!$C$41</f>
        <v>2.668992632522339E-5</v>
      </c>
    </row>
    <row r="99" spans="1:10">
      <c r="A99" t="s">
        <v>3521</v>
      </c>
      <c r="B99" t="s">
        <v>3522</v>
      </c>
      <c r="C99" t="s">
        <v>1866</v>
      </c>
      <c r="D99" t="s">
        <v>100</v>
      </c>
      <c r="E99" s="66">
        <v>45173</v>
      </c>
      <c r="F99" s="55">
        <v>731669.48760000011</v>
      </c>
      <c r="G99" s="55">
        <v>4.3170890000000002</v>
      </c>
      <c r="H99" s="55">
        <v>31.586824987</v>
      </c>
      <c r="I99" s="56">
        <f t="shared" si="1"/>
        <v>6.6594572603910903E-3</v>
      </c>
      <c r="J99" s="56">
        <f>H99/'סכום נכסי הקרן'!$C$41</f>
        <v>6.3108641314107796E-5</v>
      </c>
    </row>
    <row r="100" spans="1:10">
      <c r="A100" t="s">
        <v>3523</v>
      </c>
      <c r="B100" t="s">
        <v>3524</v>
      </c>
      <c r="C100" t="s">
        <v>1866</v>
      </c>
      <c r="D100" t="s">
        <v>100</v>
      </c>
      <c r="E100" s="66">
        <v>45173</v>
      </c>
      <c r="F100" s="55">
        <v>654651.64679999999</v>
      </c>
      <c r="G100" s="55">
        <v>4.3170890000000002</v>
      </c>
      <c r="H100" s="55">
        <v>28.261896041</v>
      </c>
      <c r="I100" s="56">
        <f t="shared" si="1"/>
        <v>5.9584617592972908E-3</v>
      </c>
      <c r="J100" s="56">
        <f>H100/'סכום נכסי הקרן'!$C$41</f>
        <v>5.6465626438938546E-5</v>
      </c>
    </row>
    <row r="101" spans="1:10">
      <c r="A101" t="s">
        <v>3525</v>
      </c>
      <c r="B101" t="s">
        <v>3526</v>
      </c>
      <c r="C101" t="s">
        <v>1866</v>
      </c>
      <c r="D101" t="s">
        <v>100</v>
      </c>
      <c r="E101" s="66">
        <v>45173</v>
      </c>
      <c r="F101" s="55">
        <v>231145.065</v>
      </c>
      <c r="G101" s="55">
        <v>4.3549829999999998</v>
      </c>
      <c r="H101" s="55">
        <v>10.066329438</v>
      </c>
      <c r="I101" s="56">
        <f t="shared" si="1"/>
        <v>2.1222864497766835E-3</v>
      </c>
      <c r="J101" s="56">
        <f>H101/'סכום נכסי הקרן'!$C$41</f>
        <v>2.0111941422217696E-5</v>
      </c>
    </row>
    <row r="102" spans="1:10">
      <c r="A102" t="s">
        <v>3527</v>
      </c>
      <c r="B102" t="s">
        <v>3528</v>
      </c>
      <c r="C102" t="s">
        <v>1866</v>
      </c>
      <c r="D102" t="s">
        <v>100</v>
      </c>
      <c r="E102" s="66">
        <v>45195</v>
      </c>
      <c r="F102" s="55">
        <v>636503.42806399998</v>
      </c>
      <c r="G102" s="55">
        <v>4.4637669999999998</v>
      </c>
      <c r="H102" s="55">
        <v>28.412030990999995</v>
      </c>
      <c r="I102" s="56">
        <f t="shared" si="1"/>
        <v>5.9901147438320588E-3</v>
      </c>
      <c r="J102" s="56">
        <f>H102/'סכום נכסי הקרן'!$C$41</f>
        <v>5.6765587347075425E-5</v>
      </c>
    </row>
    <row r="103" spans="1:10">
      <c r="A103" t="s">
        <v>3529</v>
      </c>
      <c r="B103" t="s">
        <v>3530</v>
      </c>
      <c r="C103" t="s">
        <v>1866</v>
      </c>
      <c r="D103" t="s">
        <v>100</v>
      </c>
      <c r="E103" s="66">
        <v>45173</v>
      </c>
      <c r="F103" s="55">
        <v>385292.63199999998</v>
      </c>
      <c r="G103" s="55">
        <v>4.3676079999999997</v>
      </c>
      <c r="H103" s="55">
        <v>16.828072729999999</v>
      </c>
      <c r="I103" s="56">
        <f t="shared" si="1"/>
        <v>3.5478662754585199E-3</v>
      </c>
      <c r="J103" s="56">
        <f>H103/'סכום נכסי הקרן'!$C$41</f>
        <v>3.3621511701868366E-5</v>
      </c>
    </row>
    <row r="104" spans="1:10">
      <c r="A104" t="s">
        <v>3531</v>
      </c>
      <c r="B104" t="s">
        <v>3532</v>
      </c>
      <c r="C104" t="s">
        <v>1866</v>
      </c>
      <c r="D104" t="s">
        <v>100</v>
      </c>
      <c r="E104" s="66">
        <v>45195</v>
      </c>
      <c r="F104" s="55">
        <v>424000.91184000002</v>
      </c>
      <c r="G104" s="55">
        <v>4.5041029999999997</v>
      </c>
      <c r="H104" s="55">
        <v>19.097439213000001</v>
      </c>
      <c r="I104" s="56">
        <f t="shared" si="1"/>
        <v>4.0263173102783358E-3</v>
      </c>
      <c r="J104" s="56">
        <f>H104/'סכום נכסי הקרן'!$C$41</f>
        <v>3.8155574097973333E-5</v>
      </c>
    </row>
    <row r="105" spans="1:10">
      <c r="A105" t="s">
        <v>3533</v>
      </c>
      <c r="B105" t="s">
        <v>3534</v>
      </c>
      <c r="C105" t="s">
        <v>1866</v>
      </c>
      <c r="D105" t="s">
        <v>100</v>
      </c>
      <c r="E105" s="66">
        <v>45187</v>
      </c>
      <c r="F105" s="55">
        <v>154198.424</v>
      </c>
      <c r="G105" s="55">
        <v>4.483047</v>
      </c>
      <c r="H105" s="55">
        <v>6.9127885820000001</v>
      </c>
      <c r="I105" s="56">
        <f t="shared" si="1"/>
        <v>1.4574247373990595E-3</v>
      </c>
      <c r="J105" s="56">
        <f>H105/'סכום נכסי הקרן'!$C$41</f>
        <v>1.3811349994222129E-5</v>
      </c>
    </row>
    <row r="106" spans="1:10">
      <c r="A106" t="s">
        <v>3535</v>
      </c>
      <c r="B106" t="s">
        <v>3536</v>
      </c>
      <c r="C106" t="s">
        <v>1866</v>
      </c>
      <c r="D106" t="s">
        <v>100</v>
      </c>
      <c r="E106" s="66">
        <v>45195</v>
      </c>
      <c r="F106" s="55">
        <v>809541.72600000014</v>
      </c>
      <c r="G106" s="55">
        <v>4.5141819999999999</v>
      </c>
      <c r="H106" s="55">
        <v>36.544187348000001</v>
      </c>
      <c r="I106" s="56">
        <f t="shared" si="1"/>
        <v>7.7046190574674997E-3</v>
      </c>
      <c r="J106" s="56">
        <f>H106/'סכום נכסי הקרן'!$C$41</f>
        <v>7.3013163317606604E-5</v>
      </c>
    </row>
    <row r="107" spans="1:10">
      <c r="A107" t="s">
        <v>3537</v>
      </c>
      <c r="B107" t="s">
        <v>3538</v>
      </c>
      <c r="C107" t="s">
        <v>1866</v>
      </c>
      <c r="D107" t="s">
        <v>100</v>
      </c>
      <c r="E107" s="66">
        <v>45175</v>
      </c>
      <c r="F107" s="55">
        <v>308396.848</v>
      </c>
      <c r="G107" s="55">
        <v>4.4400839999999997</v>
      </c>
      <c r="H107" s="55">
        <v>13.693077753999999</v>
      </c>
      <c r="I107" s="56">
        <f t="shared" si="1"/>
        <v>2.8869145950409674E-3</v>
      </c>
      <c r="J107" s="56">
        <f>H107/'סכום נכסי הקרן'!$C$41</f>
        <v>2.7357973864705562E-5</v>
      </c>
    </row>
    <row r="108" spans="1:10">
      <c r="A108" t="s">
        <v>3539</v>
      </c>
      <c r="B108" t="s">
        <v>3540</v>
      </c>
      <c r="C108" t="s">
        <v>1866</v>
      </c>
      <c r="D108" t="s">
        <v>100</v>
      </c>
      <c r="E108" s="66">
        <v>45173</v>
      </c>
      <c r="F108" s="55">
        <v>92523.936671999996</v>
      </c>
      <c r="G108" s="55">
        <v>4.3504649999999998</v>
      </c>
      <c r="H108" s="55">
        <v>4.0252216990000003</v>
      </c>
      <c r="I108" s="56">
        <f t="shared" si="1"/>
        <v>8.486383762572404E-4</v>
      </c>
      <c r="J108" s="56">
        <f>H108/'סכום נכסי הקרן'!$C$41</f>
        <v>8.0421591127472497E-6</v>
      </c>
    </row>
    <row r="109" spans="1:10">
      <c r="A109" t="s">
        <v>3541</v>
      </c>
      <c r="B109" t="s">
        <v>3542</v>
      </c>
      <c r="C109" t="s">
        <v>1866</v>
      </c>
      <c r="D109" t="s">
        <v>100</v>
      </c>
      <c r="E109" s="66">
        <v>45175</v>
      </c>
      <c r="F109" s="55">
        <v>269939.80174000002</v>
      </c>
      <c r="G109" s="55">
        <v>4.4728500000000002</v>
      </c>
      <c r="H109" s="55">
        <v>12.074002764000001</v>
      </c>
      <c r="I109" s="56">
        <f t="shared" si="1"/>
        <v>2.5455646587396559E-3</v>
      </c>
      <c r="J109" s="56">
        <f>H109/'סכום נכסי הקרן'!$C$41</f>
        <v>2.4123156093479582E-5</v>
      </c>
    </row>
    <row r="110" spans="1:10">
      <c r="A110" t="s">
        <v>3543</v>
      </c>
      <c r="B110" t="s">
        <v>3544</v>
      </c>
      <c r="C110" t="s">
        <v>1866</v>
      </c>
      <c r="D110" t="s">
        <v>100</v>
      </c>
      <c r="E110" s="66">
        <v>45239</v>
      </c>
      <c r="F110" s="55">
        <v>278390.96047799999</v>
      </c>
      <c r="G110" s="55">
        <v>4.7040100000000002</v>
      </c>
      <c r="H110" s="55">
        <v>13.095539780999999</v>
      </c>
      <c r="I110" s="56">
        <f t="shared" si="1"/>
        <v>2.7609355327486364E-3</v>
      </c>
      <c r="J110" s="56">
        <f>H110/'סכום נכסי הקרן'!$C$41</f>
        <v>2.6164127708115403E-5</v>
      </c>
    </row>
    <row r="111" spans="1:10">
      <c r="A111" t="s">
        <v>3545</v>
      </c>
      <c r="B111" t="s">
        <v>3546</v>
      </c>
      <c r="C111" t="s">
        <v>1866</v>
      </c>
      <c r="D111" t="s">
        <v>100</v>
      </c>
      <c r="E111" s="66">
        <v>45175</v>
      </c>
      <c r="F111" s="55">
        <v>848538.87360000005</v>
      </c>
      <c r="G111" s="55">
        <v>4.4904840000000004</v>
      </c>
      <c r="H111" s="55">
        <v>38.103505423000001</v>
      </c>
      <c r="I111" s="56">
        <f t="shared" si="1"/>
        <v>8.0333704302342022E-3</v>
      </c>
      <c r="J111" s="56">
        <f>H111/'סכום נכסי הקרן'!$C$41</f>
        <v>7.6128590244190099E-5</v>
      </c>
    </row>
    <row r="112" spans="1:10">
      <c r="A112" t="s">
        <v>3547</v>
      </c>
      <c r="B112" t="s">
        <v>3548</v>
      </c>
      <c r="C112" t="s">
        <v>1866</v>
      </c>
      <c r="D112" t="s">
        <v>100</v>
      </c>
      <c r="E112" s="66">
        <v>45187</v>
      </c>
      <c r="F112" s="55">
        <v>385750.34499999997</v>
      </c>
      <c r="G112" s="55">
        <v>4.5460120000000002</v>
      </c>
      <c r="H112" s="55">
        <v>17.536256455</v>
      </c>
      <c r="I112" s="56">
        <f t="shared" si="1"/>
        <v>3.6971728059845559E-3</v>
      </c>
      <c r="J112" s="56">
        <f>H112/'סכום נכסי הקרן'!$C$41</f>
        <v>3.5036421643083026E-5</v>
      </c>
    </row>
    <row r="113" spans="1:10">
      <c r="A113" t="s">
        <v>3547</v>
      </c>
      <c r="B113" t="s">
        <v>3549</v>
      </c>
      <c r="C113" t="s">
        <v>1866</v>
      </c>
      <c r="D113" t="s">
        <v>100</v>
      </c>
      <c r="E113" s="66">
        <v>45187</v>
      </c>
      <c r="F113" s="55">
        <v>259879.53033000001</v>
      </c>
      <c r="G113" s="55">
        <v>4.5460120000000002</v>
      </c>
      <c r="H113" s="55">
        <v>11.814154285000003</v>
      </c>
      <c r="I113" s="56">
        <f t="shared" si="1"/>
        <v>2.490780746751341E-3</v>
      </c>
      <c r="J113" s="56">
        <f>H113/'סכום נכסי הקרן'!$C$41</f>
        <v>2.3603993928115492E-5</v>
      </c>
    </row>
    <row r="114" spans="1:10">
      <c r="A114" t="s">
        <v>3550</v>
      </c>
      <c r="B114" t="s">
        <v>3551</v>
      </c>
      <c r="C114" t="s">
        <v>1866</v>
      </c>
      <c r="D114" t="s">
        <v>100</v>
      </c>
      <c r="E114" s="66">
        <v>45239</v>
      </c>
      <c r="F114" s="55">
        <v>399153.32439299999</v>
      </c>
      <c r="G114" s="55">
        <v>4.734159</v>
      </c>
      <c r="H114" s="55">
        <v>18.896554725999998</v>
      </c>
      <c r="I114" s="56">
        <f t="shared" si="1"/>
        <v>3.9839647896941143E-3</v>
      </c>
      <c r="J114" s="56">
        <f>H114/'סכום נכסי הקרן'!$C$41</f>
        <v>3.7754218563161925E-5</v>
      </c>
    </row>
    <row r="115" spans="1:10">
      <c r="A115" t="s">
        <v>3552</v>
      </c>
      <c r="B115" t="s">
        <v>3553</v>
      </c>
      <c r="C115" t="s">
        <v>1866</v>
      </c>
      <c r="D115" t="s">
        <v>100</v>
      </c>
      <c r="E115" s="66">
        <v>45175</v>
      </c>
      <c r="F115" s="55">
        <v>964503.005</v>
      </c>
      <c r="G115" s="55">
        <v>4.5156650000000003</v>
      </c>
      <c r="H115" s="55">
        <v>43.553722991000001</v>
      </c>
      <c r="I115" s="56">
        <f t="shared" si="1"/>
        <v>9.1824409990193395E-3</v>
      </c>
      <c r="J115" s="56">
        <f>H115/'סכום נכסי הקרן'!$C$41</f>
        <v>8.7017808319267935E-5</v>
      </c>
    </row>
    <row r="116" spans="1:10">
      <c r="A116" t="s">
        <v>3554</v>
      </c>
      <c r="B116" t="s">
        <v>3555</v>
      </c>
      <c r="C116" t="s">
        <v>1866</v>
      </c>
      <c r="D116" t="s">
        <v>100</v>
      </c>
      <c r="E116" s="66">
        <v>45187</v>
      </c>
      <c r="F116" s="55">
        <v>540207.12256000005</v>
      </c>
      <c r="G116" s="55">
        <v>4.57369</v>
      </c>
      <c r="H116" s="55">
        <v>24.707398597000001</v>
      </c>
      <c r="I116" s="56">
        <f t="shared" si="1"/>
        <v>5.2090662812703126E-3</v>
      </c>
      <c r="J116" s="56">
        <f>H116/'סכום נכסי הקרן'!$C$41</f>
        <v>4.9363947041353299E-5</v>
      </c>
    </row>
    <row r="117" spans="1:10">
      <c r="A117" t="s">
        <v>3556</v>
      </c>
      <c r="B117" t="s">
        <v>3557</v>
      </c>
      <c r="C117" t="s">
        <v>1866</v>
      </c>
      <c r="D117" t="s">
        <v>100</v>
      </c>
      <c r="E117" s="66">
        <v>45201</v>
      </c>
      <c r="F117" s="55">
        <v>386106.34399999998</v>
      </c>
      <c r="G117" s="55">
        <v>4.665108</v>
      </c>
      <c r="H117" s="55">
        <v>18.012277975</v>
      </c>
      <c r="I117" s="56">
        <f t="shared" si="1"/>
        <v>3.797532527760045E-3</v>
      </c>
      <c r="J117" s="56">
        <f>H117/'סכום נכסי הקרן'!$C$41</f>
        <v>3.5987484985974882E-5</v>
      </c>
    </row>
    <row r="118" spans="1:10">
      <c r="A118" t="s">
        <v>3558</v>
      </c>
      <c r="B118" t="s">
        <v>3559</v>
      </c>
      <c r="C118" t="s">
        <v>1866</v>
      </c>
      <c r="D118" t="s">
        <v>100</v>
      </c>
      <c r="E118" s="66">
        <v>45244</v>
      </c>
      <c r="F118" s="55">
        <v>326005.76546999998</v>
      </c>
      <c r="G118" s="55">
        <v>5.1443950000000003</v>
      </c>
      <c r="H118" s="55">
        <v>16.771023711999998</v>
      </c>
      <c r="I118" s="56">
        <f t="shared" si="1"/>
        <v>3.5358386184440953E-3</v>
      </c>
      <c r="J118" s="56">
        <f>H118/'סכום נכסי הקרן'!$C$41</f>
        <v>3.3507531078118876E-5</v>
      </c>
    </row>
    <row r="119" spans="1:10">
      <c r="A119" t="s">
        <v>3558</v>
      </c>
      <c r="B119" t="s">
        <v>3560</v>
      </c>
      <c r="C119" t="s">
        <v>1866</v>
      </c>
      <c r="D119" t="s">
        <v>100</v>
      </c>
      <c r="E119" s="66">
        <v>45244</v>
      </c>
      <c r="F119" s="55">
        <v>619397.57440000004</v>
      </c>
      <c r="G119" s="55">
        <v>5.1443950000000003</v>
      </c>
      <c r="H119" s="55">
        <v>31.864256757</v>
      </c>
      <c r="I119" s="56">
        <f t="shared" si="1"/>
        <v>6.7179482614888588E-3</v>
      </c>
      <c r="J119" s="56">
        <f>H119/'סכום נכסי הקרן'!$C$41</f>
        <v>6.3662933873403441E-5</v>
      </c>
    </row>
    <row r="120" spans="1:10">
      <c r="A120" t="s">
        <v>3561</v>
      </c>
      <c r="B120" t="s">
        <v>3562</v>
      </c>
      <c r="C120" t="s">
        <v>1866</v>
      </c>
      <c r="D120" t="s">
        <v>100</v>
      </c>
      <c r="E120" s="66">
        <v>45244</v>
      </c>
      <c r="F120" s="55">
        <v>108508.49519999999</v>
      </c>
      <c r="G120" s="55">
        <v>5.2439809999999998</v>
      </c>
      <c r="H120" s="55">
        <v>5.6901646169999998</v>
      </c>
      <c r="I120" s="56">
        <f t="shared" si="1"/>
        <v>1.1996586579086912E-3</v>
      </c>
      <c r="J120" s="56">
        <f>H120/'סכום נכסי הקרן'!$C$41</f>
        <v>1.13686183394587E-5</v>
      </c>
    </row>
    <row r="121" spans="1:10">
      <c r="A121" t="s">
        <v>3563</v>
      </c>
      <c r="B121" t="s">
        <v>3564</v>
      </c>
      <c r="C121" t="s">
        <v>1866</v>
      </c>
      <c r="D121" t="s">
        <v>100</v>
      </c>
      <c r="E121" s="66">
        <v>45244</v>
      </c>
      <c r="F121" s="55">
        <v>326348.38845000003</v>
      </c>
      <c r="G121" s="55">
        <v>5.2439809999999998</v>
      </c>
      <c r="H121" s="55">
        <v>17.113646692</v>
      </c>
      <c r="I121" s="56">
        <f t="shared" si="1"/>
        <v>3.6080738966867455E-3</v>
      </c>
      <c r="J121" s="56">
        <f>H121/'סכום נכסי הקרן'!$C$41</f>
        <v>3.4192071887766248E-5</v>
      </c>
    </row>
    <row r="122" spans="1:10">
      <c r="A122" t="s">
        <v>3565</v>
      </c>
      <c r="B122" t="s">
        <v>3566</v>
      </c>
      <c r="C122" t="s">
        <v>1866</v>
      </c>
      <c r="D122" t="s">
        <v>100</v>
      </c>
      <c r="E122" s="66">
        <v>45180</v>
      </c>
      <c r="F122" s="55">
        <v>969639.56200000003</v>
      </c>
      <c r="G122" s="55">
        <v>5.0339830000000001</v>
      </c>
      <c r="H122" s="55">
        <v>48.811488984</v>
      </c>
      <c r="I122" s="56">
        <f t="shared" si="1"/>
        <v>1.0290936959912263E-2</v>
      </c>
      <c r="J122" s="56">
        <f>H122/'סכום נכסי הקרן'!$C$41</f>
        <v>9.7522519327807475E-5</v>
      </c>
    </row>
    <row r="123" spans="1:10">
      <c r="A123" t="s">
        <v>3567</v>
      </c>
      <c r="B123" t="s">
        <v>3568</v>
      </c>
      <c r="C123" t="s">
        <v>1866</v>
      </c>
      <c r="D123" t="s">
        <v>100</v>
      </c>
      <c r="E123" s="66">
        <v>45238</v>
      </c>
      <c r="F123" s="55">
        <v>465597.86927999998</v>
      </c>
      <c r="G123" s="55">
        <v>5.2778799999999997</v>
      </c>
      <c r="H123" s="55">
        <v>24.573695544</v>
      </c>
      <c r="I123" s="56">
        <f t="shared" si="1"/>
        <v>5.1808776371946967E-3</v>
      </c>
      <c r="J123" s="56">
        <f>H123/'סכום נכסי הקרן'!$C$41</f>
        <v>4.9096816108825232E-5</v>
      </c>
    </row>
    <row r="124" spans="1:10">
      <c r="A124" t="s">
        <v>3569</v>
      </c>
      <c r="B124" t="s">
        <v>3570</v>
      </c>
      <c r="C124" t="s">
        <v>1866</v>
      </c>
      <c r="D124" t="s">
        <v>100</v>
      </c>
      <c r="E124" s="66">
        <v>45238</v>
      </c>
      <c r="F124" s="55">
        <v>388099.93839999998</v>
      </c>
      <c r="G124" s="55">
        <v>5.3027049999999996</v>
      </c>
      <c r="H124" s="55">
        <v>20.57979362</v>
      </c>
      <c r="I124" s="56">
        <f t="shared" si="1"/>
        <v>4.3388424159903436E-3</v>
      </c>
      <c r="J124" s="56">
        <f>H124/'סכום נכסי הקרן'!$C$41</f>
        <v>4.1117232087032108E-5</v>
      </c>
    </row>
    <row r="125" spans="1:10">
      <c r="A125" t="s">
        <v>3571</v>
      </c>
      <c r="B125" t="s">
        <v>3572</v>
      </c>
      <c r="C125" t="s">
        <v>1866</v>
      </c>
      <c r="D125" t="s">
        <v>100</v>
      </c>
      <c r="E125" s="66">
        <v>45243</v>
      </c>
      <c r="F125" s="55">
        <v>465768.7488</v>
      </c>
      <c r="G125" s="55">
        <v>5.3887869999999998</v>
      </c>
      <c r="H125" s="55">
        <v>25.09928433</v>
      </c>
      <c r="I125" s="56">
        <f t="shared" si="1"/>
        <v>5.2916876365646359E-3</v>
      </c>
      <c r="J125" s="56">
        <f>H125/'סכום נכסי הקרן'!$C$41</f>
        <v>5.0146911969616636E-5</v>
      </c>
    </row>
    <row r="126" spans="1:10">
      <c r="A126" t="s">
        <v>3573</v>
      </c>
      <c r="B126" t="s">
        <v>3574</v>
      </c>
      <c r="C126" t="s">
        <v>1866</v>
      </c>
      <c r="D126" t="s">
        <v>100</v>
      </c>
      <c r="E126" s="66">
        <v>45238</v>
      </c>
      <c r="F126" s="55">
        <v>388191.48100000003</v>
      </c>
      <c r="G126" s="55">
        <v>5.3250359999999999</v>
      </c>
      <c r="H126" s="55">
        <v>20.671336220000001</v>
      </c>
      <c r="I126" s="56">
        <f t="shared" si="1"/>
        <v>4.3581423624856298E-3</v>
      </c>
      <c r="J126" s="56">
        <f>H126/'סכום נכסי הקרן'!$C$41</f>
        <v>4.1300128883742079E-5</v>
      </c>
    </row>
    <row r="127" spans="1:10">
      <c r="A127" t="s">
        <v>3575</v>
      </c>
      <c r="B127" t="s">
        <v>3576</v>
      </c>
      <c r="C127" t="s">
        <v>1866</v>
      </c>
      <c r="D127" t="s">
        <v>100</v>
      </c>
      <c r="E127" s="66">
        <v>45197</v>
      </c>
      <c r="F127" s="55">
        <v>310675.24160000001</v>
      </c>
      <c r="G127" s="55">
        <v>5.1408899999999997</v>
      </c>
      <c r="H127" s="55">
        <v>15.971471354000002</v>
      </c>
      <c r="I127" s="56">
        <f t="shared" si="1"/>
        <v>3.3672688189236529E-3</v>
      </c>
      <c r="J127" s="56">
        <f>H127/'סכום נכסי הקרן'!$C$41</f>
        <v>3.1910071916153796E-5</v>
      </c>
    </row>
    <row r="128" spans="1:10">
      <c r="A128" t="s">
        <v>3577</v>
      </c>
      <c r="B128" t="s">
        <v>3578</v>
      </c>
      <c r="C128" t="s">
        <v>1866</v>
      </c>
      <c r="D128" t="s">
        <v>100</v>
      </c>
      <c r="E128" s="66">
        <v>45243</v>
      </c>
      <c r="F128" s="55">
        <v>252460.03180900001</v>
      </c>
      <c r="G128" s="55">
        <v>5.4631080000000001</v>
      </c>
      <c r="H128" s="55">
        <v>13.792164563</v>
      </c>
      <c r="I128" s="56">
        <f t="shared" si="1"/>
        <v>2.9078050887792781E-3</v>
      </c>
      <c r="J128" s="56">
        <f>H128/'סכום נכסי הקרן'!$C$41</f>
        <v>2.7555943552723089E-5</v>
      </c>
    </row>
    <row r="129" spans="1:10">
      <c r="A129" t="s">
        <v>3579</v>
      </c>
      <c r="B129" t="s">
        <v>3580</v>
      </c>
      <c r="C129" t="s">
        <v>1866</v>
      </c>
      <c r="D129" t="s">
        <v>100</v>
      </c>
      <c r="E129" s="66">
        <v>45243</v>
      </c>
      <c r="F129" s="55">
        <v>217814.42816000001</v>
      </c>
      <c r="G129" s="55">
        <v>5.5867180000000003</v>
      </c>
      <c r="H129" s="55">
        <v>12.168678074000001</v>
      </c>
      <c r="I129" s="56">
        <f t="shared" si="1"/>
        <v>2.565525075173367E-3</v>
      </c>
      <c r="J129" s="56">
        <f>H129/'סכום נכסי הקרן'!$C$41</f>
        <v>2.431231186277741E-5</v>
      </c>
    </row>
    <row r="130" spans="1:10">
      <c r="A130" t="s">
        <v>3579</v>
      </c>
      <c r="B130" t="s">
        <v>3581</v>
      </c>
      <c r="C130" t="s">
        <v>1866</v>
      </c>
      <c r="D130" t="s">
        <v>100</v>
      </c>
      <c r="E130" s="66">
        <v>45243</v>
      </c>
      <c r="F130" s="55">
        <v>374340.07871999999</v>
      </c>
      <c r="G130" s="55">
        <v>5.5867180000000003</v>
      </c>
      <c r="H130" s="55">
        <v>20.913324918999997</v>
      </c>
      <c r="I130" s="56">
        <f t="shared" si="1"/>
        <v>4.4091608931278005E-3</v>
      </c>
      <c r="J130" s="56">
        <f>H130/'סכום נכסי הקרן'!$C$41</f>
        <v>4.1783608246215001E-5</v>
      </c>
    </row>
    <row r="131" spans="1:10">
      <c r="A131" t="s">
        <v>3582</v>
      </c>
      <c r="B131" t="s">
        <v>3583</v>
      </c>
      <c r="C131" t="s">
        <v>1866</v>
      </c>
      <c r="D131" t="s">
        <v>100</v>
      </c>
      <c r="E131" s="66">
        <v>45243</v>
      </c>
      <c r="F131" s="55">
        <v>272624.03419999999</v>
      </c>
      <c r="G131" s="55">
        <v>5.7100049999999998</v>
      </c>
      <c r="H131" s="55">
        <v>15.566846593000001</v>
      </c>
      <c r="I131" s="56">
        <f t="shared" si="1"/>
        <v>3.2819616915537937E-3</v>
      </c>
      <c r="J131" s="56">
        <f>H131/'סכום נכסי הקרן'!$C$41</f>
        <v>3.1101655150009519E-5</v>
      </c>
    </row>
    <row r="132" spans="1:10">
      <c r="A132" t="s">
        <v>3584</v>
      </c>
      <c r="B132" t="s">
        <v>3585</v>
      </c>
      <c r="C132" t="s">
        <v>1866</v>
      </c>
      <c r="D132" t="s">
        <v>100</v>
      </c>
      <c r="E132" s="66">
        <v>45237</v>
      </c>
      <c r="F132" s="55">
        <v>156354.76079999999</v>
      </c>
      <c r="G132" s="55">
        <v>5.8540850000000004</v>
      </c>
      <c r="H132" s="55">
        <v>9.1531411459999994</v>
      </c>
      <c r="I132" s="56">
        <f t="shared" si="1"/>
        <v>1.9297587612937034E-3</v>
      </c>
      <c r="J132" s="56">
        <f>H132/'סכום נכסי הקרן'!$C$41</f>
        <v>1.8287444265704207E-5</v>
      </c>
    </row>
    <row r="133" spans="1:10">
      <c r="A133" t="s">
        <v>3586</v>
      </c>
      <c r="B133" t="s">
        <v>3587</v>
      </c>
      <c r="C133" t="s">
        <v>1866</v>
      </c>
      <c r="D133" t="s">
        <v>100</v>
      </c>
      <c r="E133" s="66">
        <v>45237</v>
      </c>
      <c r="F133" s="55">
        <v>359896.68047999998</v>
      </c>
      <c r="G133" s="55">
        <v>5.9275219999999997</v>
      </c>
      <c r="H133" s="55">
        <v>21.332955276</v>
      </c>
      <c r="I133" s="56">
        <f t="shared" si="1"/>
        <v>4.497631653603229E-3</v>
      </c>
      <c r="J133" s="56">
        <f>H133/'סכום נכסי הקרן'!$C$41</f>
        <v>4.2622005321429847E-5</v>
      </c>
    </row>
    <row r="134" spans="1:10">
      <c r="A134" t="s">
        <v>3588</v>
      </c>
      <c r="B134" t="s">
        <v>3589</v>
      </c>
      <c r="C134" t="s">
        <v>1866</v>
      </c>
      <c r="D134" t="s">
        <v>100</v>
      </c>
      <c r="E134" s="66">
        <v>45236</v>
      </c>
      <c r="F134" s="55">
        <v>472966.55082</v>
      </c>
      <c r="G134" s="55">
        <v>6.2561010000000001</v>
      </c>
      <c r="H134" s="55">
        <v>29.589267214000003</v>
      </c>
      <c r="I134" s="56">
        <f t="shared" si="1"/>
        <v>6.2383117156922996E-3</v>
      </c>
      <c r="J134" s="56">
        <f>H134/'סכום נכסי הקרן'!$C$41</f>
        <v>5.9117636930085405E-5</v>
      </c>
    </row>
    <row r="135" spans="1:10">
      <c r="A135" t="s">
        <v>3588</v>
      </c>
      <c r="B135" t="s">
        <v>3590</v>
      </c>
      <c r="C135" t="s">
        <v>1866</v>
      </c>
      <c r="D135" t="s">
        <v>100</v>
      </c>
      <c r="E135" s="66">
        <v>45236</v>
      </c>
      <c r="F135" s="55">
        <v>157257.98112000001</v>
      </c>
      <c r="G135" s="55">
        <v>6.2561010000000001</v>
      </c>
      <c r="H135" s="55">
        <v>9.8382188270000004</v>
      </c>
      <c r="I135" s="56">
        <f t="shared" si="1"/>
        <v>2.074193839480416E-3</v>
      </c>
      <c r="J135" s="56">
        <f>H135/'סכום נכסי הקרן'!$C$41</f>
        <v>1.9656189673332971E-5</v>
      </c>
    </row>
    <row r="136" spans="1:10">
      <c r="A136" t="s">
        <v>3591</v>
      </c>
      <c r="B136" t="s">
        <v>3592</v>
      </c>
      <c r="C136" t="s">
        <v>1866</v>
      </c>
      <c r="D136" t="s">
        <v>100</v>
      </c>
      <c r="E136" s="66">
        <v>45236</v>
      </c>
      <c r="F136" s="55">
        <v>235893.07451999999</v>
      </c>
      <c r="G136" s="55">
        <v>6.258527</v>
      </c>
      <c r="H136" s="55">
        <v>14.763431081</v>
      </c>
      <c r="I136" s="56">
        <f t="shared" si="1"/>
        <v>3.1125774224257247E-3</v>
      </c>
      <c r="J136" s="56">
        <f>H136/'סכום נכסי הקרן'!$C$41</f>
        <v>2.9496477630779095E-5</v>
      </c>
    </row>
    <row r="137" spans="1:10">
      <c r="A137" t="s">
        <v>3593</v>
      </c>
      <c r="B137" t="s">
        <v>3594</v>
      </c>
      <c r="C137" t="s">
        <v>1866</v>
      </c>
      <c r="D137" t="s">
        <v>100</v>
      </c>
      <c r="E137" s="66">
        <v>45236</v>
      </c>
      <c r="F137" s="55">
        <v>896556.01872000005</v>
      </c>
      <c r="G137" s="55">
        <v>6.2755000000000001</v>
      </c>
      <c r="H137" s="55">
        <v>56.263373645999998</v>
      </c>
      <c r="I137" s="56">
        <f t="shared" si="1"/>
        <v>1.1862019442446579E-2</v>
      </c>
      <c r="J137" s="56">
        <f>H137/'סכום נכסי הקרן'!$C$41</f>
        <v>1.1241095197153817E-4</v>
      </c>
    </row>
    <row r="138" spans="1:10">
      <c r="A138" t="s">
        <v>3595</v>
      </c>
      <c r="B138" t="s">
        <v>3596</v>
      </c>
      <c r="C138" t="s">
        <v>1866</v>
      </c>
      <c r="D138" t="s">
        <v>100</v>
      </c>
      <c r="E138" s="66">
        <v>45210</v>
      </c>
      <c r="F138" s="55">
        <v>382477.18848000007</v>
      </c>
      <c r="G138" s="55">
        <v>7.5140630000000002</v>
      </c>
      <c r="H138" s="55">
        <v>28.739575459000001</v>
      </c>
      <c r="I138" s="56">
        <f t="shared" ref="I138:I201" si="2">H138/$H$9</f>
        <v>6.0591710160728205E-3</v>
      </c>
      <c r="J138" s="56">
        <f>H138/'סכום נכסי הקרן'!$C$41</f>
        <v>5.7420002165720229E-5</v>
      </c>
    </row>
    <row r="139" spans="1:10">
      <c r="A139" t="s">
        <v>3597</v>
      </c>
      <c r="B139" t="s">
        <v>3598</v>
      </c>
      <c r="C139" t="s">
        <v>1866</v>
      </c>
      <c r="D139" t="s">
        <v>100</v>
      </c>
      <c r="E139" s="66">
        <v>45210</v>
      </c>
      <c r="F139" s="55">
        <v>375082.58068000001</v>
      </c>
      <c r="G139" s="55">
        <v>7.5961169999999996</v>
      </c>
      <c r="H139" s="55">
        <v>28.491711399</v>
      </c>
      <c r="I139" s="56">
        <f t="shared" si="2"/>
        <v>6.0069137817785742E-3</v>
      </c>
      <c r="J139" s="56">
        <f>H139/'סכום נכסי הקרן'!$C$41</f>
        <v>5.6924784173293438E-5</v>
      </c>
    </row>
    <row r="140" spans="1:10">
      <c r="A140" t="s">
        <v>3599</v>
      </c>
      <c r="B140" t="s">
        <v>3600</v>
      </c>
      <c r="C140" t="s">
        <v>1866</v>
      </c>
      <c r="D140" t="s">
        <v>100</v>
      </c>
      <c r="E140" s="66">
        <v>45210</v>
      </c>
      <c r="F140" s="55">
        <v>758609.45764000004</v>
      </c>
      <c r="G140" s="55">
        <v>7.6526129999999997</v>
      </c>
      <c r="H140" s="55">
        <v>58.053445268999994</v>
      </c>
      <c r="I140" s="56">
        <f t="shared" si="2"/>
        <v>1.2239420636498643E-2</v>
      </c>
      <c r="J140" s="56">
        <f>H140/'סכום נכסי הקרן'!$C$41</f>
        <v>1.1598741108159319E-4</v>
      </c>
    </row>
    <row r="141" spans="1:10">
      <c r="A141" t="s">
        <v>3601</v>
      </c>
      <c r="B141" t="s">
        <v>3602</v>
      </c>
      <c r="C141" t="s">
        <v>1866</v>
      </c>
      <c r="D141" t="s">
        <v>100</v>
      </c>
      <c r="E141" s="66">
        <v>45211</v>
      </c>
      <c r="F141" s="55">
        <v>479219.40815999999</v>
      </c>
      <c r="G141" s="55">
        <v>7.67143</v>
      </c>
      <c r="H141" s="55">
        <v>36.762979288000004</v>
      </c>
      <c r="I141" s="56">
        <f t="shared" si="2"/>
        <v>7.7507470103069425E-3</v>
      </c>
      <c r="J141" s="56">
        <f>H141/'סכום נכסי הקרן'!$C$41</f>
        <v>7.345029690319365E-5</v>
      </c>
    </row>
    <row r="142" spans="1:10">
      <c r="A142" t="s">
        <v>3603</v>
      </c>
      <c r="B142" t="s">
        <v>3604</v>
      </c>
      <c r="C142" t="s">
        <v>1866</v>
      </c>
      <c r="D142" t="s">
        <v>100</v>
      </c>
      <c r="E142" s="66">
        <v>45211</v>
      </c>
      <c r="F142" s="55">
        <v>399990.30499999999</v>
      </c>
      <c r="G142" s="55">
        <v>7.8301119999999997</v>
      </c>
      <c r="H142" s="55">
        <v>31.319690152</v>
      </c>
      <c r="I142" s="56">
        <f t="shared" si="2"/>
        <v>6.6031371643644624E-3</v>
      </c>
      <c r="J142" s="56">
        <f>H142/'סכום נכסי הקרן'!$C$41</f>
        <v>6.25749214327504E-5</v>
      </c>
    </row>
    <row r="143" spans="1:10">
      <c r="A143" t="s">
        <v>3605</v>
      </c>
      <c r="B143" t="s">
        <v>3606</v>
      </c>
      <c r="C143" t="s">
        <v>1866</v>
      </c>
      <c r="D143" t="s">
        <v>100</v>
      </c>
      <c r="E143" s="66">
        <v>45211</v>
      </c>
      <c r="F143" s="55">
        <v>288066.25368000002</v>
      </c>
      <c r="G143" s="55">
        <v>7.8093570000000003</v>
      </c>
      <c r="H143" s="55">
        <v>22.496123135999998</v>
      </c>
      <c r="I143" s="56">
        <f t="shared" si="2"/>
        <v>4.7428625893974584E-3</v>
      </c>
      <c r="J143" s="56">
        <f>H143/'סכום נכסי הקרן'!$C$41</f>
        <v>4.4945947132455476E-5</v>
      </c>
    </row>
    <row r="144" spans="1:10">
      <c r="A144" t="s">
        <v>3607</v>
      </c>
      <c r="B144" t="s">
        <v>3608</v>
      </c>
      <c r="C144" t="s">
        <v>1866</v>
      </c>
      <c r="D144" t="s">
        <v>100</v>
      </c>
      <c r="E144" s="66">
        <v>45211</v>
      </c>
      <c r="F144" s="55">
        <v>368131.44592000003</v>
      </c>
      <c r="G144" s="55">
        <v>7.8210750000000004</v>
      </c>
      <c r="H144" s="55">
        <v>28.791834667</v>
      </c>
      <c r="I144" s="56">
        <f t="shared" si="2"/>
        <v>6.0701888363912954E-3</v>
      </c>
      <c r="J144" s="56">
        <f>H144/'סכום נכסי הקרן'!$C$41</f>
        <v>5.7524413027349674E-5</v>
      </c>
    </row>
    <row r="145" spans="1:10">
      <c r="A145" t="s">
        <v>3609</v>
      </c>
      <c r="B145" t="s">
        <v>3610</v>
      </c>
      <c r="C145" t="s">
        <v>1866</v>
      </c>
      <c r="D145" t="s">
        <v>100</v>
      </c>
      <c r="E145" s="66">
        <v>45211</v>
      </c>
      <c r="F145" s="55">
        <v>160057.15040000001</v>
      </c>
      <c r="G145" s="55">
        <v>7.8210750000000004</v>
      </c>
      <c r="H145" s="55">
        <v>12.518188982</v>
      </c>
      <c r="I145" s="56">
        <f t="shared" si="2"/>
        <v>2.6392125367914443E-3</v>
      </c>
      <c r="J145" s="56">
        <f>H145/'סכום נכסי הקרן'!$C$41</f>
        <v>2.501061435242042E-5</v>
      </c>
    </row>
    <row r="146" spans="1:10">
      <c r="A146" t="s">
        <v>3611</v>
      </c>
      <c r="B146" t="s">
        <v>3612</v>
      </c>
      <c r="C146" t="s">
        <v>1866</v>
      </c>
      <c r="D146" t="s">
        <v>100</v>
      </c>
      <c r="E146" s="66">
        <v>45211</v>
      </c>
      <c r="F146" s="55">
        <v>360311.67359999998</v>
      </c>
      <c r="G146" s="55">
        <v>7.8679129999999997</v>
      </c>
      <c r="H146" s="55">
        <v>28.349010400000001</v>
      </c>
      <c r="I146" s="56">
        <f t="shared" si="2"/>
        <v>5.9768280987684353E-3</v>
      </c>
      <c r="J146" s="56">
        <f>H146/'סכום נכסי הקרן'!$C$41</f>
        <v>5.6639675867385446E-5</v>
      </c>
    </row>
    <row r="147" spans="1:10">
      <c r="A147" t="s">
        <v>3613</v>
      </c>
      <c r="B147" t="s">
        <v>3614</v>
      </c>
      <c r="C147" t="s">
        <v>1866</v>
      </c>
      <c r="D147" t="s">
        <v>100</v>
      </c>
      <c r="E147" s="66">
        <v>45211</v>
      </c>
      <c r="F147" s="55">
        <v>462458.79348499997</v>
      </c>
      <c r="G147" s="55">
        <v>7.8866360000000002</v>
      </c>
      <c r="H147" s="55">
        <v>36.472439929000004</v>
      </c>
      <c r="I147" s="56">
        <f t="shared" si="2"/>
        <v>7.6894925333369328E-3</v>
      </c>
      <c r="J147" s="56">
        <f>H147/'סכום נכסי הקרן'!$C$41</f>
        <v>7.2869816142550307E-5</v>
      </c>
    </row>
    <row r="148" spans="1:10">
      <c r="A148" t="s">
        <v>3615</v>
      </c>
      <c r="B148" t="s">
        <v>3616</v>
      </c>
      <c r="C148" t="s">
        <v>1866</v>
      </c>
      <c r="D148" t="s">
        <v>100</v>
      </c>
      <c r="E148" s="66">
        <v>45215</v>
      </c>
      <c r="F148" s="55">
        <v>1247852.7805000001</v>
      </c>
      <c r="G148" s="55">
        <v>8.3817020000000007</v>
      </c>
      <c r="H148" s="55">
        <v>104.59130158100002</v>
      </c>
      <c r="I148" s="56">
        <f t="shared" si="2"/>
        <v>2.2051007120025765E-2</v>
      </c>
      <c r="J148" s="56">
        <f>H148/'סכום נכסי הקרן'!$C$41</f>
        <v>2.089673444155144E-4</v>
      </c>
    </row>
    <row r="149" spans="1:10">
      <c r="A149" t="s">
        <v>3617</v>
      </c>
      <c r="B149" t="s">
        <v>3618</v>
      </c>
      <c r="C149" t="s">
        <v>1866</v>
      </c>
      <c r="D149" t="s">
        <v>100</v>
      </c>
      <c r="E149" s="66">
        <v>45216</v>
      </c>
      <c r="F149" s="55">
        <v>404435.20679999999</v>
      </c>
      <c r="G149" s="55">
        <v>8.8298930000000002</v>
      </c>
      <c r="H149" s="55">
        <v>35.711197697000003</v>
      </c>
      <c r="I149" s="56">
        <f t="shared" si="2"/>
        <v>7.5289996661084243E-3</v>
      </c>
      <c r="J149" s="56">
        <f>H149/'סכום נכסי הקרן'!$C$41</f>
        <v>7.1348898386738803E-5</v>
      </c>
    </row>
    <row r="150" spans="1:10">
      <c r="A150" t="s">
        <v>3619</v>
      </c>
      <c r="B150" t="s">
        <v>3620</v>
      </c>
      <c r="C150" t="s">
        <v>1866</v>
      </c>
      <c r="D150" t="s">
        <v>100</v>
      </c>
      <c r="E150" s="66">
        <v>45217</v>
      </c>
      <c r="F150" s="55">
        <v>502294.24619999999</v>
      </c>
      <c r="G150" s="55">
        <v>9.0351750000000006</v>
      </c>
      <c r="H150" s="55">
        <v>45.383162732999999</v>
      </c>
      <c r="I150" s="56">
        <f t="shared" si="2"/>
        <v>9.5681421822602624E-3</v>
      </c>
      <c r="J150" s="56">
        <f>H150/'סכום נכסי הקרן'!$C$41</f>
        <v>9.067292264402733E-5</v>
      </c>
    </row>
    <row r="151" spans="1:10">
      <c r="A151" t="s">
        <v>3621</v>
      </c>
      <c r="B151" t="s">
        <v>3622</v>
      </c>
      <c r="C151" t="s">
        <v>1866</v>
      </c>
      <c r="D151" t="s">
        <v>100</v>
      </c>
      <c r="E151" s="66">
        <v>45230</v>
      </c>
      <c r="F151" s="55">
        <v>704920.73988000001</v>
      </c>
      <c r="G151" s="55">
        <v>9.1632560000000005</v>
      </c>
      <c r="H151" s="55">
        <v>64.593694385000006</v>
      </c>
      <c r="I151" s="56">
        <f t="shared" si="2"/>
        <v>1.3618302796330729E-2</v>
      </c>
      <c r="J151" s="56">
        <f>H151/'סכום נכסי הקרן'!$C$41</f>
        <v>1.2905444886511297E-4</v>
      </c>
    </row>
    <row r="152" spans="1:10">
      <c r="A152" t="s">
        <v>3623</v>
      </c>
      <c r="B152" t="s">
        <v>3624</v>
      </c>
      <c r="C152" t="s">
        <v>1866</v>
      </c>
      <c r="D152" t="s">
        <v>100</v>
      </c>
      <c r="E152" s="66">
        <v>45231</v>
      </c>
      <c r="F152" s="55">
        <v>292465.42303499999</v>
      </c>
      <c r="G152" s="55">
        <v>9.1006020000000003</v>
      </c>
      <c r="H152" s="55">
        <v>26.616115556999997</v>
      </c>
      <c r="I152" s="56">
        <f t="shared" si="2"/>
        <v>5.6114814978213585E-3</v>
      </c>
      <c r="J152" s="56">
        <f>H152/'סכום נכסי הקרן'!$C$41</f>
        <v>5.3177452642133671E-5</v>
      </c>
    </row>
    <row r="153" spans="1:10">
      <c r="A153" t="s">
        <v>3625</v>
      </c>
      <c r="B153" t="s">
        <v>3626</v>
      </c>
      <c r="C153" t="s">
        <v>1866</v>
      </c>
      <c r="D153" t="s">
        <v>100</v>
      </c>
      <c r="E153" s="66">
        <v>45217</v>
      </c>
      <c r="F153" s="55">
        <v>405584.57500000001</v>
      </c>
      <c r="G153" s="55">
        <v>9.1492369999999994</v>
      </c>
      <c r="H153" s="55">
        <v>37.107894778000002</v>
      </c>
      <c r="I153" s="56">
        <f t="shared" si="2"/>
        <v>7.8234656189371931E-3</v>
      </c>
      <c r="J153" s="56">
        <f>H153/'סכום נכסי הקרן'!$C$41</f>
        <v>7.4139418014639588E-5</v>
      </c>
    </row>
    <row r="154" spans="1:10">
      <c r="A154" t="s">
        <v>3627</v>
      </c>
      <c r="B154" t="s">
        <v>3628</v>
      </c>
      <c r="C154" t="s">
        <v>1866</v>
      </c>
      <c r="D154" t="s">
        <v>100</v>
      </c>
      <c r="E154" s="66">
        <v>45217</v>
      </c>
      <c r="F154" s="55">
        <v>976475.49300000002</v>
      </c>
      <c r="G154" s="55">
        <v>9.2061609999999998</v>
      </c>
      <c r="H154" s="55">
        <v>89.895908238000018</v>
      </c>
      <c r="I154" s="56">
        <f t="shared" si="2"/>
        <v>1.8952774108869329E-2</v>
      </c>
      <c r="J154" s="56">
        <f>H154/'סכום נכסי הקרן'!$C$41</f>
        <v>1.7960680223266437E-4</v>
      </c>
    </row>
    <row r="155" spans="1:10">
      <c r="A155" t="s">
        <v>3629</v>
      </c>
      <c r="B155" t="s">
        <v>3630</v>
      </c>
      <c r="C155" t="s">
        <v>1866</v>
      </c>
      <c r="D155" t="s">
        <v>100</v>
      </c>
      <c r="E155" s="66">
        <v>45216</v>
      </c>
      <c r="F155" s="55">
        <v>300471.29311999999</v>
      </c>
      <c r="G155" s="55">
        <v>9.1907370000000004</v>
      </c>
      <c r="H155" s="55">
        <v>27.615526375000002</v>
      </c>
      <c r="I155" s="56">
        <f t="shared" si="2"/>
        <v>5.8221875004279104E-3</v>
      </c>
      <c r="J155" s="56">
        <f>H155/'סכום נכסי הקרן'!$C$41</f>
        <v>5.5174217396570347E-5</v>
      </c>
    </row>
    <row r="156" spans="1:10">
      <c r="A156" t="s">
        <v>3631</v>
      </c>
      <c r="B156" t="s">
        <v>3632</v>
      </c>
      <c r="C156" t="s">
        <v>1866</v>
      </c>
      <c r="D156" t="s">
        <v>100</v>
      </c>
      <c r="E156" s="66">
        <v>45216</v>
      </c>
      <c r="F156" s="55">
        <v>584774.12879999995</v>
      </c>
      <c r="G156" s="55">
        <v>9.2021099999999993</v>
      </c>
      <c r="H156" s="55">
        <v>53.811555682999995</v>
      </c>
      <c r="I156" s="56">
        <f t="shared" si="2"/>
        <v>1.1345102121963194E-2</v>
      </c>
      <c r="J156" s="56">
        <f>H156/'סכום נכסי הקרן'!$C$41</f>
        <v>1.0751236211775783E-4</v>
      </c>
    </row>
    <row r="157" spans="1:10">
      <c r="A157" t="s">
        <v>3633</v>
      </c>
      <c r="B157" t="s">
        <v>3634</v>
      </c>
      <c r="C157" t="s">
        <v>1866</v>
      </c>
      <c r="D157" t="s">
        <v>100</v>
      </c>
      <c r="E157" s="66">
        <v>45216</v>
      </c>
      <c r="F157" s="55">
        <v>366170.4</v>
      </c>
      <c r="G157" s="55">
        <v>9.3723559999999999</v>
      </c>
      <c r="H157" s="55">
        <v>34.318791807000004</v>
      </c>
      <c r="I157" s="56">
        <f t="shared" si="2"/>
        <v>7.235438426022151E-3</v>
      </c>
      <c r="J157" s="56">
        <f>H157/'סכום נכסי הקרן'!$C$41</f>
        <v>6.8566952309162904E-5</v>
      </c>
    </row>
    <row r="158" spans="1:10">
      <c r="A158" t="s">
        <v>3633</v>
      </c>
      <c r="B158" t="s">
        <v>3635</v>
      </c>
      <c r="C158" t="s">
        <v>1866</v>
      </c>
      <c r="D158" t="s">
        <v>100</v>
      </c>
      <c r="E158" s="66">
        <v>45216</v>
      </c>
      <c r="F158" s="55">
        <v>411147.576</v>
      </c>
      <c r="G158" s="55">
        <v>9.3723559999999999</v>
      </c>
      <c r="H158" s="55">
        <v>38.534212648</v>
      </c>
      <c r="I158" s="56">
        <f t="shared" si="2"/>
        <v>8.1241765292267287E-3</v>
      </c>
      <c r="J158" s="56">
        <f>H158/'סכום נכסי הקרן'!$C$41</f>
        <v>7.6989118258167654E-5</v>
      </c>
    </row>
    <row r="159" spans="1:10">
      <c r="A159" t="s">
        <v>3636</v>
      </c>
      <c r="B159" t="s">
        <v>3637</v>
      </c>
      <c r="C159" t="s">
        <v>1866</v>
      </c>
      <c r="D159" t="s">
        <v>100</v>
      </c>
      <c r="E159" s="66">
        <v>45218</v>
      </c>
      <c r="F159" s="55">
        <v>504753.69072000007</v>
      </c>
      <c r="G159" s="55">
        <v>9.4367190000000001</v>
      </c>
      <c r="H159" s="55">
        <v>47.63218814399999</v>
      </c>
      <c r="I159" s="56">
        <f t="shared" si="2"/>
        <v>1.0042304704395743E-2</v>
      </c>
      <c r="J159" s="56">
        <f>H159/'סכום נכסי הקרן'!$C$41</f>
        <v>9.5166344759973679E-5</v>
      </c>
    </row>
    <row r="160" spans="1:10">
      <c r="A160" t="s">
        <v>3638</v>
      </c>
      <c r="B160" t="s">
        <v>3639</v>
      </c>
      <c r="C160" t="s">
        <v>1866</v>
      </c>
      <c r="D160" t="s">
        <v>100</v>
      </c>
      <c r="E160" s="66">
        <v>45218</v>
      </c>
      <c r="F160" s="55">
        <v>366353.48519999994</v>
      </c>
      <c r="G160" s="55">
        <v>9.4367190000000001</v>
      </c>
      <c r="H160" s="55">
        <v>34.571749459999999</v>
      </c>
      <c r="I160" s="56">
        <f t="shared" si="2"/>
        <v>7.2887695436490612E-3</v>
      </c>
      <c r="J160" s="56">
        <f>H160/'סכום נכסי הקרן'!$C$41</f>
        <v>6.9072347004495713E-5</v>
      </c>
    </row>
    <row r="161" spans="1:10">
      <c r="A161" t="s">
        <v>3640</v>
      </c>
      <c r="B161" t="s">
        <v>3641</v>
      </c>
      <c r="C161" t="s">
        <v>1866</v>
      </c>
      <c r="D161" t="s">
        <v>100</v>
      </c>
      <c r="E161" s="66">
        <v>45223</v>
      </c>
      <c r="F161" s="55">
        <v>163080.09048000001</v>
      </c>
      <c r="G161" s="55">
        <v>9.7182099999999991</v>
      </c>
      <c r="H161" s="55">
        <v>15.848465195999999</v>
      </c>
      <c r="I161" s="56">
        <f t="shared" si="2"/>
        <v>3.3413354035739602E-3</v>
      </c>
      <c r="J161" s="56">
        <f>H161/'סכום נכסי הקרן'!$C$41</f>
        <v>3.1664312758408643E-5</v>
      </c>
    </row>
    <row r="162" spans="1:10">
      <c r="A162" t="s">
        <v>3640</v>
      </c>
      <c r="B162" t="s">
        <v>3642</v>
      </c>
      <c r="C162" t="s">
        <v>1866</v>
      </c>
      <c r="D162" t="s">
        <v>100</v>
      </c>
      <c r="E162" s="66">
        <v>45223</v>
      </c>
      <c r="F162" s="55">
        <v>196190.812962</v>
      </c>
      <c r="G162" s="55">
        <v>9.7182099999999991</v>
      </c>
      <c r="H162" s="55">
        <v>19.066234645000002</v>
      </c>
      <c r="I162" s="56">
        <f t="shared" si="2"/>
        <v>4.0197384443426019E-3</v>
      </c>
      <c r="J162" s="56">
        <f>H162/'סכום נכסי הקרן'!$C$41</f>
        <v>3.8093229183912356E-5</v>
      </c>
    </row>
    <row r="163" spans="1:10">
      <c r="A163" t="s">
        <v>3643</v>
      </c>
      <c r="B163" t="s">
        <v>3644</v>
      </c>
      <c r="C163" t="s">
        <v>1866</v>
      </c>
      <c r="D163" t="s">
        <v>100</v>
      </c>
      <c r="E163" s="66">
        <v>45224</v>
      </c>
      <c r="F163" s="55">
        <v>344336.09490000003</v>
      </c>
      <c r="G163" s="55">
        <v>9.9809699999999992</v>
      </c>
      <c r="H163" s="55">
        <v>34.368082844999996</v>
      </c>
      <c r="I163" s="56">
        <f t="shared" si="2"/>
        <v>7.2458304664065947E-3</v>
      </c>
      <c r="J163" s="56">
        <f>H163/'סכום נכסי הקרן'!$C$41</f>
        <v>6.8665432939565675E-5</v>
      </c>
    </row>
    <row r="164" spans="1:10">
      <c r="A164" t="s">
        <v>3645</v>
      </c>
      <c r="B164" t="s">
        <v>3646</v>
      </c>
      <c r="C164" t="s">
        <v>1866</v>
      </c>
      <c r="D164" t="s">
        <v>100</v>
      </c>
      <c r="E164" s="66">
        <v>45222</v>
      </c>
      <c r="F164" s="55">
        <v>245334.16800000001</v>
      </c>
      <c r="G164" s="55">
        <v>9.9809699999999992</v>
      </c>
      <c r="H164" s="55">
        <v>24.486730074</v>
      </c>
      <c r="I164" s="56">
        <f t="shared" si="2"/>
        <v>5.162542688024175E-3</v>
      </c>
      <c r="J164" s="56">
        <f>H164/'סכום נכסי הקרן'!$C$41</f>
        <v>4.8923064151950759E-5</v>
      </c>
    </row>
    <row r="165" spans="1:10">
      <c r="A165" t="s">
        <v>3647</v>
      </c>
      <c r="B165" t="s">
        <v>3648</v>
      </c>
      <c r="C165" t="s">
        <v>1866</v>
      </c>
      <c r="D165" t="s">
        <v>100</v>
      </c>
      <c r="E165" s="66">
        <v>45229</v>
      </c>
      <c r="F165" s="55">
        <v>408991.99400000001</v>
      </c>
      <c r="G165" s="55">
        <v>10.003356999999999</v>
      </c>
      <c r="H165" s="55">
        <v>40.912930789999997</v>
      </c>
      <c r="I165" s="56">
        <f t="shared" si="2"/>
        <v>8.6256821983683868E-3</v>
      </c>
      <c r="J165" s="56">
        <f>H165/'סכום נכסי הקרן'!$C$41</f>
        <v>8.1741658916262335E-5</v>
      </c>
    </row>
    <row r="166" spans="1:10">
      <c r="A166" t="s">
        <v>3649</v>
      </c>
      <c r="B166" t="s">
        <v>3650</v>
      </c>
      <c r="C166" t="s">
        <v>1866</v>
      </c>
      <c r="D166" t="s">
        <v>100</v>
      </c>
      <c r="E166" s="66">
        <v>45222</v>
      </c>
      <c r="F166" s="55">
        <v>286792.79440000001</v>
      </c>
      <c r="G166" s="55">
        <v>10.041998</v>
      </c>
      <c r="H166" s="55">
        <v>28.799725782000007</v>
      </c>
      <c r="I166" s="56">
        <f t="shared" si="2"/>
        <v>6.0718525219026123E-3</v>
      </c>
      <c r="J166" s="56">
        <f>H166/'סכום נכסי הקרן'!$C$41</f>
        <v>5.7540179016692029E-5</v>
      </c>
    </row>
    <row r="167" spans="1:10">
      <c r="A167" t="s">
        <v>3651</v>
      </c>
      <c r="B167" t="s">
        <v>3652</v>
      </c>
      <c r="C167" t="s">
        <v>1866</v>
      </c>
      <c r="D167" t="s">
        <v>100</v>
      </c>
      <c r="E167" s="66">
        <v>45224</v>
      </c>
      <c r="F167" s="55">
        <v>49340.156426999994</v>
      </c>
      <c r="G167" s="55">
        <v>10.132744000000001</v>
      </c>
      <c r="H167" s="55">
        <v>4.9995116959999999</v>
      </c>
      <c r="I167" s="56">
        <f t="shared" si="2"/>
        <v>1.0540481506463532E-3</v>
      </c>
      <c r="J167" s="56">
        <f>H167/'סכום נכסי הקרן'!$C$41</f>
        <v>9.9887339261987946E-6</v>
      </c>
    </row>
    <row r="168" spans="1:10">
      <c r="A168" t="s">
        <v>3653</v>
      </c>
      <c r="B168" t="s">
        <v>3654</v>
      </c>
      <c r="C168" t="s">
        <v>1866</v>
      </c>
      <c r="D168" t="s">
        <v>100</v>
      </c>
      <c r="E168" s="66">
        <v>45224</v>
      </c>
      <c r="F168" s="55">
        <v>493646.29496999999</v>
      </c>
      <c r="G168" s="55">
        <v>10.177296999999999</v>
      </c>
      <c r="H168" s="55">
        <v>50.239847662999999</v>
      </c>
      <c r="I168" s="56">
        <f t="shared" si="2"/>
        <v>1.0592078134412201E-2</v>
      </c>
      <c r="J168" s="56">
        <f>H168/'סכום נכסי הקרן'!$C$41</f>
        <v>1.0037629698915846E-4</v>
      </c>
    </row>
    <row r="169" spans="1:10">
      <c r="A169" t="s">
        <v>3655</v>
      </c>
      <c r="B169" t="s">
        <v>3656</v>
      </c>
      <c r="C169" t="s">
        <v>1866</v>
      </c>
      <c r="D169" t="s">
        <v>100</v>
      </c>
      <c r="E169" s="66">
        <v>45224</v>
      </c>
      <c r="F169" s="55">
        <v>82083.198000000004</v>
      </c>
      <c r="G169" s="55">
        <v>10.195105</v>
      </c>
      <c r="H169" s="55">
        <v>8.368468493</v>
      </c>
      <c r="I169" s="56">
        <f t="shared" si="2"/>
        <v>1.7643260532516063E-3</v>
      </c>
      <c r="J169" s="56">
        <f>H169/'סכום נכסי הקרן'!$C$41</f>
        <v>1.6719713889905219E-5</v>
      </c>
    </row>
    <row r="170" spans="1:10">
      <c r="A170" t="s">
        <v>3657</v>
      </c>
      <c r="B170" t="s">
        <v>3658</v>
      </c>
      <c r="C170" t="s">
        <v>1866</v>
      </c>
      <c r="D170" t="s">
        <v>100</v>
      </c>
      <c r="E170" s="66">
        <v>45286</v>
      </c>
      <c r="F170" s="55">
        <v>292920.62213700003</v>
      </c>
      <c r="G170" s="55">
        <v>5.4843000000000003E-2</v>
      </c>
      <c r="H170" s="55">
        <v>0.16064737400000001</v>
      </c>
      <c r="I170" s="56">
        <f t="shared" si="2"/>
        <v>3.3869321199182381E-5</v>
      </c>
      <c r="J170" s="56">
        <f>H170/'סכום נכסי הקרן'!$C$41</f>
        <v>3.2096412057849624E-7</v>
      </c>
    </row>
    <row r="171" spans="1:10">
      <c r="A171" t="s">
        <v>3659</v>
      </c>
      <c r="B171" t="s">
        <v>3660</v>
      </c>
      <c r="C171" t="s">
        <v>1866</v>
      </c>
      <c r="D171" t="s">
        <v>100</v>
      </c>
      <c r="E171" s="66">
        <v>45286</v>
      </c>
      <c r="F171" s="55">
        <v>372808.06453799998</v>
      </c>
      <c r="G171" s="55">
        <v>5.8057999999999998E-2</v>
      </c>
      <c r="H171" s="55">
        <v>0.21644638999999999</v>
      </c>
      <c r="I171" s="56">
        <f t="shared" si="2"/>
        <v>4.5633440016974674E-5</v>
      </c>
      <c r="J171" s="56">
        <f>H171/'סכום נכסי הקרן'!$C$41</f>
        <v>4.3244731294979162E-7</v>
      </c>
    </row>
    <row r="172" spans="1:10">
      <c r="A172" t="s">
        <v>3661</v>
      </c>
      <c r="B172" t="s">
        <v>3662</v>
      </c>
      <c r="C172" t="s">
        <v>1866</v>
      </c>
      <c r="D172" t="s">
        <v>100</v>
      </c>
      <c r="E172" s="66">
        <v>45189</v>
      </c>
      <c r="F172" s="55">
        <v>266291.47467000003</v>
      </c>
      <c r="G172" s="55">
        <v>-4.3606290000000003</v>
      </c>
      <c r="H172" s="55">
        <v>-11.611982254000001</v>
      </c>
      <c r="I172" s="56">
        <f t="shared" si="2"/>
        <v>-2.4481567729823695E-3</v>
      </c>
      <c r="J172" s="56">
        <f>H172/'סכום נכסי הקרן'!$C$41</f>
        <v>-2.3200065955190868E-5</v>
      </c>
    </row>
    <row r="173" spans="1:10">
      <c r="A173" t="s">
        <v>3663</v>
      </c>
      <c r="B173" t="s">
        <v>3664</v>
      </c>
      <c r="C173" t="s">
        <v>1866</v>
      </c>
      <c r="D173" t="s">
        <v>100</v>
      </c>
      <c r="E173" s="66">
        <v>45187</v>
      </c>
      <c r="F173" s="55">
        <v>300909.366377</v>
      </c>
      <c r="G173" s="55">
        <v>-4.9680540000000004</v>
      </c>
      <c r="H173" s="55">
        <v>-14.949341012000001</v>
      </c>
      <c r="I173" s="56">
        <f t="shared" si="2"/>
        <v>-3.1517728540744042E-3</v>
      </c>
      <c r="J173" s="56">
        <f>H173/'סכום נכסי הקרן'!$C$41</f>
        <v>-2.986791487263668E-5</v>
      </c>
    </row>
    <row r="174" spans="1:10">
      <c r="A174" t="s">
        <v>3665</v>
      </c>
      <c r="B174" t="s">
        <v>3666</v>
      </c>
      <c r="C174" t="s">
        <v>1866</v>
      </c>
      <c r="D174" t="s">
        <v>100</v>
      </c>
      <c r="E174" s="66">
        <v>45260</v>
      </c>
      <c r="F174" s="55">
        <v>20738929.68</v>
      </c>
      <c r="G174" s="55">
        <v>1.2795780000000001</v>
      </c>
      <c r="H174" s="55">
        <v>265.37071000000003</v>
      </c>
      <c r="I174" s="56">
        <f t="shared" si="2"/>
        <v>5.5948165164810479E-2</v>
      </c>
      <c r="J174" s="56">
        <f>H174/'סכום נכסי הקרן'!$C$41</f>
        <v>5.3019526209274455E-4</v>
      </c>
    </row>
    <row r="175" spans="1:10">
      <c r="A175" t="s">
        <v>3667</v>
      </c>
      <c r="B175" t="s">
        <v>3668</v>
      </c>
      <c r="C175" t="s">
        <v>1866</v>
      </c>
      <c r="D175" t="s">
        <v>100</v>
      </c>
      <c r="E175" s="66">
        <v>45132</v>
      </c>
      <c r="F175" s="55">
        <v>204099.12666400001</v>
      </c>
      <c r="G175" s="55">
        <v>1.0965450000000001</v>
      </c>
      <c r="H175" s="55">
        <v>2.23803975</v>
      </c>
      <c r="I175" s="56">
        <f t="shared" si="2"/>
        <v>4.7184641281025754E-4</v>
      </c>
      <c r="J175" s="56">
        <f>H175/'סכום נכסי הקרן'!$C$41</f>
        <v>4.4714734034710558E-6</v>
      </c>
    </row>
    <row r="176" spans="1:10">
      <c r="A176" t="s">
        <v>3669</v>
      </c>
      <c r="B176" t="s">
        <v>3670</v>
      </c>
      <c r="C176" t="s">
        <v>1866</v>
      </c>
      <c r="D176" t="s">
        <v>100</v>
      </c>
      <c r="E176" s="66">
        <v>45258</v>
      </c>
      <c r="F176" s="55">
        <v>131842.10759999999</v>
      </c>
      <c r="G176" s="55">
        <v>1.6988760000000001</v>
      </c>
      <c r="H176" s="55">
        <v>2.2398333419999998</v>
      </c>
      <c r="I176" s="56">
        <f t="shared" si="2"/>
        <v>4.7222455620616688E-4</v>
      </c>
      <c r="J176" s="56">
        <f>H176/'סכום נכסי הקרן'!$C$41</f>
        <v>4.4750568960898432E-6</v>
      </c>
    </row>
    <row r="177" spans="1:10">
      <c r="A177" t="s">
        <v>3402</v>
      </c>
      <c r="B177" t="s">
        <v>3671</v>
      </c>
      <c r="C177" t="s">
        <v>1866</v>
      </c>
      <c r="D177" t="s">
        <v>100</v>
      </c>
      <c r="E177" s="66">
        <v>45251</v>
      </c>
      <c r="F177" s="55">
        <v>98983.964898000006</v>
      </c>
      <c r="G177" s="55">
        <v>1.7701499999999999</v>
      </c>
      <c r="H177" s="55">
        <v>1.7521645459999999</v>
      </c>
      <c r="I177" s="56">
        <f t="shared" si="2"/>
        <v>3.6940923666946193E-4</v>
      </c>
      <c r="J177" s="56">
        <f>H177/'סכום נכסי הקרן'!$C$41</f>
        <v>3.5007229723886434E-6</v>
      </c>
    </row>
    <row r="178" spans="1:10">
      <c r="A178" t="s">
        <v>3404</v>
      </c>
      <c r="B178" t="s">
        <v>3672</v>
      </c>
      <c r="C178" t="s">
        <v>1866</v>
      </c>
      <c r="D178" t="s">
        <v>100</v>
      </c>
      <c r="E178" s="66">
        <v>45251</v>
      </c>
      <c r="F178" s="55">
        <v>231019.165503</v>
      </c>
      <c r="G178" s="55">
        <v>1.794208</v>
      </c>
      <c r="H178" s="55">
        <v>4.1449646940000004</v>
      </c>
      <c r="I178" s="56">
        <f t="shared" si="2"/>
        <v>8.738838182338214E-4</v>
      </c>
      <c r="J178" s="56">
        <f>H178/'סכום נכסי הקרן'!$C$41</f>
        <v>8.2813986603890946E-6</v>
      </c>
    </row>
    <row r="179" spans="1:10">
      <c r="A179" t="s">
        <v>3673</v>
      </c>
      <c r="B179" t="s">
        <v>3674</v>
      </c>
      <c r="C179" t="s">
        <v>1866</v>
      </c>
      <c r="D179" t="s">
        <v>100</v>
      </c>
      <c r="E179" s="66">
        <v>45132</v>
      </c>
      <c r="F179" s="55">
        <v>198032.59349999999</v>
      </c>
      <c r="G179" s="55">
        <v>1.3549059999999999</v>
      </c>
      <c r="H179" s="55">
        <v>2.6831545480000001</v>
      </c>
      <c r="I179" s="56">
        <f t="shared" si="2"/>
        <v>5.6569006358771245E-4</v>
      </c>
      <c r="J179" s="56">
        <f>H179/'סכום נכסי הקרן'!$C$41</f>
        <v>5.3607869113068267E-6</v>
      </c>
    </row>
    <row r="180" spans="1:10">
      <c r="A180" t="s">
        <v>3675</v>
      </c>
      <c r="B180" t="s">
        <v>3676</v>
      </c>
      <c r="C180" t="s">
        <v>1866</v>
      </c>
      <c r="D180" t="s">
        <v>100</v>
      </c>
      <c r="E180" s="66">
        <v>45271</v>
      </c>
      <c r="F180" s="55">
        <v>2393495</v>
      </c>
      <c r="G180" s="55">
        <v>2.0490089999999999</v>
      </c>
      <c r="H180" s="55">
        <v>49.042919999999995</v>
      </c>
      <c r="I180" s="56">
        <f t="shared" si="2"/>
        <v>1.0339729611925093E-2</v>
      </c>
      <c r="J180" s="56">
        <f>H180/'סכום נכסי הקרן'!$C$41</f>
        <v>9.7984905052986063E-5</v>
      </c>
    </row>
    <row r="181" spans="1:10">
      <c r="A181" t="s">
        <v>3416</v>
      </c>
      <c r="B181" t="s">
        <v>3677</v>
      </c>
      <c r="C181" t="s">
        <v>1866</v>
      </c>
      <c r="D181" t="s">
        <v>100</v>
      </c>
      <c r="E181" s="66">
        <v>45250</v>
      </c>
      <c r="F181" s="55">
        <v>165372.93244500001</v>
      </c>
      <c r="G181" s="55">
        <v>1.9945440000000001</v>
      </c>
      <c r="H181" s="55">
        <v>3.2984356729999997</v>
      </c>
      <c r="I181" s="56">
        <f t="shared" si="2"/>
        <v>6.9540991851929244E-4</v>
      </c>
      <c r="J181" s="56">
        <f>H181/'סכום נכסי הקרן'!$C$41</f>
        <v>6.5900828548195582E-6</v>
      </c>
    </row>
    <row r="182" spans="1:10">
      <c r="A182" t="s">
        <v>3424</v>
      </c>
      <c r="B182" t="s">
        <v>3678</v>
      </c>
      <c r="C182" t="s">
        <v>1866</v>
      </c>
      <c r="D182" t="s">
        <v>100</v>
      </c>
      <c r="E182" s="66">
        <v>45252</v>
      </c>
      <c r="F182" s="55">
        <v>99420.444900000002</v>
      </c>
      <c r="G182" s="55">
        <v>2.2230240000000001</v>
      </c>
      <c r="H182" s="55">
        <v>2.2101407389999999</v>
      </c>
      <c r="I182" s="56">
        <f t="shared" si="2"/>
        <v>4.6596445818398069E-4</v>
      </c>
      <c r="J182" s="56">
        <f>H182/'סכום נכסי הקרן'!$C$41</f>
        <v>4.4157328002625348E-6</v>
      </c>
    </row>
    <row r="183" spans="1:10">
      <c r="A183" t="s">
        <v>3679</v>
      </c>
      <c r="B183" t="s">
        <v>3680</v>
      </c>
      <c r="C183" t="s">
        <v>1866</v>
      </c>
      <c r="D183" t="s">
        <v>100</v>
      </c>
      <c r="E183" s="66">
        <v>45252</v>
      </c>
      <c r="F183" s="55">
        <v>66350.570942000006</v>
      </c>
      <c r="G183" s="55">
        <v>2.2283240000000002</v>
      </c>
      <c r="H183" s="55">
        <v>1.4785054759999998</v>
      </c>
      <c r="I183" s="56">
        <f t="shared" si="2"/>
        <v>3.1171363474260107E-4</v>
      </c>
      <c r="J183" s="56">
        <f>H183/'סכום נכסי הקרן'!$C$41</f>
        <v>2.9539680485211723E-6</v>
      </c>
    </row>
    <row r="184" spans="1:10">
      <c r="A184" t="s">
        <v>3442</v>
      </c>
      <c r="B184" t="s">
        <v>3681</v>
      </c>
      <c r="C184" t="s">
        <v>1866</v>
      </c>
      <c r="D184" t="s">
        <v>100</v>
      </c>
      <c r="E184" s="66">
        <v>45252</v>
      </c>
      <c r="F184" s="55">
        <v>398188.31194799999</v>
      </c>
      <c r="G184" s="55">
        <v>2.3430870000000001</v>
      </c>
      <c r="H184" s="55">
        <v>9.3298983150000012</v>
      </c>
      <c r="I184" s="56">
        <f t="shared" si="2"/>
        <v>1.967024514116524E-3</v>
      </c>
      <c r="J184" s="56">
        <f>H184/'סכום נכסי הקרן'!$C$41</f>
        <v>1.8640594820807773E-5</v>
      </c>
    </row>
    <row r="185" spans="1:10">
      <c r="A185" t="s">
        <v>3455</v>
      </c>
      <c r="B185" t="s">
        <v>3682</v>
      </c>
      <c r="C185" t="s">
        <v>1866</v>
      </c>
      <c r="D185" t="s">
        <v>100</v>
      </c>
      <c r="E185" s="66">
        <v>45257</v>
      </c>
      <c r="F185" s="55">
        <v>166859.29952999999</v>
      </c>
      <c r="G185" s="55">
        <v>2.9062160000000001</v>
      </c>
      <c r="H185" s="55">
        <v>4.8492913310000008</v>
      </c>
      <c r="I185" s="56">
        <f t="shared" si="2"/>
        <v>1.0223771580483456E-3</v>
      </c>
      <c r="J185" s="56">
        <f>H185/'סכום נכסי הקרן'!$C$41</f>
        <v>9.6886023638540185E-6</v>
      </c>
    </row>
    <row r="186" spans="1:10">
      <c r="A186" t="s">
        <v>3462</v>
      </c>
      <c r="B186" t="s">
        <v>3683</v>
      </c>
      <c r="C186" t="s">
        <v>1866</v>
      </c>
      <c r="D186" t="s">
        <v>100</v>
      </c>
      <c r="E186" s="66">
        <v>45245</v>
      </c>
      <c r="F186" s="55">
        <v>100719.107622</v>
      </c>
      <c r="G186" s="55">
        <v>3.4282599999999999</v>
      </c>
      <c r="H186" s="55">
        <v>3.4529133459999999</v>
      </c>
      <c r="I186" s="56">
        <f t="shared" si="2"/>
        <v>7.2797848029945115E-4</v>
      </c>
      <c r="J186" s="56">
        <f>H186/'סכום נכסי הקרן'!$C$41</f>
        <v>6.8987202712236235E-6</v>
      </c>
    </row>
    <row r="187" spans="1:10">
      <c r="A187" t="s">
        <v>3684</v>
      </c>
      <c r="B187" t="s">
        <v>3685</v>
      </c>
      <c r="C187" t="s">
        <v>1866</v>
      </c>
      <c r="D187" t="s">
        <v>100</v>
      </c>
      <c r="E187" s="66">
        <v>45246</v>
      </c>
      <c r="F187" s="55">
        <v>490402.34628</v>
      </c>
      <c r="G187" s="55">
        <v>3.4790049999999999</v>
      </c>
      <c r="H187" s="55">
        <v>17.061123852000001</v>
      </c>
      <c r="I187" s="56">
        <f t="shared" si="2"/>
        <v>3.5970004947757177E-3</v>
      </c>
      <c r="J187" s="56">
        <f>H187/'סכום נכסי הקרן'!$C$41</f>
        <v>3.4087134304716282E-5</v>
      </c>
    </row>
    <row r="188" spans="1:10">
      <c r="A188" t="s">
        <v>3482</v>
      </c>
      <c r="B188" t="s">
        <v>3686</v>
      </c>
      <c r="C188" t="s">
        <v>1866</v>
      </c>
      <c r="D188" t="s">
        <v>100</v>
      </c>
      <c r="E188" s="66">
        <v>45174</v>
      </c>
      <c r="F188" s="55">
        <v>520731.41966999997</v>
      </c>
      <c r="G188" s="55">
        <v>3.8023899999999999</v>
      </c>
      <c r="H188" s="55">
        <v>19.800241709999998</v>
      </c>
      <c r="I188" s="56">
        <f t="shared" si="2"/>
        <v>4.1744893153213827E-3</v>
      </c>
      <c r="J188" s="56">
        <f>H188/'סכום נכסי הקרן'!$C$41</f>
        <v>3.9559732658261878E-5</v>
      </c>
    </row>
    <row r="189" spans="1:10">
      <c r="A189" t="s">
        <v>3486</v>
      </c>
      <c r="B189" t="s">
        <v>3687</v>
      </c>
      <c r="C189" t="s">
        <v>1866</v>
      </c>
      <c r="D189" t="s">
        <v>100</v>
      </c>
      <c r="E189" s="66">
        <v>45174</v>
      </c>
      <c r="F189" s="55">
        <v>6769.930566</v>
      </c>
      <c r="G189" s="55">
        <v>3.9044840000000001</v>
      </c>
      <c r="H189" s="55">
        <v>0.26433085200000001</v>
      </c>
      <c r="I189" s="56">
        <f t="shared" si="2"/>
        <v>5.5728931673925406E-5</v>
      </c>
      <c r="J189" s="56">
        <f>H189/'סכום נכסי הקרן'!$C$41</f>
        <v>5.2811768621841673E-7</v>
      </c>
    </row>
    <row r="190" spans="1:10">
      <c r="A190" t="s">
        <v>3486</v>
      </c>
      <c r="B190" t="s">
        <v>3688</v>
      </c>
      <c r="C190" t="s">
        <v>1866</v>
      </c>
      <c r="D190" t="s">
        <v>100</v>
      </c>
      <c r="E190" s="66">
        <v>45174</v>
      </c>
      <c r="F190" s="55">
        <v>542967.68042999995</v>
      </c>
      <c r="G190" s="55">
        <v>3.9044840000000001</v>
      </c>
      <c r="H190" s="55">
        <v>21.200085925</v>
      </c>
      <c r="I190" s="56">
        <f t="shared" si="2"/>
        <v>4.4696187791036686E-3</v>
      </c>
      <c r="J190" s="56">
        <f>H190/'סכום נכסי הקרן'!$C$41</f>
        <v>4.2356540077064572E-5</v>
      </c>
    </row>
    <row r="191" spans="1:10">
      <c r="A191" t="s">
        <v>3689</v>
      </c>
      <c r="B191" t="s">
        <v>3690</v>
      </c>
      <c r="C191" t="s">
        <v>1866</v>
      </c>
      <c r="D191" t="s">
        <v>100</v>
      </c>
      <c r="E191" s="66">
        <v>45159</v>
      </c>
      <c r="F191" s="55">
        <v>543068.52345900005</v>
      </c>
      <c r="G191" s="55">
        <v>3.838387</v>
      </c>
      <c r="H191" s="55">
        <v>20.845070475</v>
      </c>
      <c r="I191" s="56">
        <f t="shared" si="2"/>
        <v>4.3947707936848584E-3</v>
      </c>
      <c r="J191" s="56">
        <f>H191/'סכום נכסי הקרן'!$C$41</f>
        <v>4.1647239832287279E-5</v>
      </c>
    </row>
    <row r="192" spans="1:10">
      <c r="A192" t="s">
        <v>3488</v>
      </c>
      <c r="B192" t="s">
        <v>3691</v>
      </c>
      <c r="C192" t="s">
        <v>1866</v>
      </c>
      <c r="D192" t="s">
        <v>100</v>
      </c>
      <c r="E192" s="66">
        <v>45181</v>
      </c>
      <c r="F192" s="55">
        <v>270869.07120000001</v>
      </c>
      <c r="G192" s="55">
        <v>3.9528509999999999</v>
      </c>
      <c r="H192" s="55">
        <v>10.707052033</v>
      </c>
      <c r="I192" s="56">
        <f t="shared" si="2"/>
        <v>2.2573701354249073E-3</v>
      </c>
      <c r="J192" s="56">
        <f>H192/'סכום נכסי הקרן'!$C$41</f>
        <v>2.1392067944789719E-5</v>
      </c>
    </row>
    <row r="193" spans="1:10">
      <c r="A193" t="s">
        <v>3490</v>
      </c>
      <c r="B193" t="s">
        <v>3692</v>
      </c>
      <c r="C193" t="s">
        <v>1866</v>
      </c>
      <c r="D193" t="s">
        <v>100</v>
      </c>
      <c r="E193" s="66">
        <v>45181</v>
      </c>
      <c r="F193" s="55">
        <v>54318.377264000002</v>
      </c>
      <c r="G193" s="55">
        <v>3.9655879999999999</v>
      </c>
      <c r="H193" s="55">
        <v>2.1540431149999999</v>
      </c>
      <c r="I193" s="56">
        <f t="shared" si="2"/>
        <v>4.5413738377586142E-4</v>
      </c>
      <c r="J193" s="56">
        <f>H193/'סכום נכסי הקרן'!$C$41</f>
        <v>4.3036530064546186E-6</v>
      </c>
    </row>
    <row r="194" spans="1:10">
      <c r="A194" t="s">
        <v>3693</v>
      </c>
      <c r="B194" t="s">
        <v>3694</v>
      </c>
      <c r="C194" t="s">
        <v>1866</v>
      </c>
      <c r="D194" t="s">
        <v>100</v>
      </c>
      <c r="E194" s="66">
        <v>45167</v>
      </c>
      <c r="F194" s="55">
        <v>305212.68287999998</v>
      </c>
      <c r="G194" s="55">
        <v>4.0100410000000002</v>
      </c>
      <c r="H194" s="55">
        <v>12.239155235000002</v>
      </c>
      <c r="I194" s="56">
        <f t="shared" si="2"/>
        <v>2.5803837905303672E-3</v>
      </c>
      <c r="J194" s="56">
        <f>H194/'סכום נכסי הקרן'!$C$41</f>
        <v>2.4453121136144272E-5</v>
      </c>
    </row>
    <row r="195" spans="1:10">
      <c r="A195" t="s">
        <v>3695</v>
      </c>
      <c r="B195" t="s">
        <v>3696</v>
      </c>
      <c r="C195" t="s">
        <v>1866</v>
      </c>
      <c r="D195" t="s">
        <v>100</v>
      </c>
      <c r="E195" s="66">
        <v>45189</v>
      </c>
      <c r="F195" s="55">
        <v>407014.90754400002</v>
      </c>
      <c r="G195" s="55">
        <v>4.1519490000000001</v>
      </c>
      <c r="H195" s="55">
        <v>16.899050744</v>
      </c>
      <c r="I195" s="56">
        <f t="shared" si="2"/>
        <v>3.5628305857636862E-3</v>
      </c>
      <c r="J195" s="56">
        <f>H195/'סכום נכסי הקרן'!$C$41</f>
        <v>3.3763321650432595E-5</v>
      </c>
    </row>
    <row r="196" spans="1:10">
      <c r="A196" t="s">
        <v>3525</v>
      </c>
      <c r="B196" t="s">
        <v>3697</v>
      </c>
      <c r="C196" t="s">
        <v>1866</v>
      </c>
      <c r="D196" t="s">
        <v>100</v>
      </c>
      <c r="E196" s="66">
        <v>45173</v>
      </c>
      <c r="F196" s="55">
        <v>272126.42099999997</v>
      </c>
      <c r="G196" s="55">
        <v>4.3549829999999998</v>
      </c>
      <c r="H196" s="55">
        <v>11.851060729</v>
      </c>
      <c r="I196" s="56">
        <f t="shared" si="2"/>
        <v>2.4985617404584375E-3</v>
      </c>
      <c r="J196" s="56">
        <f>H196/'סכום נכסי הקרן'!$C$41</f>
        <v>2.3677730859178797E-5</v>
      </c>
    </row>
    <row r="197" spans="1:10">
      <c r="A197" t="s">
        <v>3531</v>
      </c>
      <c r="B197" t="s">
        <v>3698</v>
      </c>
      <c r="C197" t="s">
        <v>1866</v>
      </c>
      <c r="D197" t="s">
        <v>100</v>
      </c>
      <c r="E197" s="66">
        <v>45195</v>
      </c>
      <c r="F197" s="55">
        <v>136138.651488</v>
      </c>
      <c r="G197" s="55">
        <v>4.5041029999999997</v>
      </c>
      <c r="H197" s="55">
        <v>6.1318255429999997</v>
      </c>
      <c r="I197" s="56">
        <f t="shared" si="2"/>
        <v>1.2927741280926129E-3</v>
      </c>
      <c r="J197" s="56">
        <f>H197/'סכום נכסי הקרן'!$C$41</f>
        <v>1.2251031211688246E-5</v>
      </c>
    </row>
    <row r="198" spans="1:10">
      <c r="A198" t="s">
        <v>3699</v>
      </c>
      <c r="B198" t="s">
        <v>3700</v>
      </c>
      <c r="C198" t="s">
        <v>1866</v>
      </c>
      <c r="D198" t="s">
        <v>100</v>
      </c>
      <c r="E198" s="66">
        <v>45239</v>
      </c>
      <c r="F198" s="55">
        <v>272306.04239999998</v>
      </c>
      <c r="G198" s="55">
        <v>4.6587509999999996</v>
      </c>
      <c r="H198" s="55">
        <v>12.686060767999999</v>
      </c>
      <c r="I198" s="56">
        <f t="shared" si="2"/>
        <v>2.6746049823617923E-3</v>
      </c>
      <c r="J198" s="56">
        <f>H198/'סכום נכסי הקרן'!$C$41</f>
        <v>2.53460124284788E-5</v>
      </c>
    </row>
    <row r="199" spans="1:10">
      <c r="A199" t="s">
        <v>3701</v>
      </c>
      <c r="B199" t="s">
        <v>3702</v>
      </c>
      <c r="C199" t="s">
        <v>1866</v>
      </c>
      <c r="D199" t="s">
        <v>100</v>
      </c>
      <c r="E199" s="66">
        <v>45175</v>
      </c>
      <c r="F199" s="55">
        <v>485877.72055199998</v>
      </c>
      <c r="G199" s="55">
        <v>4.5483799999999999</v>
      </c>
      <c r="H199" s="55">
        <v>22.099563102000001</v>
      </c>
      <c r="I199" s="56">
        <f t="shared" si="2"/>
        <v>4.659255750195066E-3</v>
      </c>
      <c r="J199" s="56">
        <f>H199/'סכום נכסי הקרן'!$C$41</f>
        <v>4.4153643222343704E-5</v>
      </c>
    </row>
    <row r="200" spans="1:10">
      <c r="A200" t="s">
        <v>3703</v>
      </c>
      <c r="B200" t="s">
        <v>3704</v>
      </c>
      <c r="C200" t="s">
        <v>1866</v>
      </c>
      <c r="D200" t="s">
        <v>100</v>
      </c>
      <c r="E200" s="66">
        <v>45244</v>
      </c>
      <c r="F200" s="55">
        <v>307960.89030000003</v>
      </c>
      <c r="G200" s="55">
        <v>5.2439809999999998</v>
      </c>
      <c r="H200" s="55">
        <v>16.14940983</v>
      </c>
      <c r="I200" s="56">
        <f t="shared" si="2"/>
        <v>3.4047836269611434E-3</v>
      </c>
      <c r="J200" s="56">
        <f>H200/'סכום נכסי הקרן'!$C$41</f>
        <v>3.226558265401632E-5</v>
      </c>
    </row>
    <row r="201" spans="1:10">
      <c r="A201" t="s">
        <v>3705</v>
      </c>
      <c r="B201" t="s">
        <v>3706</v>
      </c>
      <c r="C201" t="s">
        <v>1866</v>
      </c>
      <c r="D201" t="s">
        <v>100</v>
      </c>
      <c r="E201" s="66">
        <v>45180</v>
      </c>
      <c r="F201" s="55">
        <v>366252.27722999995</v>
      </c>
      <c r="G201" s="55">
        <v>5.0414539999999999</v>
      </c>
      <c r="H201" s="55">
        <v>18.464438612000002</v>
      </c>
      <c r="I201" s="56">
        <f t="shared" si="2"/>
        <v>3.8928616543237944E-3</v>
      </c>
      <c r="J201" s="56">
        <f>H201/'סכום נכסי הקרן'!$C$41</f>
        <v>3.689087567081059E-5</v>
      </c>
    </row>
    <row r="202" spans="1:10">
      <c r="A202" t="s">
        <v>3571</v>
      </c>
      <c r="B202" t="s">
        <v>3707</v>
      </c>
      <c r="C202" t="s">
        <v>1866</v>
      </c>
      <c r="D202" t="s">
        <v>100</v>
      </c>
      <c r="E202" s="66">
        <v>45243</v>
      </c>
      <c r="F202" s="55">
        <v>68543.526240000007</v>
      </c>
      <c r="G202" s="55">
        <v>5.3887869999999998</v>
      </c>
      <c r="H202" s="55">
        <v>3.6936644169999995</v>
      </c>
      <c r="I202" s="56">
        <f t="shared" ref="I202:I265" si="3">H202/$H$9</f>
        <v>7.7873608155813181E-4</v>
      </c>
      <c r="J202" s="56">
        <f>H202/'סכום נכסי הקרן'!$C$41</f>
        <v>7.3797269248514999E-6</v>
      </c>
    </row>
    <row r="203" spans="1:10">
      <c r="A203" t="s">
        <v>3708</v>
      </c>
      <c r="B203" t="s">
        <v>3709</v>
      </c>
      <c r="C203" t="s">
        <v>1866</v>
      </c>
      <c r="D203" t="s">
        <v>100</v>
      </c>
      <c r="E203" s="66">
        <v>45237</v>
      </c>
      <c r="F203" s="55">
        <v>414171.02412000002</v>
      </c>
      <c r="G203" s="55">
        <v>5.8540850000000004</v>
      </c>
      <c r="H203" s="55">
        <v>24.245925246999999</v>
      </c>
      <c r="I203" s="56">
        <f t="shared" si="3"/>
        <v>5.1117737533761887E-3</v>
      </c>
      <c r="J203" s="56">
        <f>H203/'סכום נכסי הקרן'!$C$41</f>
        <v>4.8441950096957786E-5</v>
      </c>
    </row>
    <row r="204" spans="1:10">
      <c r="A204" t="s">
        <v>3593</v>
      </c>
      <c r="B204" t="s">
        <v>3710</v>
      </c>
      <c r="C204" t="s">
        <v>1866</v>
      </c>
      <c r="D204" t="s">
        <v>100</v>
      </c>
      <c r="E204" s="66">
        <v>45236</v>
      </c>
      <c r="F204" s="55">
        <v>6944.1633239999992</v>
      </c>
      <c r="G204" s="55">
        <v>6.2755000000000001</v>
      </c>
      <c r="H204" s="55">
        <v>0.43578096900000002</v>
      </c>
      <c r="I204" s="56">
        <f t="shared" si="3"/>
        <v>9.1875797556155135E-5</v>
      </c>
      <c r="J204" s="56">
        <f>H204/'סכום נכסי הקרן'!$C$41</f>
        <v>8.7066505973468279E-7</v>
      </c>
    </row>
    <row r="205" spans="1:10">
      <c r="A205" t="s">
        <v>3711</v>
      </c>
      <c r="B205" t="s">
        <v>3712</v>
      </c>
      <c r="C205" t="s">
        <v>1866</v>
      </c>
      <c r="D205" t="s">
        <v>100</v>
      </c>
      <c r="E205" s="66">
        <v>45236</v>
      </c>
      <c r="F205" s="55">
        <v>104224.419243</v>
      </c>
      <c r="G205" s="55">
        <v>6.331226</v>
      </c>
      <c r="H205" s="55">
        <v>6.5986839960000001</v>
      </c>
      <c r="I205" s="56">
        <f t="shared" si="3"/>
        <v>1.3912019984368266E-3</v>
      </c>
      <c r="J205" s="56">
        <f>H205/'סכום נכסי הקרן'!$C$41</f>
        <v>1.3183787279034747E-5</v>
      </c>
    </row>
    <row r="206" spans="1:10">
      <c r="A206" t="s">
        <v>3607</v>
      </c>
      <c r="B206" t="s">
        <v>3713</v>
      </c>
      <c r="C206" t="s">
        <v>1866</v>
      </c>
      <c r="D206" t="s">
        <v>100</v>
      </c>
      <c r="E206" s="66">
        <v>45211</v>
      </c>
      <c r="F206" s="55">
        <v>381580.51730399998</v>
      </c>
      <c r="G206" s="55">
        <v>7.8210750000000004</v>
      </c>
      <c r="H206" s="55">
        <v>29.843696545</v>
      </c>
      <c r="I206" s="56">
        <f t="shared" si="3"/>
        <v>6.291953107515685E-3</v>
      </c>
      <c r="J206" s="56">
        <f>H206/'סכום נכסי הקרן'!$C$41</f>
        <v>5.9625971952566316E-5</v>
      </c>
    </row>
    <row r="207" spans="1:10">
      <c r="A207" t="s">
        <v>3613</v>
      </c>
      <c r="B207" t="s">
        <v>3714</v>
      </c>
      <c r="C207" t="s">
        <v>1866</v>
      </c>
      <c r="D207" t="s">
        <v>100</v>
      </c>
      <c r="E207" s="66">
        <v>45211</v>
      </c>
      <c r="F207" s="55">
        <v>318210.08738400001</v>
      </c>
      <c r="G207" s="55">
        <v>7.8866360000000002</v>
      </c>
      <c r="H207" s="55">
        <v>25.096070082000001</v>
      </c>
      <c r="I207" s="56">
        <f t="shared" si="3"/>
        <v>5.2910099759517345E-3</v>
      </c>
      <c r="J207" s="56">
        <f>H207/'סכום נכסי הקרן'!$C$41</f>
        <v>5.0140490088841665E-5</v>
      </c>
    </row>
    <row r="208" spans="1:10">
      <c r="A208" t="s">
        <v>3715</v>
      </c>
      <c r="B208" t="s">
        <v>3716</v>
      </c>
      <c r="C208" t="s">
        <v>1866</v>
      </c>
      <c r="D208" t="s">
        <v>100</v>
      </c>
      <c r="E208" s="66">
        <v>45215</v>
      </c>
      <c r="F208" s="55">
        <v>426672.67356000008</v>
      </c>
      <c r="G208" s="55">
        <v>8.4164150000000006</v>
      </c>
      <c r="H208" s="55">
        <v>35.910541513999995</v>
      </c>
      <c r="I208" s="56">
        <f t="shared" si="3"/>
        <v>7.5710273668976313E-3</v>
      </c>
      <c r="J208" s="56">
        <f>H208/'סכום נכסי הקרן'!$C$41</f>
        <v>7.1747175752394113E-5</v>
      </c>
    </row>
    <row r="209" spans="1:10">
      <c r="A209" t="s">
        <v>3717</v>
      </c>
      <c r="B209" t="s">
        <v>3718</v>
      </c>
      <c r="C209" t="s">
        <v>1866</v>
      </c>
      <c r="D209" t="s">
        <v>100</v>
      </c>
      <c r="E209" s="66">
        <v>45230</v>
      </c>
      <c r="F209" s="55">
        <v>672084.00373800006</v>
      </c>
      <c r="G209" s="55">
        <v>9.1062049999999992</v>
      </c>
      <c r="H209" s="55">
        <v>61.201348836999998</v>
      </c>
      <c r="I209" s="56">
        <f t="shared" si="3"/>
        <v>1.2903093838207152E-2</v>
      </c>
      <c r="J209" s="56">
        <f>H209/'סכום נכסי הקרן'!$C$41</f>
        <v>1.2227673953565824E-4</v>
      </c>
    </row>
    <row r="210" spans="1:10">
      <c r="A210" t="s">
        <v>3623</v>
      </c>
      <c r="B210" t="s">
        <v>3719</v>
      </c>
      <c r="C210" t="s">
        <v>1866</v>
      </c>
      <c r="D210" t="s">
        <v>100</v>
      </c>
      <c r="E210" s="66">
        <v>45231</v>
      </c>
      <c r="F210" s="55">
        <v>321984.83110499999</v>
      </c>
      <c r="G210" s="55">
        <v>9.1006020000000003</v>
      </c>
      <c r="H210" s="55">
        <v>29.302559541999997</v>
      </c>
      <c r="I210" s="56">
        <f t="shared" si="3"/>
        <v>6.1778650741353821E-3</v>
      </c>
      <c r="J210" s="56">
        <f>H210/'סכום נכסי הקרן'!$C$41</f>
        <v>5.8544811657469439E-5</v>
      </c>
    </row>
    <row r="211" spans="1:10">
      <c r="A211" t="s">
        <v>3625</v>
      </c>
      <c r="B211" t="s">
        <v>3720</v>
      </c>
      <c r="C211" t="s">
        <v>1866</v>
      </c>
      <c r="D211" t="s">
        <v>100</v>
      </c>
      <c r="E211" s="66">
        <v>45217</v>
      </c>
      <c r="F211" s="55">
        <v>286496.13299999997</v>
      </c>
      <c r="G211" s="55">
        <v>9.1492369999999994</v>
      </c>
      <c r="H211" s="55">
        <v>26.212210752000001</v>
      </c>
      <c r="I211" s="56">
        <f t="shared" si="3"/>
        <v>5.5263261589333541E-3</v>
      </c>
      <c r="J211" s="56">
        <f>H211/'סכום נכסי הקרן'!$C$41</f>
        <v>5.2370474306252174E-5</v>
      </c>
    </row>
    <row r="212" spans="1:10">
      <c r="A212" t="s">
        <v>3631</v>
      </c>
      <c r="B212" t="s">
        <v>3721</v>
      </c>
      <c r="C212" t="s">
        <v>1866</v>
      </c>
      <c r="D212" t="s">
        <v>100</v>
      </c>
      <c r="E212" s="66">
        <v>45216</v>
      </c>
      <c r="F212" s="55">
        <v>215141.53185</v>
      </c>
      <c r="G212" s="55">
        <v>9.2021099999999993</v>
      </c>
      <c r="H212" s="55">
        <v>19.797559352</v>
      </c>
      <c r="I212" s="56">
        <f t="shared" si="3"/>
        <v>4.1739237931941861E-3</v>
      </c>
      <c r="J212" s="56">
        <f>H212/'סכום נכסי הקרן'!$C$41</f>
        <v>3.9554373462807203E-5</v>
      </c>
    </row>
    <row r="213" spans="1:10">
      <c r="A213" t="s">
        <v>3640</v>
      </c>
      <c r="B213" t="s">
        <v>3722</v>
      </c>
      <c r="C213" t="s">
        <v>1866</v>
      </c>
      <c r="D213" t="s">
        <v>100</v>
      </c>
      <c r="E213" s="66">
        <v>45223</v>
      </c>
      <c r="F213" s="55">
        <v>143995.291524</v>
      </c>
      <c r="G213" s="55">
        <v>9.7182099999999991</v>
      </c>
      <c r="H213" s="55">
        <v>13.993764409999997</v>
      </c>
      <c r="I213" s="56">
        <f t="shared" si="3"/>
        <v>2.9503084288696607E-3</v>
      </c>
      <c r="J213" s="56">
        <f>H213/'סכום נכסי הקרן'!$C$41</f>
        <v>2.7958728335256251E-5</v>
      </c>
    </row>
    <row r="214" spans="1:10">
      <c r="A214" t="s">
        <v>3723</v>
      </c>
      <c r="B214" t="s">
        <v>3724</v>
      </c>
      <c r="C214" t="s">
        <v>1866</v>
      </c>
      <c r="D214" t="s">
        <v>100</v>
      </c>
      <c r="E214" s="66">
        <v>45223</v>
      </c>
      <c r="F214" s="55">
        <v>361128.8247</v>
      </c>
      <c r="G214" s="55">
        <v>9.8853930000000005</v>
      </c>
      <c r="H214" s="55">
        <v>35.699004856999998</v>
      </c>
      <c r="I214" s="56">
        <f t="shared" si="3"/>
        <v>7.5264290469690765E-3</v>
      </c>
      <c r="J214" s="56">
        <f>H214/'סכום נכסי הקרן'!$C$41</f>
        <v>7.1324537800751534E-5</v>
      </c>
    </row>
    <row r="215" spans="1:10">
      <c r="A215" t="s">
        <v>3723</v>
      </c>
      <c r="B215" t="s">
        <v>3725</v>
      </c>
      <c r="C215" t="s">
        <v>1866</v>
      </c>
      <c r="D215" t="s">
        <v>100</v>
      </c>
      <c r="E215" s="66">
        <v>45223</v>
      </c>
      <c r="F215" s="55">
        <v>566398.47818400001</v>
      </c>
      <c r="G215" s="55">
        <v>9.8853930000000005</v>
      </c>
      <c r="H215" s="55">
        <v>55.990717558999989</v>
      </c>
      <c r="I215" s="56">
        <f t="shared" si="3"/>
        <v>1.180453529964624E-2</v>
      </c>
      <c r="J215" s="56">
        <f>H215/'סכום נכסי הקרן'!$C$41</f>
        <v>1.1186620094943724E-4</v>
      </c>
    </row>
    <row r="216" spans="1:10">
      <c r="A216" t="s">
        <v>3726</v>
      </c>
      <c r="B216" t="s">
        <v>3727</v>
      </c>
      <c r="C216" t="s">
        <v>1866</v>
      </c>
      <c r="D216" t="s">
        <v>100</v>
      </c>
      <c r="E216" s="66">
        <v>45223</v>
      </c>
      <c r="F216" s="55">
        <v>217030.12480500003</v>
      </c>
      <c r="G216" s="55">
        <v>9.9413859999999996</v>
      </c>
      <c r="H216" s="55">
        <v>21.575802531000004</v>
      </c>
      <c r="I216" s="56">
        <f t="shared" si="3"/>
        <v>4.5488311937957439E-3</v>
      </c>
      <c r="J216" s="56">
        <f>H216/'סכום נכסי הקרן'!$C$41</f>
        <v>4.31072000289137E-5</v>
      </c>
    </row>
    <row r="217" spans="1:10">
      <c r="A217" t="s">
        <v>3728</v>
      </c>
      <c r="B217" t="s">
        <v>3729</v>
      </c>
      <c r="C217" t="s">
        <v>1866</v>
      </c>
      <c r="D217" t="s">
        <v>100</v>
      </c>
      <c r="E217" s="66">
        <v>45222</v>
      </c>
      <c r="F217" s="55">
        <v>193522.5747</v>
      </c>
      <c r="G217" s="55">
        <v>10.086641999999999</v>
      </c>
      <c r="H217" s="55">
        <v>19.519929046000001</v>
      </c>
      <c r="I217" s="56">
        <f t="shared" si="3"/>
        <v>4.1153909347078632E-3</v>
      </c>
      <c r="J217" s="56">
        <f>H217/'סכום נכסי הקרן'!$C$41</f>
        <v>3.8999684240117335E-5</v>
      </c>
    </row>
    <row r="218" spans="1:10">
      <c r="A218" t="s">
        <v>3730</v>
      </c>
      <c r="B218" t="s">
        <v>3731</v>
      </c>
      <c r="C218" t="s">
        <v>1866</v>
      </c>
      <c r="D218" t="s">
        <v>100</v>
      </c>
      <c r="E218" s="66">
        <v>45224</v>
      </c>
      <c r="F218" s="55">
        <v>289700.57877600001</v>
      </c>
      <c r="G218" s="55">
        <v>10.130515000000001</v>
      </c>
      <c r="H218" s="55">
        <v>29.348160924999995</v>
      </c>
      <c r="I218" s="56">
        <f t="shared" si="3"/>
        <v>6.1874792237445369E-3</v>
      </c>
      <c r="J218" s="56">
        <f>H218/'סכום נכסי הקרן'!$C$41</f>
        <v>5.86359205715296E-5</v>
      </c>
    </row>
    <row r="219" spans="1:10">
      <c r="A219" t="s">
        <v>3651</v>
      </c>
      <c r="B219" t="s">
        <v>3732</v>
      </c>
      <c r="C219" t="s">
        <v>1866</v>
      </c>
      <c r="D219" t="s">
        <v>100</v>
      </c>
      <c r="E219" s="66">
        <v>45224</v>
      </c>
      <c r="F219" s="55">
        <v>253494.29317799999</v>
      </c>
      <c r="G219" s="55">
        <v>10.132744000000001</v>
      </c>
      <c r="H219" s="55">
        <v>25.685927557999999</v>
      </c>
      <c r="I219" s="56">
        <f t="shared" si="3"/>
        <v>5.4153697573720207E-3</v>
      </c>
      <c r="J219" s="56">
        <f>H219/'סכום נכסי הקרן'!$C$41</f>
        <v>5.1318991058617807E-5</v>
      </c>
    </row>
    <row r="220" spans="1:10">
      <c r="A220" t="s">
        <v>3733</v>
      </c>
      <c r="B220" t="s">
        <v>3734</v>
      </c>
      <c r="C220" t="s">
        <v>1866</v>
      </c>
      <c r="D220" t="s">
        <v>100</v>
      </c>
      <c r="E220" s="66">
        <v>45260</v>
      </c>
      <c r="F220" s="55">
        <v>52251.095169</v>
      </c>
      <c r="G220" s="55">
        <v>-1.4673970000000001</v>
      </c>
      <c r="H220" s="55">
        <v>-0.766731159</v>
      </c>
      <c r="I220" s="56">
        <f t="shared" si="3"/>
        <v>-1.6165009891535716E-4</v>
      </c>
      <c r="J220" s="56">
        <f>H220/'סכום נכסי הקרן'!$C$41</f>
        <v>-1.5318843130829275E-6</v>
      </c>
    </row>
    <row r="221" spans="1:10">
      <c r="A221" t="s">
        <v>3735</v>
      </c>
      <c r="B221" t="s">
        <v>3736</v>
      </c>
      <c r="C221" t="s">
        <v>1866</v>
      </c>
      <c r="D221" t="s">
        <v>100</v>
      </c>
      <c r="E221" s="66">
        <v>45260</v>
      </c>
      <c r="F221" s="55">
        <v>348340.63445999997</v>
      </c>
      <c r="G221" s="55">
        <v>-1.468316</v>
      </c>
      <c r="H221" s="55">
        <v>-5.1147423920000001</v>
      </c>
      <c r="I221" s="56">
        <f t="shared" si="3"/>
        <v>-1.0783422636321612E-3</v>
      </c>
      <c r="J221" s="56">
        <f>H221/'סכום נכסי הקרן'!$C$41</f>
        <v>-1.0218958162576839E-5</v>
      </c>
    </row>
    <row r="222" spans="1:10">
      <c r="A222" t="s">
        <v>3737</v>
      </c>
      <c r="B222" t="s">
        <v>3738</v>
      </c>
      <c r="C222" t="s">
        <v>1866</v>
      </c>
      <c r="D222" t="s">
        <v>100</v>
      </c>
      <c r="E222" s="66">
        <v>45260</v>
      </c>
      <c r="F222" s="55">
        <v>464454.17927999998</v>
      </c>
      <c r="G222" s="55">
        <v>-1.46896</v>
      </c>
      <c r="H222" s="55">
        <v>-6.8226445499999997</v>
      </c>
      <c r="I222" s="56">
        <f t="shared" si="3"/>
        <v>-1.438419651302866E-3</v>
      </c>
      <c r="J222" s="56">
        <f>H222/'סכום נכסי הקרן'!$C$41</f>
        <v>-1.3631247455127527E-5</v>
      </c>
    </row>
    <row r="223" spans="1:10">
      <c r="A223" t="s">
        <v>3739</v>
      </c>
      <c r="B223" t="s">
        <v>3740</v>
      </c>
      <c r="C223" t="s">
        <v>1866</v>
      </c>
      <c r="D223" t="s">
        <v>100</v>
      </c>
      <c r="E223" s="66">
        <v>45260</v>
      </c>
      <c r="F223" s="55">
        <v>92890.835856000005</v>
      </c>
      <c r="G223" s="55">
        <v>-1.47946</v>
      </c>
      <c r="H223" s="55">
        <v>-1.3742823960000001</v>
      </c>
      <c r="I223" s="56">
        <f t="shared" si="3"/>
        <v>-2.8974025985949799E-4</v>
      </c>
      <c r="J223" s="56">
        <f>H223/'סכום נכסי הקרן'!$C$41</f>
        <v>-2.7457363894329749E-6</v>
      </c>
    </row>
    <row r="224" spans="1:10">
      <c r="A224" t="s">
        <v>3741</v>
      </c>
      <c r="B224" t="s">
        <v>3742</v>
      </c>
      <c r="C224" t="s">
        <v>1866</v>
      </c>
      <c r="D224" t="s">
        <v>100</v>
      </c>
      <c r="E224" s="66">
        <v>45260</v>
      </c>
      <c r="F224" s="55">
        <v>116113.54482</v>
      </c>
      <c r="G224" s="55">
        <v>-1.5438559999999999</v>
      </c>
      <c r="H224" s="55">
        <v>-1.7926262450000001</v>
      </c>
      <c r="I224" s="56">
        <f t="shared" si="3"/>
        <v>-3.7793978557028394E-4</v>
      </c>
      <c r="J224" s="56">
        <f>H224/'סכום נכסי הקרן'!$C$41</f>
        <v>-3.5815630964024157E-6</v>
      </c>
    </row>
    <row r="225" spans="1:10">
      <c r="A225" t="s">
        <v>3743</v>
      </c>
      <c r="B225" t="s">
        <v>3744</v>
      </c>
      <c r="C225" t="s">
        <v>1866</v>
      </c>
      <c r="D225" t="s">
        <v>100</v>
      </c>
      <c r="E225" s="66">
        <v>45251</v>
      </c>
      <c r="F225" s="55">
        <v>139336.253784</v>
      </c>
      <c r="G225" s="55">
        <v>-2.105321</v>
      </c>
      <c r="H225" s="55">
        <v>-2.9334756929999997</v>
      </c>
      <c r="I225" s="56">
        <f t="shared" si="3"/>
        <v>-6.184653256530114E-4</v>
      </c>
      <c r="J225" s="56">
        <f>H225/'סכום נכסי הקרן'!$C$41</f>
        <v>-5.8609140168213375E-6</v>
      </c>
    </row>
    <row r="226" spans="1:10">
      <c r="A226" t="s">
        <v>3745</v>
      </c>
      <c r="B226" t="s">
        <v>3746</v>
      </c>
      <c r="C226" t="s">
        <v>1866</v>
      </c>
      <c r="D226" t="s">
        <v>100</v>
      </c>
      <c r="E226" s="66">
        <v>45181</v>
      </c>
      <c r="F226" s="55">
        <v>290283.86205</v>
      </c>
      <c r="G226" s="55">
        <v>-3.9470640000000001</v>
      </c>
      <c r="H226" s="55">
        <v>-11.457688914</v>
      </c>
      <c r="I226" s="56">
        <f t="shared" si="3"/>
        <v>-2.4156270741691496E-3</v>
      </c>
      <c r="J226" s="56">
        <f>H226/'סכום נכסי הקרן'!$C$41</f>
        <v>-2.2891796825412132E-5</v>
      </c>
    </row>
    <row r="227" spans="1:10">
      <c r="A227" t="s">
        <v>3747</v>
      </c>
      <c r="B227" t="s">
        <v>3748</v>
      </c>
      <c r="C227" t="s">
        <v>1866</v>
      </c>
      <c r="D227" t="s">
        <v>100</v>
      </c>
      <c r="E227" s="66">
        <v>45237</v>
      </c>
      <c r="F227" s="55">
        <v>685069.91443800007</v>
      </c>
      <c r="G227" s="55">
        <v>-6.4899829999999996</v>
      </c>
      <c r="H227" s="55">
        <v>-44.460917876000003</v>
      </c>
      <c r="I227" s="56">
        <f t="shared" si="3"/>
        <v>-9.3737050961860968E-3</v>
      </c>
      <c r="J227" s="56">
        <f>H227/'סכום נכסי הקרן'!$C$41</f>
        <v>-8.8830330996777352E-5</v>
      </c>
    </row>
    <row r="228" spans="1:10">
      <c r="A228" t="s">
        <v>3749</v>
      </c>
      <c r="B228" t="s">
        <v>3750</v>
      </c>
      <c r="C228" t="s">
        <v>1866</v>
      </c>
      <c r="D228" t="s">
        <v>100</v>
      </c>
      <c r="E228" s="66">
        <v>45231</v>
      </c>
      <c r="F228" s="55">
        <v>174170.31722999999</v>
      </c>
      <c r="G228" s="55">
        <v>-10.352789</v>
      </c>
      <c r="H228" s="55">
        <v>-18.031485906</v>
      </c>
      <c r="I228" s="56">
        <f t="shared" si="3"/>
        <v>-3.8015821400780823E-3</v>
      </c>
      <c r="J228" s="56">
        <f>H228/'סכום נכסי הקרן'!$C$41</f>
        <v>-3.6025861316244355E-5</v>
      </c>
    </row>
    <row r="229" spans="1:10">
      <c r="A229" t="s">
        <v>3751</v>
      </c>
      <c r="B229" t="s">
        <v>3752</v>
      </c>
      <c r="C229" t="s">
        <v>1866</v>
      </c>
      <c r="D229" t="s">
        <v>100</v>
      </c>
      <c r="E229" s="66">
        <v>45224</v>
      </c>
      <c r="F229" s="55">
        <v>232227.08963999999</v>
      </c>
      <c r="G229" s="55">
        <v>-11.477686</v>
      </c>
      <c r="H229" s="55">
        <v>-26.654295886</v>
      </c>
      <c r="I229" s="56">
        <f t="shared" si="3"/>
        <v>-5.6195310649832311E-3</v>
      </c>
      <c r="J229" s="56">
        <f>H229/'סכום נכסי הקרן'!$C$41</f>
        <v>-5.3253734721421716E-5</v>
      </c>
    </row>
    <row r="230" spans="1:10">
      <c r="A230" s="57" t="s">
        <v>3753</v>
      </c>
      <c r="B230" s="108" t="s">
        <v>4062</v>
      </c>
      <c r="C230" s="108" t="s">
        <v>4062</v>
      </c>
      <c r="D230" s="108" t="s">
        <v>4062</v>
      </c>
      <c r="E230" s="108" t="s">
        <v>4062</v>
      </c>
      <c r="F230" s="122" t="s">
        <v>4062</v>
      </c>
      <c r="G230" s="108" t="s">
        <v>4062</v>
      </c>
      <c r="H230" s="59">
        <f>SUM(H231:H334)</f>
        <v>-174.7921766799999</v>
      </c>
      <c r="I230" s="58">
        <f t="shared" si="3"/>
        <v>-3.6851473059741097E-2</v>
      </c>
      <c r="J230" s="58">
        <f>H230/'סכום נכסי הקרן'!$C$41</f>
        <v>-3.4922461460277154E-4</v>
      </c>
    </row>
    <row r="231" spans="1:10">
      <c r="A231" t="s">
        <v>3754</v>
      </c>
      <c r="B231" t="s">
        <v>3755</v>
      </c>
      <c r="C231" t="s">
        <v>1866</v>
      </c>
      <c r="D231" t="s">
        <v>107</v>
      </c>
      <c r="E231" s="66">
        <v>45166</v>
      </c>
      <c r="F231" s="55">
        <v>50354.53284</v>
      </c>
      <c r="G231" s="55">
        <v>5.5743410000000004</v>
      </c>
      <c r="H231" s="55">
        <v>2.8069333940000001</v>
      </c>
      <c r="I231" s="56">
        <f t="shared" si="3"/>
        <v>5.9178638491841861E-4</v>
      </c>
      <c r="J231" s="56">
        <f>H231/'סכום נכסי הקרן'!$C$41</f>
        <v>5.6080898547873167E-6</v>
      </c>
    </row>
    <row r="232" spans="1:10">
      <c r="A232" t="s">
        <v>3756</v>
      </c>
      <c r="B232" t="s">
        <v>3757</v>
      </c>
      <c r="C232" t="s">
        <v>1866</v>
      </c>
      <c r="D232" t="s">
        <v>107</v>
      </c>
      <c r="E232" s="66">
        <v>45166</v>
      </c>
      <c r="F232" s="55">
        <v>65460.892692000001</v>
      </c>
      <c r="G232" s="55">
        <v>5.4278130000000004</v>
      </c>
      <c r="H232" s="55">
        <v>3.5530950720000001</v>
      </c>
      <c r="I232" s="56">
        <f t="shared" si="3"/>
        <v>7.490998156297285E-4</v>
      </c>
      <c r="J232" s="56">
        <f>H232/'סכום נכסי הקרן'!$C$41</f>
        <v>7.0988775397988688E-6</v>
      </c>
    </row>
    <row r="233" spans="1:10">
      <c r="A233" t="s">
        <v>3758</v>
      </c>
      <c r="B233" t="s">
        <v>3759</v>
      </c>
      <c r="C233" t="s">
        <v>1866</v>
      </c>
      <c r="D233" t="s">
        <v>107</v>
      </c>
      <c r="E233" s="66">
        <v>45168</v>
      </c>
      <c r="F233" s="55">
        <v>65460.892692000001</v>
      </c>
      <c r="G233" s="55">
        <v>4.2365430000000002</v>
      </c>
      <c r="H233" s="55">
        <v>2.7732789979999999</v>
      </c>
      <c r="I233" s="56">
        <f t="shared" si="3"/>
        <v>5.8469102120653818E-4</v>
      </c>
      <c r="J233" s="56">
        <f>H233/'סכום נכסי הקרן'!$C$41</f>
        <v>5.5408503267030257E-6</v>
      </c>
    </row>
    <row r="234" spans="1:10">
      <c r="A234" t="s">
        <v>3760</v>
      </c>
      <c r="B234" t="s">
        <v>3761</v>
      </c>
      <c r="C234" t="s">
        <v>1866</v>
      </c>
      <c r="D234" t="s">
        <v>100</v>
      </c>
      <c r="E234" s="66">
        <v>45166</v>
      </c>
      <c r="F234" s="55">
        <v>235699.67551999996</v>
      </c>
      <c r="G234" s="55">
        <v>2.4334359999999999</v>
      </c>
      <c r="H234" s="55">
        <v>5.7356014200000001</v>
      </c>
      <c r="I234" s="56">
        <f t="shared" si="3"/>
        <v>1.2092381090802427E-3</v>
      </c>
      <c r="J234" s="56">
        <f>H234/'סכום נכסי הקרן'!$C$41</f>
        <v>1.1459398432240009E-5</v>
      </c>
    </row>
    <row r="235" spans="1:10">
      <c r="A235" t="s">
        <v>3762</v>
      </c>
      <c r="B235" t="s">
        <v>3763</v>
      </c>
      <c r="C235" t="s">
        <v>1866</v>
      </c>
      <c r="D235" t="s">
        <v>100</v>
      </c>
      <c r="E235" s="66">
        <v>45167</v>
      </c>
      <c r="F235" s="55">
        <v>167051.44851300001</v>
      </c>
      <c r="G235" s="55">
        <v>2.709524</v>
      </c>
      <c r="H235" s="55">
        <v>4.5262992420000003</v>
      </c>
      <c r="I235" s="56">
        <f t="shared" si="3"/>
        <v>9.5428066487357422E-4</v>
      </c>
      <c r="J235" s="56">
        <f>H235/'סכום נכסי הקרן'!$C$41</f>
        <v>9.0432829339846175E-6</v>
      </c>
    </row>
    <row r="236" spans="1:10">
      <c r="A236" t="s">
        <v>3764</v>
      </c>
      <c r="B236" t="s">
        <v>3765</v>
      </c>
      <c r="C236" t="s">
        <v>1866</v>
      </c>
      <c r="D236" t="s">
        <v>102</v>
      </c>
      <c r="E236" s="66">
        <v>45236</v>
      </c>
      <c r="F236" s="55">
        <v>277464.40003199998</v>
      </c>
      <c r="G236" s="55">
        <v>2.554541</v>
      </c>
      <c r="H236" s="55">
        <v>7.0879407609999996</v>
      </c>
      <c r="I236" s="56">
        <f t="shared" si="3"/>
        <v>1.4943521098271185E-3</v>
      </c>
      <c r="J236" s="56">
        <f>H236/'סכום נכסי הקרן'!$C$41</f>
        <v>1.4161293872546227E-5</v>
      </c>
    </row>
    <row r="237" spans="1:10">
      <c r="A237" t="s">
        <v>3766</v>
      </c>
      <c r="B237" t="s">
        <v>3767</v>
      </c>
      <c r="C237" t="s">
        <v>1866</v>
      </c>
      <c r="D237" t="s">
        <v>102</v>
      </c>
      <c r="E237" s="66">
        <v>45259</v>
      </c>
      <c r="F237" s="55">
        <v>530151.30510500004</v>
      </c>
      <c r="G237" s="55">
        <v>0.51429800000000003</v>
      </c>
      <c r="H237" s="55">
        <v>2.726558727</v>
      </c>
      <c r="I237" s="56">
        <f t="shared" si="3"/>
        <v>5.7484097619421299E-4</v>
      </c>
      <c r="J237" s="56">
        <f>H237/'סכום נכסי הקרן'!$C$41</f>
        <v>5.4475059394197078E-6</v>
      </c>
    </row>
    <row r="238" spans="1:10">
      <c r="A238" t="s">
        <v>3768</v>
      </c>
      <c r="B238" t="s">
        <v>3769</v>
      </c>
      <c r="C238" t="s">
        <v>1866</v>
      </c>
      <c r="D238" t="s">
        <v>102</v>
      </c>
      <c r="E238" s="66">
        <v>45259</v>
      </c>
      <c r="F238" s="55">
        <v>279802.07769399998</v>
      </c>
      <c r="G238" s="55">
        <v>0.51928099999999999</v>
      </c>
      <c r="H238" s="55">
        <v>1.4529596810000001</v>
      </c>
      <c r="I238" s="56">
        <f t="shared" si="3"/>
        <v>3.0632780916325822E-4</v>
      </c>
      <c r="J238" s="56">
        <f>H238/'סכום נכסי הקרן'!$C$41</f>
        <v>2.9029290341725561E-6</v>
      </c>
    </row>
    <row r="239" spans="1:10">
      <c r="A239" t="s">
        <v>3770</v>
      </c>
      <c r="B239" t="s">
        <v>3771</v>
      </c>
      <c r="C239" t="s">
        <v>1866</v>
      </c>
      <c r="D239" t="s">
        <v>104</v>
      </c>
      <c r="E239" s="66">
        <v>45215</v>
      </c>
      <c r="F239" s="55">
        <v>41084.728409000003</v>
      </c>
      <c r="G239" s="55">
        <v>4.3419639999999999</v>
      </c>
      <c r="H239" s="55">
        <v>1.783883946</v>
      </c>
      <c r="I239" s="56">
        <f t="shared" si="3"/>
        <v>3.760966447490073E-4</v>
      </c>
      <c r="J239" s="56">
        <f>H239/'סכום נכסי הקרן'!$C$41</f>
        <v>3.5640964908768918E-6</v>
      </c>
    </row>
    <row r="240" spans="1:10">
      <c r="A240" t="s">
        <v>3772</v>
      </c>
      <c r="B240" t="s">
        <v>3773</v>
      </c>
      <c r="C240" t="s">
        <v>1866</v>
      </c>
      <c r="D240" t="s">
        <v>104</v>
      </c>
      <c r="E240" s="66">
        <v>45215</v>
      </c>
      <c r="F240" s="55">
        <v>22979.402182000002</v>
      </c>
      <c r="G240" s="55">
        <v>4.3319080000000003</v>
      </c>
      <c r="H240" s="55">
        <v>0.99544647799999997</v>
      </c>
      <c r="I240" s="56">
        <f t="shared" si="3"/>
        <v>2.098701999322867E-4</v>
      </c>
      <c r="J240" s="56">
        <f>H240/'סכום נכסי הקרן'!$C$41</f>
        <v>1.9888442334216519E-6</v>
      </c>
    </row>
    <row r="241" spans="1:10">
      <c r="A241" t="s">
        <v>3774</v>
      </c>
      <c r="B241" t="s">
        <v>3775</v>
      </c>
      <c r="C241" t="s">
        <v>1866</v>
      </c>
      <c r="D241" t="s">
        <v>104</v>
      </c>
      <c r="E241" s="66">
        <v>45167</v>
      </c>
      <c r="F241" s="55">
        <v>150949.340711</v>
      </c>
      <c r="G241" s="55">
        <v>1.3060719999999999</v>
      </c>
      <c r="H241" s="55">
        <v>1.9715067610000001</v>
      </c>
      <c r="I241" s="56">
        <f t="shared" si="3"/>
        <v>4.1565320410820217E-4</v>
      </c>
      <c r="J241" s="56">
        <f>H241/'סכום נכסי הקרן'!$C$41</f>
        <v>3.938955975457928E-6</v>
      </c>
    </row>
    <row r="242" spans="1:10">
      <c r="A242" t="s">
        <v>3776</v>
      </c>
      <c r="B242" t="s">
        <v>3777</v>
      </c>
      <c r="C242" t="s">
        <v>1866</v>
      </c>
      <c r="D242" t="s">
        <v>100</v>
      </c>
      <c r="E242" s="66">
        <v>45127</v>
      </c>
      <c r="F242" s="55">
        <v>140307.54644800001</v>
      </c>
      <c r="G242" s="55">
        <v>-4.0532329999999996</v>
      </c>
      <c r="H242" s="55">
        <v>-5.6869916480000002</v>
      </c>
      <c r="I242" s="56">
        <f t="shared" si="3"/>
        <v>-1.1989897001564406E-3</v>
      </c>
      <c r="J242" s="56">
        <f>H242/'סכום נכסי הקרן'!$C$41</f>
        <v>-1.1362278931727654E-5</v>
      </c>
    </row>
    <row r="243" spans="1:10">
      <c r="A243" t="s">
        <v>3778</v>
      </c>
      <c r="B243" t="s">
        <v>3779</v>
      </c>
      <c r="C243" t="s">
        <v>1866</v>
      </c>
      <c r="D243" t="s">
        <v>100</v>
      </c>
      <c r="E243" s="66">
        <v>45127</v>
      </c>
      <c r="F243" s="55">
        <v>365107.35850600002</v>
      </c>
      <c r="G243" s="55">
        <v>-4.0279160000000003</v>
      </c>
      <c r="H243" s="55">
        <v>-14.706217261000001</v>
      </c>
      <c r="I243" s="56">
        <f t="shared" si="3"/>
        <v>-3.1005150201693877E-3</v>
      </c>
      <c r="J243" s="56">
        <f>H243/'סכום נכסי הקרן'!$C$41</f>
        <v>-2.9382167742207644E-5</v>
      </c>
    </row>
    <row r="244" spans="1:10">
      <c r="A244" t="s">
        <v>3780</v>
      </c>
      <c r="B244" t="s">
        <v>3781</v>
      </c>
      <c r="C244" t="s">
        <v>1866</v>
      </c>
      <c r="D244" t="s">
        <v>100</v>
      </c>
      <c r="E244" s="66">
        <v>45127</v>
      </c>
      <c r="F244" s="55">
        <v>318482.482755</v>
      </c>
      <c r="G244" s="55">
        <v>-4.0217799999999997</v>
      </c>
      <c r="H244" s="55">
        <v>-12.808665654</v>
      </c>
      <c r="I244" s="56">
        <f t="shared" si="3"/>
        <v>-2.7004537974474542E-3</v>
      </c>
      <c r="J244" s="56">
        <f>H244/'סכום נכסי הקרן'!$C$41</f>
        <v>-2.5590969868079508E-5</v>
      </c>
    </row>
    <row r="245" spans="1:10">
      <c r="A245" t="s">
        <v>3782</v>
      </c>
      <c r="B245" t="s">
        <v>3783</v>
      </c>
      <c r="C245" t="s">
        <v>1866</v>
      </c>
      <c r="D245" t="s">
        <v>100</v>
      </c>
      <c r="E245" s="66">
        <v>45168</v>
      </c>
      <c r="F245" s="55">
        <v>104317.8784</v>
      </c>
      <c r="G245" s="55">
        <v>1.343831</v>
      </c>
      <c r="H245" s="55">
        <v>1.401855608</v>
      </c>
      <c r="I245" s="56">
        <f t="shared" si="3"/>
        <v>2.9555352621093642E-4</v>
      </c>
      <c r="J245" s="56">
        <f>H245/'סכום נכסי הקרן'!$C$41</f>
        <v>2.8008260651665126E-6</v>
      </c>
    </row>
    <row r="246" spans="1:10">
      <c r="A246" t="s">
        <v>3784</v>
      </c>
      <c r="B246" t="s">
        <v>3785</v>
      </c>
      <c r="C246" t="s">
        <v>1866</v>
      </c>
      <c r="D246" t="s">
        <v>100</v>
      </c>
      <c r="E246" s="66">
        <v>45166</v>
      </c>
      <c r="F246" s="55">
        <v>208635.7568</v>
      </c>
      <c r="G246" s="55">
        <v>1.404498</v>
      </c>
      <c r="H246" s="55">
        <v>2.9302841800000001</v>
      </c>
      <c r="I246" s="56">
        <f t="shared" si="3"/>
        <v>6.1779245826516132E-4</v>
      </c>
      <c r="J246" s="56">
        <f>H246/'סכום נכסי הקרן'!$C$41</f>
        <v>5.8545375592555905E-6</v>
      </c>
    </row>
    <row r="247" spans="1:10">
      <c r="A247" t="s">
        <v>3786</v>
      </c>
      <c r="B247" t="s">
        <v>3787</v>
      </c>
      <c r="C247" t="s">
        <v>1866</v>
      </c>
      <c r="D247" t="s">
        <v>100</v>
      </c>
      <c r="E247" s="66">
        <v>45166</v>
      </c>
      <c r="F247" s="55">
        <v>62590.727039999998</v>
      </c>
      <c r="G247" s="55">
        <v>1.4403109999999999</v>
      </c>
      <c r="H247" s="55">
        <v>0.90150123100000001</v>
      </c>
      <c r="I247" s="56">
        <f t="shared" si="3"/>
        <v>1.9006370284146266E-4</v>
      </c>
      <c r="J247" s="56">
        <f>H247/'סכום נכסי הקרן'!$C$41</f>
        <v>1.8011470875854266E-6</v>
      </c>
    </row>
    <row r="248" spans="1:10">
      <c r="A248" t="s">
        <v>3788</v>
      </c>
      <c r="B248" t="s">
        <v>3789</v>
      </c>
      <c r="C248" t="s">
        <v>1866</v>
      </c>
      <c r="D248" t="s">
        <v>100</v>
      </c>
      <c r="E248" s="66">
        <v>45168</v>
      </c>
      <c r="F248" s="55">
        <v>83454.302720000007</v>
      </c>
      <c r="G248" s="55">
        <v>1.4437530000000001</v>
      </c>
      <c r="H248" s="55">
        <v>1.204874344</v>
      </c>
      <c r="I248" s="56">
        <f t="shared" si="3"/>
        <v>2.5402392299042598E-4</v>
      </c>
      <c r="J248" s="56">
        <f>H248/'סכום נכסי הקרן'!$C$41</f>
        <v>2.4072689431546673E-6</v>
      </c>
    </row>
    <row r="249" spans="1:10">
      <c r="A249" t="s">
        <v>3790</v>
      </c>
      <c r="B249" t="s">
        <v>3791</v>
      </c>
      <c r="C249" t="s">
        <v>1866</v>
      </c>
      <c r="D249" t="s">
        <v>100</v>
      </c>
      <c r="E249" s="66">
        <v>45189</v>
      </c>
      <c r="F249" s="55">
        <v>78238.408800000005</v>
      </c>
      <c r="G249" s="55">
        <v>2.8150200000000001</v>
      </c>
      <c r="H249" s="55">
        <v>2.2024272380000003</v>
      </c>
      <c r="I249" s="56">
        <f t="shared" si="3"/>
        <v>4.6433821907135628E-4</v>
      </c>
      <c r="J249" s="56">
        <f>H249/'סכום נכסי הקרן'!$C$41</f>
        <v>4.4003216733738611E-6</v>
      </c>
    </row>
    <row r="250" spans="1:10">
      <c r="A250" t="s">
        <v>3792</v>
      </c>
      <c r="B250" t="s">
        <v>3793</v>
      </c>
      <c r="C250" t="s">
        <v>1866</v>
      </c>
      <c r="D250" t="s">
        <v>100</v>
      </c>
      <c r="E250" s="66">
        <v>45189</v>
      </c>
      <c r="F250" s="55">
        <v>78238.408800000005</v>
      </c>
      <c r="G250" s="55">
        <v>2.851823</v>
      </c>
      <c r="H250" s="55">
        <v>2.2312213120000002</v>
      </c>
      <c r="I250" s="56">
        <f t="shared" si="3"/>
        <v>4.7040888002681657E-4</v>
      </c>
      <c r="J250" s="56">
        <f>H250/'סכום נכסי הקרן'!$C$41</f>
        <v>4.4578505604584527E-6</v>
      </c>
    </row>
    <row r="251" spans="1:10">
      <c r="A251" t="s">
        <v>3794</v>
      </c>
      <c r="B251" t="s">
        <v>3795</v>
      </c>
      <c r="C251" t="s">
        <v>1866</v>
      </c>
      <c r="D251" t="s">
        <v>100</v>
      </c>
      <c r="E251" s="66">
        <v>45195</v>
      </c>
      <c r="F251" s="55">
        <v>78238.408800000005</v>
      </c>
      <c r="G251" s="55">
        <v>3.4983240000000002</v>
      </c>
      <c r="H251" s="55">
        <v>2.7370327059999999</v>
      </c>
      <c r="I251" s="56">
        <f t="shared" si="3"/>
        <v>5.7704920749081972E-4</v>
      </c>
      <c r="J251" s="56">
        <f>H251/'סכום נכסי הקרן'!$C$41</f>
        <v>5.4684323409847444E-6</v>
      </c>
    </row>
    <row r="252" spans="1:10">
      <c r="A252" t="s">
        <v>3796</v>
      </c>
      <c r="B252" t="s">
        <v>3797</v>
      </c>
      <c r="C252" t="s">
        <v>1866</v>
      </c>
      <c r="D252" t="s">
        <v>100</v>
      </c>
      <c r="E252" s="66">
        <v>45196</v>
      </c>
      <c r="F252" s="55">
        <v>78238.408800000005</v>
      </c>
      <c r="G252" s="55">
        <v>3.7793299999999999</v>
      </c>
      <c r="H252" s="55">
        <v>2.9568879849999998</v>
      </c>
      <c r="I252" s="56">
        <f t="shared" si="3"/>
        <v>6.2340134432554224E-4</v>
      </c>
      <c r="J252" s="56">
        <f>H252/'סכום נכסי הקרן'!$C$41</f>
        <v>5.9076904161200086E-6</v>
      </c>
    </row>
    <row r="253" spans="1:10">
      <c r="A253" t="s">
        <v>3798</v>
      </c>
      <c r="B253" t="s">
        <v>3799</v>
      </c>
      <c r="C253" t="s">
        <v>1866</v>
      </c>
      <c r="D253" t="s">
        <v>100</v>
      </c>
      <c r="E253" s="66">
        <v>45211</v>
      </c>
      <c r="F253" s="55">
        <v>117357.61320000001</v>
      </c>
      <c r="G253" s="55">
        <v>3.9561730000000002</v>
      </c>
      <c r="H253" s="55">
        <v>4.6428703210000002</v>
      </c>
      <c r="I253" s="56">
        <f t="shared" si="3"/>
        <v>9.7885737110212589E-4</v>
      </c>
      <c r="J253" s="56">
        <f>H253/'סכום נכסי הקרן'!$C$41</f>
        <v>9.2761851777282426E-6</v>
      </c>
    </row>
    <row r="254" spans="1:10">
      <c r="A254" t="s">
        <v>3800</v>
      </c>
      <c r="B254" t="s">
        <v>3801</v>
      </c>
      <c r="C254" t="s">
        <v>1866</v>
      </c>
      <c r="D254" t="s">
        <v>100</v>
      </c>
      <c r="E254" s="66">
        <v>45201</v>
      </c>
      <c r="F254" s="55">
        <v>78238.408800000005</v>
      </c>
      <c r="G254" s="55">
        <v>4.054138</v>
      </c>
      <c r="H254" s="55">
        <v>3.171893377</v>
      </c>
      <c r="I254" s="56">
        <f t="shared" si="3"/>
        <v>6.6873097841719023E-4</v>
      </c>
      <c r="J254" s="56">
        <f>H254/'סכום נכסי הקרן'!$C$41</f>
        <v>6.3372586987793628E-6</v>
      </c>
    </row>
    <row r="255" spans="1:10">
      <c r="A255" t="s">
        <v>3802</v>
      </c>
      <c r="B255" t="s">
        <v>3803</v>
      </c>
      <c r="C255" t="s">
        <v>1866</v>
      </c>
      <c r="D255" t="s">
        <v>100</v>
      </c>
      <c r="E255" s="66">
        <v>45201</v>
      </c>
      <c r="F255" s="55">
        <v>78238.408800000005</v>
      </c>
      <c r="G255" s="55">
        <v>4.1063049999999999</v>
      </c>
      <c r="H255" s="55">
        <v>3.2127076050000003</v>
      </c>
      <c r="I255" s="56">
        <f t="shared" si="3"/>
        <v>6.7733585108463066E-4</v>
      </c>
      <c r="J255" s="56">
        <f>H255/'סכום נכסי הקרן'!$C$41</f>
        <v>6.418803155255261E-6</v>
      </c>
    </row>
    <row r="256" spans="1:10">
      <c r="A256" t="s">
        <v>3804</v>
      </c>
      <c r="B256" t="s">
        <v>3805</v>
      </c>
      <c r="C256" t="s">
        <v>1866</v>
      </c>
      <c r="D256" t="s">
        <v>100</v>
      </c>
      <c r="E256" s="66">
        <v>45229</v>
      </c>
      <c r="F256" s="55">
        <v>125181.45408</v>
      </c>
      <c r="G256" s="55">
        <v>4.6035870000000001</v>
      </c>
      <c r="H256" s="55">
        <v>5.7628365439999998</v>
      </c>
      <c r="I256" s="56">
        <f t="shared" si="3"/>
        <v>1.2149800962642696E-3</v>
      </c>
      <c r="J256" s="56">
        <f>H256/'סכום נכסי הקרן'!$C$41</f>
        <v>1.1513812627790482E-5</v>
      </c>
    </row>
    <row r="257" spans="1:10">
      <c r="A257" t="s">
        <v>3806</v>
      </c>
      <c r="B257" t="s">
        <v>3807</v>
      </c>
      <c r="C257" t="s">
        <v>1866</v>
      </c>
      <c r="D257" t="s">
        <v>107</v>
      </c>
      <c r="E257" s="66">
        <v>45176</v>
      </c>
      <c r="F257" s="55">
        <v>118044.11404299998</v>
      </c>
      <c r="G257" s="55">
        <v>-6.705667</v>
      </c>
      <c r="H257" s="55">
        <v>-7.9156455770000003</v>
      </c>
      <c r="I257" s="56">
        <f t="shared" si="3"/>
        <v>-1.6688572982606013E-3</v>
      </c>
      <c r="J257" s="56">
        <f>H257/'סכום נכסי הקרן'!$C$41</f>
        <v>-1.5815000010102054E-5</v>
      </c>
    </row>
    <row r="258" spans="1:10">
      <c r="A258" t="s">
        <v>3808</v>
      </c>
      <c r="B258" t="s">
        <v>3809</v>
      </c>
      <c r="C258" t="s">
        <v>1866</v>
      </c>
      <c r="D258" t="s">
        <v>107</v>
      </c>
      <c r="E258" s="66">
        <v>45161</v>
      </c>
      <c r="F258" s="55">
        <v>673804.82666799997</v>
      </c>
      <c r="G258" s="55">
        <v>-5.8817110000000001</v>
      </c>
      <c r="H258" s="55">
        <v>-39.631251818999999</v>
      </c>
      <c r="I258" s="56">
        <f t="shared" si="3"/>
        <v>-8.3554655389722829E-3</v>
      </c>
      <c r="J258" s="56">
        <f>H258/'סכום נכסי הקרן'!$C$41</f>
        <v>-7.9180938790261604E-5</v>
      </c>
    </row>
    <row r="259" spans="1:10">
      <c r="A259" t="s">
        <v>3810</v>
      </c>
      <c r="B259" t="s">
        <v>3811</v>
      </c>
      <c r="C259" t="s">
        <v>1866</v>
      </c>
      <c r="D259" t="s">
        <v>107</v>
      </c>
      <c r="E259" s="66">
        <v>45180</v>
      </c>
      <c r="F259" s="55">
        <v>61998.735021</v>
      </c>
      <c r="G259" s="55">
        <v>-5.6458250000000003</v>
      </c>
      <c r="H259" s="55">
        <v>-3.5003399869999998</v>
      </c>
      <c r="I259" s="56">
        <f t="shared" si="3"/>
        <v>-7.3797744945426169E-4</v>
      </c>
      <c r="J259" s="56">
        <f>H259/'סכום נכסי הקרן'!$C$41</f>
        <v>-6.9934759447309725E-6</v>
      </c>
    </row>
    <row r="260" spans="1:10">
      <c r="A260" t="s">
        <v>3812</v>
      </c>
      <c r="B260" t="s">
        <v>3813</v>
      </c>
      <c r="C260" t="s">
        <v>1866</v>
      </c>
      <c r="D260" t="s">
        <v>107</v>
      </c>
      <c r="E260" s="66">
        <v>45267</v>
      </c>
      <c r="F260" s="55">
        <v>72820.831986999998</v>
      </c>
      <c r="G260" s="55">
        <v>-3.7832910000000002</v>
      </c>
      <c r="H260" s="55">
        <v>-2.7550237770000003</v>
      </c>
      <c r="I260" s="56">
        <f t="shared" si="3"/>
        <v>-5.8084226894737547E-4</v>
      </c>
      <c r="J260" s="56">
        <f>H260/'סכום נכסי הקרן'!$C$41</f>
        <v>-5.5043774556666719E-6</v>
      </c>
    </row>
    <row r="261" spans="1:10">
      <c r="A261" t="s">
        <v>3814</v>
      </c>
      <c r="B261" t="s">
        <v>3815</v>
      </c>
      <c r="C261" t="s">
        <v>1866</v>
      </c>
      <c r="D261" t="s">
        <v>100</v>
      </c>
      <c r="E261" s="66">
        <v>45127</v>
      </c>
      <c r="F261" s="55">
        <v>542736.87177600001</v>
      </c>
      <c r="G261" s="55">
        <v>1.081108</v>
      </c>
      <c r="H261" s="55">
        <v>5.8675703309999996</v>
      </c>
      <c r="I261" s="56">
        <f t="shared" si="3"/>
        <v>1.2370611436165267E-3</v>
      </c>
      <c r="J261" s="56">
        <f>H261/'סכום נכסי הקרן'!$C$41</f>
        <v>1.1723064649795589E-5</v>
      </c>
    </row>
    <row r="262" spans="1:10">
      <c r="A262" t="s">
        <v>3816</v>
      </c>
      <c r="B262" t="s">
        <v>3817</v>
      </c>
      <c r="C262" t="s">
        <v>1866</v>
      </c>
      <c r="D262" t="s">
        <v>100</v>
      </c>
      <c r="E262" s="66">
        <v>45127</v>
      </c>
      <c r="F262" s="55">
        <v>225349.39517700003</v>
      </c>
      <c r="G262" s="55">
        <v>1.0584519999999999</v>
      </c>
      <c r="H262" s="55">
        <v>2.3852147819999998</v>
      </c>
      <c r="I262" s="56">
        <f t="shared" si="3"/>
        <v>5.0287535718197157E-4</v>
      </c>
      <c r="J262" s="56">
        <f>H262/'סכום נכסי הקרן'!$C$41</f>
        <v>4.7655205673978803E-6</v>
      </c>
    </row>
    <row r="263" spans="1:10">
      <c r="A263" t="s">
        <v>3818</v>
      </c>
      <c r="B263" t="s">
        <v>3819</v>
      </c>
      <c r="C263" t="s">
        <v>1866</v>
      </c>
      <c r="D263" t="s">
        <v>100</v>
      </c>
      <c r="E263" s="66">
        <v>45127</v>
      </c>
      <c r="F263" s="55">
        <v>168952.704543</v>
      </c>
      <c r="G263" s="55">
        <v>1.0237130000000001</v>
      </c>
      <c r="H263" s="55">
        <v>1.7295904040000001</v>
      </c>
      <c r="I263" s="56">
        <f t="shared" si="3"/>
        <v>3.6464992534580501E-4</v>
      </c>
      <c r="J263" s="56">
        <f>H263/'סכום נכסי הקרן'!$C$41</f>
        <v>3.4556211480983563E-6</v>
      </c>
    </row>
    <row r="264" spans="1:10">
      <c r="A264" t="s">
        <v>3820</v>
      </c>
      <c r="B264" t="s">
        <v>3821</v>
      </c>
      <c r="C264" t="s">
        <v>1866</v>
      </c>
      <c r="D264" t="s">
        <v>100</v>
      </c>
      <c r="E264" s="66">
        <v>45267</v>
      </c>
      <c r="F264" s="55">
        <v>81363.722393999997</v>
      </c>
      <c r="G264" s="55">
        <v>-2.7613349999999999</v>
      </c>
      <c r="H264" s="55">
        <v>-2.2467251700000004</v>
      </c>
      <c r="I264" s="56">
        <f t="shared" si="3"/>
        <v>-4.7367756181945216E-4</v>
      </c>
      <c r="J264" s="56">
        <f>H264/'סכום נכסי הקרן'!$C$41</f>
        <v>-4.4888263680589171E-6</v>
      </c>
    </row>
    <row r="265" spans="1:10">
      <c r="A265" t="s">
        <v>3822</v>
      </c>
      <c r="B265" t="s">
        <v>3823</v>
      </c>
      <c r="C265" t="s">
        <v>1866</v>
      </c>
      <c r="D265" t="s">
        <v>102</v>
      </c>
      <c r="E265" s="66">
        <v>45195</v>
      </c>
      <c r="F265" s="55">
        <v>157416.746503</v>
      </c>
      <c r="G265" s="55">
        <v>-3.9586079999999999</v>
      </c>
      <c r="H265" s="55">
        <v>-6.2315115059999986</v>
      </c>
      <c r="I265" s="56">
        <f t="shared" si="3"/>
        <v>-1.3137909416005434E-3</v>
      </c>
      <c r="J265" s="56">
        <f>H265/'סכום נכסי הקרן'!$C$41</f>
        <v>-1.2450197974590424E-5</v>
      </c>
    </row>
    <row r="266" spans="1:10">
      <c r="A266" t="s">
        <v>3824</v>
      </c>
      <c r="B266" t="s">
        <v>3825</v>
      </c>
      <c r="C266" t="s">
        <v>1866</v>
      </c>
      <c r="D266" t="s">
        <v>102</v>
      </c>
      <c r="E266" s="66">
        <v>45195</v>
      </c>
      <c r="F266" s="55">
        <v>157453.63816999999</v>
      </c>
      <c r="G266" s="55">
        <v>-3.93425</v>
      </c>
      <c r="H266" s="55">
        <v>-6.1946198379999995</v>
      </c>
      <c r="I266" s="56">
        <f t="shared" ref="I266:I329" si="4">H266/$H$9</f>
        <v>-1.3060130631207772E-3</v>
      </c>
      <c r="J266" s="56">
        <f>H266/'סכום נכסי הקרן'!$C$41</f>
        <v>-1.2376490565116716E-5</v>
      </c>
    </row>
    <row r="267" spans="1:10">
      <c r="A267" t="s">
        <v>3826</v>
      </c>
      <c r="B267" t="s">
        <v>3827</v>
      </c>
      <c r="C267" t="s">
        <v>1866</v>
      </c>
      <c r="D267" t="s">
        <v>102</v>
      </c>
      <c r="E267" s="66">
        <v>45210</v>
      </c>
      <c r="F267" s="55">
        <v>165930.65605799999</v>
      </c>
      <c r="G267" s="55">
        <v>-3.9090379999999998</v>
      </c>
      <c r="H267" s="55">
        <v>-6.4862930370000003</v>
      </c>
      <c r="I267" s="56">
        <f t="shared" si="4"/>
        <v>-1.3675065878274062E-3</v>
      </c>
      <c r="J267" s="56">
        <f>H267/'סכום נכסי הקרן'!$C$41</f>
        <v>-1.2959236672210581E-5</v>
      </c>
    </row>
    <row r="268" spans="1:10">
      <c r="A268" t="s">
        <v>3828</v>
      </c>
      <c r="B268" t="s">
        <v>3829</v>
      </c>
      <c r="C268" t="s">
        <v>1866</v>
      </c>
      <c r="D268" t="s">
        <v>102</v>
      </c>
      <c r="E268" s="66">
        <v>45232</v>
      </c>
      <c r="F268" s="55">
        <v>197056.84355399999</v>
      </c>
      <c r="G268" s="55">
        <v>-3.938898</v>
      </c>
      <c r="H268" s="55">
        <v>-7.7618681880000002</v>
      </c>
      <c r="I268" s="56">
        <f t="shared" si="4"/>
        <v>-1.6364363775102091E-3</v>
      </c>
      <c r="J268" s="56">
        <f>H268/'סכום נכסי הקרן'!$C$41</f>
        <v>-1.5507761720447581E-5</v>
      </c>
    </row>
    <row r="269" spans="1:10">
      <c r="A269" t="s">
        <v>3830</v>
      </c>
      <c r="B269" t="s">
        <v>3831</v>
      </c>
      <c r="C269" t="s">
        <v>1866</v>
      </c>
      <c r="D269" t="s">
        <v>102</v>
      </c>
      <c r="E269" s="66">
        <v>45232</v>
      </c>
      <c r="F269" s="55">
        <v>105766.53453200002</v>
      </c>
      <c r="G269" s="55">
        <v>-3.8902739999999998</v>
      </c>
      <c r="H269" s="55">
        <v>-4.1146079419999992</v>
      </c>
      <c r="I269" s="56">
        <f t="shared" si="4"/>
        <v>-8.6748369753186728E-4</v>
      </c>
      <c r="J269" s="56">
        <f>H269/'סכום נכסי הקרן'!$C$41</f>
        <v>-8.2207476334429586E-6</v>
      </c>
    </row>
    <row r="270" spans="1:10">
      <c r="A270" t="s">
        <v>3830</v>
      </c>
      <c r="B270" t="s">
        <v>3832</v>
      </c>
      <c r="C270" t="s">
        <v>1866</v>
      </c>
      <c r="D270" t="s">
        <v>102</v>
      </c>
      <c r="E270" s="66">
        <v>45232</v>
      </c>
      <c r="F270" s="55">
        <v>275125.25052300002</v>
      </c>
      <c r="G270" s="55">
        <v>-3.8902739999999998</v>
      </c>
      <c r="H270" s="55">
        <v>-10.703125951000001</v>
      </c>
      <c r="I270" s="56">
        <f t="shared" si="4"/>
        <v>-2.2565423986931985E-3</v>
      </c>
      <c r="J270" s="56">
        <f>H270/'סכום נכסי הקרן'!$C$41</f>
        <v>-2.1384223861036137E-5</v>
      </c>
    </row>
    <row r="271" spans="1:10">
      <c r="A271" t="s">
        <v>3833</v>
      </c>
      <c r="B271" t="s">
        <v>3834</v>
      </c>
      <c r="C271" t="s">
        <v>1866</v>
      </c>
      <c r="D271" t="s">
        <v>102</v>
      </c>
      <c r="E271" s="66">
        <v>45181</v>
      </c>
      <c r="F271" s="55">
        <v>438820.85473100009</v>
      </c>
      <c r="G271" s="55">
        <v>-2.554996</v>
      </c>
      <c r="H271" s="55">
        <v>-11.211854781</v>
      </c>
      <c r="I271" s="56">
        <f t="shared" si="4"/>
        <v>-2.3637978098308512E-3</v>
      </c>
      <c r="J271" s="56">
        <f>H271/'סכום נכסי הקרן'!$C$41</f>
        <v>-2.2400634509204448E-5</v>
      </c>
    </row>
    <row r="272" spans="1:10">
      <c r="A272" t="s">
        <v>3835</v>
      </c>
      <c r="B272" t="s">
        <v>3836</v>
      </c>
      <c r="C272" t="s">
        <v>1866</v>
      </c>
      <c r="D272" t="s">
        <v>102</v>
      </c>
      <c r="E272" s="66">
        <v>45181</v>
      </c>
      <c r="F272" s="55">
        <v>159600.733236</v>
      </c>
      <c r="G272" s="55">
        <v>-2.5360309999999999</v>
      </c>
      <c r="H272" s="55">
        <v>-4.047524772</v>
      </c>
      <c r="I272" s="56">
        <f t="shared" si="4"/>
        <v>-8.5334053804399831E-4</v>
      </c>
      <c r="J272" s="56">
        <f>H272/'סכום נכסי הקרן'!$C$41</f>
        <v>-8.0867193569230604E-6</v>
      </c>
    </row>
    <row r="273" spans="1:10">
      <c r="A273" t="s">
        <v>3837</v>
      </c>
      <c r="B273" t="s">
        <v>3838</v>
      </c>
      <c r="C273" t="s">
        <v>1866</v>
      </c>
      <c r="D273" t="s">
        <v>102</v>
      </c>
      <c r="E273" s="66">
        <v>45176</v>
      </c>
      <c r="F273" s="55">
        <v>718236.50206499989</v>
      </c>
      <c r="G273" s="55">
        <v>-2.5915659999999998</v>
      </c>
      <c r="H273" s="55">
        <v>-18.613575075</v>
      </c>
      <c r="I273" s="56">
        <f t="shared" si="4"/>
        <v>-3.9243041276247085E-3</v>
      </c>
      <c r="J273" s="56">
        <f>H273/'סכום נכסי הקרן'!$C$41</f>
        <v>-3.7188841659927737E-5</v>
      </c>
    </row>
    <row r="274" spans="1:10">
      <c r="A274" t="s">
        <v>3839</v>
      </c>
      <c r="B274" t="s">
        <v>3840</v>
      </c>
      <c r="C274" t="s">
        <v>1866</v>
      </c>
      <c r="D274" t="s">
        <v>102</v>
      </c>
      <c r="E274" s="66">
        <v>45181</v>
      </c>
      <c r="F274" s="55">
        <v>556866.06891499995</v>
      </c>
      <c r="G274" s="55">
        <v>-2.5265520000000001</v>
      </c>
      <c r="H274" s="55">
        <v>-14.069509917</v>
      </c>
      <c r="I274" s="56">
        <f t="shared" si="4"/>
        <v>-2.9662778707727575E-3</v>
      </c>
      <c r="J274" s="56">
        <f>H274/'סכום נכסי הקרן'!$C$41</f>
        <v>-2.8110063457871004E-5</v>
      </c>
    </row>
    <row r="275" spans="1:10">
      <c r="A275" t="s">
        <v>3841</v>
      </c>
      <c r="B275" t="s">
        <v>3842</v>
      </c>
      <c r="C275" t="s">
        <v>1866</v>
      </c>
      <c r="D275" t="s">
        <v>102</v>
      </c>
      <c r="E275" s="66">
        <v>45176</v>
      </c>
      <c r="F275" s="55">
        <v>227044.61202599999</v>
      </c>
      <c r="G275" s="55">
        <v>-2.5725989999999999</v>
      </c>
      <c r="H275" s="55">
        <v>-5.8409484810000007</v>
      </c>
      <c r="I275" s="56">
        <f t="shared" si="4"/>
        <v>-1.2314484531248263E-3</v>
      </c>
      <c r="J275" s="56">
        <f>H275/'סכום נכסי הקרן'!$C$41</f>
        <v>-1.1669875740069481E-5</v>
      </c>
    </row>
    <row r="276" spans="1:10">
      <c r="A276" t="s">
        <v>3843</v>
      </c>
      <c r="B276" t="s">
        <v>3844</v>
      </c>
      <c r="C276" t="s">
        <v>1866</v>
      </c>
      <c r="D276" t="s">
        <v>102</v>
      </c>
      <c r="E276" s="66">
        <v>45176</v>
      </c>
      <c r="F276" s="55">
        <v>240061.76441500001</v>
      </c>
      <c r="G276" s="55">
        <v>-2.5725989999999999</v>
      </c>
      <c r="H276" s="55">
        <v>-6.1758276710000013</v>
      </c>
      <c r="I276" s="56">
        <f t="shared" si="4"/>
        <v>-1.3020511064183191E-3</v>
      </c>
      <c r="J276" s="56">
        <f>H276/'סכום נכסי הקרן'!$C$41</f>
        <v>-1.233894490716579E-5</v>
      </c>
    </row>
    <row r="277" spans="1:10">
      <c r="A277" t="s">
        <v>3845</v>
      </c>
      <c r="B277" t="s">
        <v>3846</v>
      </c>
      <c r="C277" t="s">
        <v>1866</v>
      </c>
      <c r="D277" t="s">
        <v>102</v>
      </c>
      <c r="E277" s="66">
        <v>45175</v>
      </c>
      <c r="F277" s="55">
        <v>211480.877966</v>
      </c>
      <c r="G277" s="55">
        <v>-2.3767309999999999</v>
      </c>
      <c r="H277" s="55">
        <v>-5.026331978</v>
      </c>
      <c r="I277" s="56">
        <f t="shared" si="4"/>
        <v>-1.0597026766002644E-3</v>
      </c>
      <c r="J277" s="56">
        <f>H277/'סכום נכסי הקרן'!$C$41</f>
        <v>-1.0042319291533166E-5</v>
      </c>
    </row>
    <row r="278" spans="1:10">
      <c r="A278" t="s">
        <v>3847</v>
      </c>
      <c r="B278" t="s">
        <v>3848</v>
      </c>
      <c r="C278" t="s">
        <v>1866</v>
      </c>
      <c r="D278" t="s">
        <v>102</v>
      </c>
      <c r="E278" s="66">
        <v>45183</v>
      </c>
      <c r="F278" s="55">
        <v>231772.51025799999</v>
      </c>
      <c r="G278" s="55">
        <v>-2.4464760000000001</v>
      </c>
      <c r="H278" s="55">
        <v>-5.6702596380000001</v>
      </c>
      <c r="I278" s="56">
        <f t="shared" si="4"/>
        <v>-1.1954620868074794E-3</v>
      </c>
      <c r="J278" s="56">
        <f>H278/'סכום נכסי הקרן'!$C$41</f>
        <v>-1.1328849347779642E-5</v>
      </c>
    </row>
    <row r="279" spans="1:10">
      <c r="A279" t="s">
        <v>3847</v>
      </c>
      <c r="B279" t="s">
        <v>3849</v>
      </c>
      <c r="C279" t="s">
        <v>1866</v>
      </c>
      <c r="D279" t="s">
        <v>102</v>
      </c>
      <c r="E279" s="66">
        <v>45183</v>
      </c>
      <c r="F279" s="55">
        <v>1139952.3136700001</v>
      </c>
      <c r="G279" s="55">
        <v>-2.4464760000000001</v>
      </c>
      <c r="H279" s="55">
        <v>-27.888663739999998</v>
      </c>
      <c r="I279" s="56">
        <f t="shared" si="4"/>
        <v>-5.8797731111748571E-3</v>
      </c>
      <c r="J279" s="56">
        <f>H279/'סכום נכסי הקרן'!$C$41</f>
        <v>-5.5719929984155826E-5</v>
      </c>
    </row>
    <row r="280" spans="1:10">
      <c r="A280" t="s">
        <v>3850</v>
      </c>
      <c r="B280" t="s">
        <v>3851</v>
      </c>
      <c r="C280" t="s">
        <v>1866</v>
      </c>
      <c r="D280" t="s">
        <v>102</v>
      </c>
      <c r="E280" s="66">
        <v>45183</v>
      </c>
      <c r="F280" s="55">
        <v>150700.21724200001</v>
      </c>
      <c r="G280" s="55">
        <v>-2.4464760000000001</v>
      </c>
      <c r="H280" s="55">
        <v>-3.686845162</v>
      </c>
      <c r="I280" s="56">
        <f t="shared" si="4"/>
        <v>-7.7729837652640126E-4</v>
      </c>
      <c r="J280" s="56">
        <f>H280/'סכום נכסי הקרן'!$C$41</f>
        <v>-7.3661024495203607E-6</v>
      </c>
    </row>
    <row r="281" spans="1:10">
      <c r="A281" t="s">
        <v>3852</v>
      </c>
      <c r="B281" t="s">
        <v>3853</v>
      </c>
      <c r="C281" t="s">
        <v>1866</v>
      </c>
      <c r="D281" t="s">
        <v>102</v>
      </c>
      <c r="E281" s="66">
        <v>45183</v>
      </c>
      <c r="F281" s="55">
        <v>984956.9770190001</v>
      </c>
      <c r="G281" s="55">
        <v>-2.4417490000000002</v>
      </c>
      <c r="H281" s="55">
        <v>-24.050174948999995</v>
      </c>
      <c r="I281" s="56">
        <f t="shared" si="4"/>
        <v>-5.070503674988242E-3</v>
      </c>
      <c r="J281" s="56">
        <f>H281/'סכום נכסי הקרן'!$C$41</f>
        <v>-4.8050852373502003E-5</v>
      </c>
    </row>
    <row r="282" spans="1:10">
      <c r="A282" t="s">
        <v>3854</v>
      </c>
      <c r="B282" t="s">
        <v>3855</v>
      </c>
      <c r="C282" t="s">
        <v>1866</v>
      </c>
      <c r="D282" t="s">
        <v>102</v>
      </c>
      <c r="E282" s="66">
        <v>45266</v>
      </c>
      <c r="F282" s="55">
        <v>54538.577747000003</v>
      </c>
      <c r="G282" s="55">
        <v>-2.3862839999999998</v>
      </c>
      <c r="H282" s="55">
        <v>-1.301445264</v>
      </c>
      <c r="I282" s="56">
        <f t="shared" si="4"/>
        <v>-2.7438399129742832E-4</v>
      </c>
      <c r="J282" s="56">
        <f>H282/'סכום נכסי הקרן'!$C$41</f>
        <v>-2.6002120311086373E-6</v>
      </c>
    </row>
    <row r="283" spans="1:10">
      <c r="A283" t="s">
        <v>3856</v>
      </c>
      <c r="B283" t="s">
        <v>3857</v>
      </c>
      <c r="C283" t="s">
        <v>1866</v>
      </c>
      <c r="D283" t="s">
        <v>102</v>
      </c>
      <c r="E283" s="66">
        <v>45274</v>
      </c>
      <c r="F283" s="55">
        <v>321798.63988600002</v>
      </c>
      <c r="G283" s="55">
        <v>-1.485609</v>
      </c>
      <c r="H283" s="55">
        <v>-4.7806684610000003</v>
      </c>
      <c r="I283" s="56">
        <f t="shared" si="4"/>
        <v>-1.0079093832707773E-3</v>
      </c>
      <c r="J283" s="56">
        <f>H283/'סכום נכסי הקרן'!$C$41</f>
        <v>-9.5514978561816892E-6</v>
      </c>
    </row>
    <row r="284" spans="1:10">
      <c r="A284" t="s">
        <v>3858</v>
      </c>
      <c r="B284" t="s">
        <v>3859</v>
      </c>
      <c r="C284" t="s">
        <v>1866</v>
      </c>
      <c r="D284" t="s">
        <v>102</v>
      </c>
      <c r="E284" s="66">
        <v>45161</v>
      </c>
      <c r="F284" s="55">
        <v>201410.06035399999</v>
      </c>
      <c r="G284" s="55">
        <v>-1.5385150000000001</v>
      </c>
      <c r="H284" s="55">
        <v>-3.098724496</v>
      </c>
      <c r="I284" s="56">
        <f t="shared" si="4"/>
        <v>-6.5330476714047338E-4</v>
      </c>
      <c r="J284" s="56">
        <f>H284/'סכום נכסי הקרן'!$C$41</f>
        <v>-6.1910715252257028E-6</v>
      </c>
    </row>
    <row r="285" spans="1:10">
      <c r="A285" t="s">
        <v>3860</v>
      </c>
      <c r="B285" t="s">
        <v>3861</v>
      </c>
      <c r="C285" t="s">
        <v>1866</v>
      </c>
      <c r="D285" t="s">
        <v>102</v>
      </c>
      <c r="E285" s="66">
        <v>45279</v>
      </c>
      <c r="F285" s="55">
        <v>121338.539978</v>
      </c>
      <c r="G285" s="55">
        <v>-0.93020800000000003</v>
      </c>
      <c r="H285" s="55">
        <v>-1.1287006479999999</v>
      </c>
      <c r="I285" s="56">
        <f t="shared" si="4"/>
        <v>-2.3796420590626826E-4</v>
      </c>
      <c r="J285" s="56">
        <f>H285/'סכום נכסי הקרן'!$C$41</f>
        <v>-2.2550783237931969E-6</v>
      </c>
    </row>
    <row r="286" spans="1:10">
      <c r="A286" t="s">
        <v>3862</v>
      </c>
      <c r="B286" t="s">
        <v>3863</v>
      </c>
      <c r="C286" t="s">
        <v>1866</v>
      </c>
      <c r="D286" t="s">
        <v>102</v>
      </c>
      <c r="E286" s="66">
        <v>45279</v>
      </c>
      <c r="F286" s="55">
        <v>121438.14748100001</v>
      </c>
      <c r="G286" s="55">
        <v>-0.84742200000000001</v>
      </c>
      <c r="H286" s="55">
        <v>-1.029093144</v>
      </c>
      <c r="I286" s="56">
        <f t="shared" si="4"/>
        <v>-2.1696393392656667E-4</v>
      </c>
      <c r="J286" s="56">
        <f>H286/'סכום נכסי הקרן'!$C$41</f>
        <v>-2.0560683174150096E-6</v>
      </c>
    </row>
    <row r="287" spans="1:10">
      <c r="A287" t="s">
        <v>3864</v>
      </c>
      <c r="B287" t="s">
        <v>3865</v>
      </c>
      <c r="C287" t="s">
        <v>1866</v>
      </c>
      <c r="D287" t="s">
        <v>102</v>
      </c>
      <c r="E287" s="66">
        <v>45288</v>
      </c>
      <c r="F287" s="55">
        <v>81936.394184000004</v>
      </c>
      <c r="G287" s="55">
        <v>0.37514199999999998</v>
      </c>
      <c r="H287" s="55">
        <v>0.30737783600000002</v>
      </c>
      <c r="I287" s="56">
        <f t="shared" si="4"/>
        <v>6.4804536780001183E-5</v>
      </c>
      <c r="J287" s="56">
        <f>H287/'סכום נכסי הקרן'!$C$41</f>
        <v>6.1412305947224043E-7</v>
      </c>
    </row>
    <row r="288" spans="1:10">
      <c r="A288" t="s">
        <v>3866</v>
      </c>
      <c r="B288" t="s">
        <v>3867</v>
      </c>
      <c r="C288" t="s">
        <v>1866</v>
      </c>
      <c r="D288" t="s">
        <v>102</v>
      </c>
      <c r="E288" s="66">
        <v>45099</v>
      </c>
      <c r="F288" s="55">
        <v>532429.03286799998</v>
      </c>
      <c r="G288" s="55">
        <v>0.38185999999999998</v>
      </c>
      <c r="H288" s="55">
        <v>2.0331350910000001</v>
      </c>
      <c r="I288" s="56">
        <f t="shared" si="4"/>
        <v>4.2864631847893076E-4</v>
      </c>
      <c r="J288" s="56">
        <f>H288/'סכום נכסי הקרן'!$C$41</f>
        <v>4.0620857985521503E-6</v>
      </c>
    </row>
    <row r="289" spans="1:10">
      <c r="A289" t="s">
        <v>3866</v>
      </c>
      <c r="B289" t="s">
        <v>3868</v>
      </c>
      <c r="C289" t="s">
        <v>1866</v>
      </c>
      <c r="D289" t="s">
        <v>102</v>
      </c>
      <c r="E289" s="66">
        <v>45099</v>
      </c>
      <c r="F289" s="55">
        <v>156506.59836100001</v>
      </c>
      <c r="G289" s="55">
        <v>0.38185999999999998</v>
      </c>
      <c r="H289" s="55">
        <v>0.5976365560000001</v>
      </c>
      <c r="I289" s="56">
        <f t="shared" si="4"/>
        <v>1.2599984656790688E-4</v>
      </c>
      <c r="J289" s="56">
        <f>H289/'סכום נכסי הקרן'!$C$41</f>
        <v>1.1940431196970655E-6</v>
      </c>
    </row>
    <row r="290" spans="1:10">
      <c r="A290" t="s">
        <v>3869</v>
      </c>
      <c r="B290" t="s">
        <v>3870</v>
      </c>
      <c r="C290" t="s">
        <v>1866</v>
      </c>
      <c r="D290" t="s">
        <v>102</v>
      </c>
      <c r="E290" s="66">
        <v>45288</v>
      </c>
      <c r="F290" s="55">
        <v>82010.177519000004</v>
      </c>
      <c r="G290" s="55">
        <v>0.46477299999999999</v>
      </c>
      <c r="H290" s="55">
        <v>0.38116117200000005</v>
      </c>
      <c r="I290" s="56">
        <f t="shared" si="4"/>
        <v>8.0360293739534157E-5</v>
      </c>
      <c r="J290" s="56">
        <f>H290/'סכום נכסי הקרן'!$C$41</f>
        <v>7.615378784196557E-7</v>
      </c>
    </row>
    <row r="291" spans="1:10">
      <c r="A291" t="s">
        <v>3871</v>
      </c>
      <c r="B291" t="s">
        <v>3872</v>
      </c>
      <c r="C291" t="s">
        <v>1866</v>
      </c>
      <c r="D291" t="s">
        <v>102</v>
      </c>
      <c r="E291" s="66">
        <v>45148</v>
      </c>
      <c r="F291" s="55">
        <v>123599.788023</v>
      </c>
      <c r="G291" s="55">
        <v>0.43294700000000003</v>
      </c>
      <c r="H291" s="55">
        <v>0.53512163899999998</v>
      </c>
      <c r="I291" s="56">
        <f t="shared" si="4"/>
        <v>1.1281981286493933E-4</v>
      </c>
      <c r="J291" s="56">
        <f>H291/'סכום נכסי הקרן'!$C$41</f>
        <v>1.0691419472823659E-6</v>
      </c>
    </row>
    <row r="292" spans="1:10">
      <c r="A292" t="s">
        <v>3873</v>
      </c>
      <c r="B292" t="s">
        <v>3874</v>
      </c>
      <c r="C292" t="s">
        <v>1866</v>
      </c>
      <c r="D292" t="s">
        <v>102</v>
      </c>
      <c r="E292" s="66">
        <v>45148</v>
      </c>
      <c r="F292" s="55">
        <v>98972.552391000005</v>
      </c>
      <c r="G292" s="55">
        <v>0.56599999999999995</v>
      </c>
      <c r="H292" s="55">
        <v>0.56018424100000008</v>
      </c>
      <c r="I292" s="56">
        <f t="shared" si="4"/>
        <v>1.1810376675780081E-4</v>
      </c>
      <c r="J292" s="56">
        <f>H292/'סכום נכסי הקרן'!$C$41</f>
        <v>1.1192155700876717E-6</v>
      </c>
    </row>
    <row r="293" spans="1:10">
      <c r="A293" t="s">
        <v>3873</v>
      </c>
      <c r="B293" t="s">
        <v>3875</v>
      </c>
      <c r="C293" t="s">
        <v>1866</v>
      </c>
      <c r="D293" t="s">
        <v>102</v>
      </c>
      <c r="E293" s="66">
        <v>45148</v>
      </c>
      <c r="F293" s="55">
        <v>164538.314055</v>
      </c>
      <c r="G293" s="55">
        <v>0.56599999999999995</v>
      </c>
      <c r="H293" s="55">
        <v>0.9312861830000001</v>
      </c>
      <c r="I293" s="56">
        <f t="shared" si="4"/>
        <v>1.9634327082363354E-4</v>
      </c>
      <c r="J293" s="56">
        <f>H293/'סכום נכסי הקרן'!$C$41</f>
        <v>1.8606556913497978E-6</v>
      </c>
    </row>
    <row r="294" spans="1:10">
      <c r="A294" t="s">
        <v>3876</v>
      </c>
      <c r="B294" t="s">
        <v>3877</v>
      </c>
      <c r="C294" t="s">
        <v>1866</v>
      </c>
      <c r="D294" t="s">
        <v>102</v>
      </c>
      <c r="E294" s="66">
        <v>45133</v>
      </c>
      <c r="F294" s="55">
        <v>247270.09259599997</v>
      </c>
      <c r="G294" s="55">
        <v>0.80726500000000001</v>
      </c>
      <c r="H294" s="55">
        <v>1.996123742</v>
      </c>
      <c r="I294" s="56">
        <f t="shared" si="4"/>
        <v>4.2084320762760717E-4</v>
      </c>
      <c r="J294" s="56">
        <f>H294/'סכום נכסי הקרן'!$C$41</f>
        <v>3.9881392733932093E-6</v>
      </c>
    </row>
    <row r="295" spans="1:10">
      <c r="A295" t="s">
        <v>3878</v>
      </c>
      <c r="B295" t="s">
        <v>3879</v>
      </c>
      <c r="C295" t="s">
        <v>1866</v>
      </c>
      <c r="D295" t="s">
        <v>102</v>
      </c>
      <c r="E295" s="66">
        <v>45133</v>
      </c>
      <c r="F295" s="55">
        <v>1052151.634721</v>
      </c>
      <c r="G295" s="55">
        <v>0.85164200000000001</v>
      </c>
      <c r="H295" s="55">
        <v>8.9605661720000001</v>
      </c>
      <c r="I295" s="56">
        <f t="shared" si="4"/>
        <v>1.8891581371631764E-3</v>
      </c>
      <c r="J295" s="56">
        <f>H295/'סכום נכסי הקרן'!$C$41</f>
        <v>1.7902690655132666E-5</v>
      </c>
    </row>
    <row r="296" spans="1:10">
      <c r="A296" t="s">
        <v>3880</v>
      </c>
      <c r="B296" t="s">
        <v>3881</v>
      </c>
      <c r="C296" t="s">
        <v>1866</v>
      </c>
      <c r="D296" t="s">
        <v>102</v>
      </c>
      <c r="E296" s="66">
        <v>45133</v>
      </c>
      <c r="F296" s="55">
        <v>297607.35209100001</v>
      </c>
      <c r="G296" s="55">
        <v>0.85164200000000001</v>
      </c>
      <c r="H296" s="55">
        <v>2.534549481</v>
      </c>
      <c r="I296" s="56">
        <f t="shared" si="4"/>
        <v>5.3435962462237323E-4</v>
      </c>
      <c r="J296" s="56">
        <f>H296/'סכום נכסי הקרן'!$C$41</f>
        <v>5.0638826205266766E-6</v>
      </c>
    </row>
    <row r="297" spans="1:10">
      <c r="A297" t="s">
        <v>3882</v>
      </c>
      <c r="B297" t="s">
        <v>3883</v>
      </c>
      <c r="C297" t="s">
        <v>1866</v>
      </c>
      <c r="D297" t="s">
        <v>102</v>
      </c>
      <c r="E297" s="66">
        <v>45133</v>
      </c>
      <c r="F297" s="55">
        <v>396816.90389399999</v>
      </c>
      <c r="G297" s="55">
        <v>0.85341599999999995</v>
      </c>
      <c r="H297" s="55">
        <v>3.3865004139999999</v>
      </c>
      <c r="I297" s="56">
        <f t="shared" si="4"/>
        <v>7.139766272365592E-4</v>
      </c>
      <c r="J297" s="56">
        <f>H297/'סכום נכסי הקרן'!$C$41</f>
        <v>6.766031091290813E-6</v>
      </c>
    </row>
    <row r="298" spans="1:10">
      <c r="A298" t="s">
        <v>3884</v>
      </c>
      <c r="B298" t="s">
        <v>3885</v>
      </c>
      <c r="C298" t="s">
        <v>1866</v>
      </c>
      <c r="D298" t="s">
        <v>102</v>
      </c>
      <c r="E298" s="66">
        <v>45127</v>
      </c>
      <c r="F298" s="55">
        <v>574140.04182200006</v>
      </c>
      <c r="G298" s="55">
        <v>2.1140620000000001</v>
      </c>
      <c r="H298" s="55">
        <v>12.137674370000001</v>
      </c>
      <c r="I298" s="56">
        <f t="shared" si="4"/>
        <v>2.5589885574389386E-3</v>
      </c>
      <c r="J298" s="56">
        <f>H298/'סכום נכסי הקרן'!$C$41</f>
        <v>2.4250368263319409E-5</v>
      </c>
    </row>
    <row r="299" spans="1:10">
      <c r="A299" t="s">
        <v>3884</v>
      </c>
      <c r="B299" t="s">
        <v>3886</v>
      </c>
      <c r="C299" t="s">
        <v>1866</v>
      </c>
      <c r="D299" t="s">
        <v>102</v>
      </c>
      <c r="E299" s="66">
        <v>45127</v>
      </c>
      <c r="F299" s="55">
        <v>335739.204279</v>
      </c>
      <c r="G299" s="55">
        <v>2.1140620000000001</v>
      </c>
      <c r="H299" s="55">
        <v>7.0977337239999994</v>
      </c>
      <c r="I299" s="56">
        <f t="shared" si="4"/>
        <v>1.4964167623706371E-3</v>
      </c>
      <c r="J299" s="56">
        <f>H299/'סכום נכסי הקרן'!$C$41</f>
        <v>1.4180859643706313E-5</v>
      </c>
    </row>
    <row r="300" spans="1:10">
      <c r="A300" t="s">
        <v>3887</v>
      </c>
      <c r="B300" t="s">
        <v>3888</v>
      </c>
      <c r="C300" t="s">
        <v>1866</v>
      </c>
      <c r="D300" t="s">
        <v>102</v>
      </c>
      <c r="E300" s="66">
        <v>45127</v>
      </c>
      <c r="F300" s="55">
        <v>76175.420857999998</v>
      </c>
      <c r="G300" s="55">
        <v>2.1140620000000001</v>
      </c>
      <c r="H300" s="55">
        <v>1.6103953469999999</v>
      </c>
      <c r="I300" s="56">
        <f t="shared" si="4"/>
        <v>3.3952000525829798E-4</v>
      </c>
      <c r="J300" s="56">
        <f>H300/'סכום נכסי הקרן'!$C$41</f>
        <v>3.2174763487485157E-6</v>
      </c>
    </row>
    <row r="301" spans="1:10">
      <c r="A301" t="s">
        <v>3889</v>
      </c>
      <c r="B301" t="s">
        <v>3890</v>
      </c>
      <c r="C301" t="s">
        <v>1866</v>
      </c>
      <c r="D301" t="s">
        <v>102</v>
      </c>
      <c r="E301" s="66">
        <v>45127</v>
      </c>
      <c r="F301" s="55">
        <v>584245.96461499995</v>
      </c>
      <c r="G301" s="55">
        <v>2.1486749999999999</v>
      </c>
      <c r="H301" s="55">
        <v>12.553545643</v>
      </c>
      <c r="I301" s="56">
        <f t="shared" si="4"/>
        <v>2.6466667894077343E-3</v>
      </c>
      <c r="J301" s="56">
        <f>H301/'סכום נכסי הקרן'!$C$41</f>
        <v>2.5081254907083061E-5</v>
      </c>
    </row>
    <row r="302" spans="1:10">
      <c r="A302" t="s">
        <v>3891</v>
      </c>
      <c r="B302" t="s">
        <v>3892</v>
      </c>
      <c r="C302" t="s">
        <v>1866</v>
      </c>
      <c r="D302" t="s">
        <v>104</v>
      </c>
      <c r="E302" s="66">
        <v>45195</v>
      </c>
      <c r="F302" s="55">
        <v>135031.25139799999</v>
      </c>
      <c r="G302" s="55">
        <v>-4.4603770000000003</v>
      </c>
      <c r="H302" s="55">
        <v>-6.0229029270000005</v>
      </c>
      <c r="I302" s="56">
        <f t="shared" si="4"/>
        <v>-1.2698099490008391E-3</v>
      </c>
      <c r="J302" s="56">
        <f>H302/'סכום נכסי הקרן'!$C$41</f>
        <v>-1.2033410152687626E-5</v>
      </c>
    </row>
    <row r="303" spans="1:10">
      <c r="A303" t="s">
        <v>3893</v>
      </c>
      <c r="B303" t="s">
        <v>3894</v>
      </c>
      <c r="C303" t="s">
        <v>1866</v>
      </c>
      <c r="D303" t="s">
        <v>104</v>
      </c>
      <c r="E303" s="66">
        <v>45280</v>
      </c>
      <c r="F303" s="55">
        <v>135668.525452</v>
      </c>
      <c r="G303" s="55">
        <v>-0.50404000000000004</v>
      </c>
      <c r="H303" s="55">
        <v>-0.68382373099999993</v>
      </c>
      <c r="I303" s="56">
        <f t="shared" si="4"/>
        <v>-1.441707076323718E-4</v>
      </c>
      <c r="J303" s="56">
        <f>H303/'סכום נכסי הקרן'!$C$41</f>
        <v>-1.3662400883759305E-6</v>
      </c>
    </row>
    <row r="304" spans="1:10">
      <c r="A304" t="s">
        <v>3895</v>
      </c>
      <c r="B304" t="s">
        <v>3896</v>
      </c>
      <c r="C304" t="s">
        <v>1866</v>
      </c>
      <c r="D304" t="s">
        <v>104</v>
      </c>
      <c r="E304" s="66">
        <v>45153</v>
      </c>
      <c r="F304" s="55">
        <v>561739.83375700004</v>
      </c>
      <c r="G304" s="55">
        <v>-0.432533</v>
      </c>
      <c r="H304" s="55">
        <v>-2.429709876</v>
      </c>
      <c r="I304" s="56">
        <f t="shared" si="4"/>
        <v>-5.122562676378986E-4</v>
      </c>
      <c r="J304" s="56">
        <f>H304/'סכום נכסי הקרן'!$C$41</f>
        <v>-4.8544191803049769E-6</v>
      </c>
    </row>
    <row r="305" spans="1:10">
      <c r="A305" t="s">
        <v>3897</v>
      </c>
      <c r="B305" t="s">
        <v>3898</v>
      </c>
      <c r="C305" t="s">
        <v>1866</v>
      </c>
      <c r="D305" t="s">
        <v>104</v>
      </c>
      <c r="E305" s="66">
        <v>45153</v>
      </c>
      <c r="F305" s="55">
        <v>187262.10575300001</v>
      </c>
      <c r="G305" s="55">
        <v>-0.42422300000000002</v>
      </c>
      <c r="H305" s="55">
        <v>-0.79440879800000008</v>
      </c>
      <c r="I305" s="56">
        <f t="shared" si="4"/>
        <v>-1.6748538163417721E-4</v>
      </c>
      <c r="J305" s="56">
        <f>H305/'סכום נכסי הקרן'!$C$41</f>
        <v>-1.5871826278958676E-6</v>
      </c>
    </row>
    <row r="306" spans="1:10">
      <c r="A306" t="s">
        <v>3899</v>
      </c>
      <c r="B306" t="s">
        <v>3900</v>
      </c>
      <c r="C306" t="s">
        <v>1866</v>
      </c>
      <c r="D306" t="s">
        <v>104</v>
      </c>
      <c r="E306" s="66">
        <v>45152</v>
      </c>
      <c r="F306" s="55">
        <v>173269.61359000002</v>
      </c>
      <c r="G306" s="55">
        <v>-0.41677599999999998</v>
      </c>
      <c r="H306" s="55">
        <v>-0.72214630800000001</v>
      </c>
      <c r="I306" s="56">
        <f t="shared" si="4"/>
        <v>-1.5225026497137569E-4</v>
      </c>
      <c r="J306" s="56">
        <f>H306/'סכום נכסי הקרן'!$C$41</f>
        <v>-1.4428063709041884E-6</v>
      </c>
    </row>
    <row r="307" spans="1:10">
      <c r="A307" t="s">
        <v>3901</v>
      </c>
      <c r="B307" t="s">
        <v>3902</v>
      </c>
      <c r="C307" t="s">
        <v>1866</v>
      </c>
      <c r="D307" t="s">
        <v>104</v>
      </c>
      <c r="E307" s="66">
        <v>45153</v>
      </c>
      <c r="F307" s="55">
        <v>402676.98103700002</v>
      </c>
      <c r="G307" s="55">
        <v>-0.40839799999999998</v>
      </c>
      <c r="H307" s="55">
        <v>-1.644525236</v>
      </c>
      <c r="I307" s="56">
        <f t="shared" si="4"/>
        <v>-3.46715617263966E-4</v>
      </c>
      <c r="J307" s="56">
        <f>H307/'סכום נכסי הקרן'!$C$41</f>
        <v>-3.2856658842234418E-6</v>
      </c>
    </row>
    <row r="308" spans="1:10">
      <c r="A308" t="s">
        <v>3903</v>
      </c>
      <c r="B308" t="s">
        <v>3904</v>
      </c>
      <c r="C308" t="s">
        <v>1866</v>
      </c>
      <c r="D308" t="s">
        <v>104</v>
      </c>
      <c r="E308" s="66">
        <v>45281</v>
      </c>
      <c r="F308" s="55">
        <v>140474.24806499999</v>
      </c>
      <c r="G308" s="55">
        <v>-0.41282000000000002</v>
      </c>
      <c r="H308" s="55">
        <v>-0.57990626000000001</v>
      </c>
      <c r="I308" s="56">
        <f t="shared" si="4"/>
        <v>-1.2226176436196568E-4</v>
      </c>
      <c r="J308" s="56">
        <f>H308/'סכום נכסי הקרן'!$C$41</f>
        <v>-1.1586190183156358E-6</v>
      </c>
    </row>
    <row r="309" spans="1:10">
      <c r="A309" t="s">
        <v>3905</v>
      </c>
      <c r="B309" t="s">
        <v>3906</v>
      </c>
      <c r="C309" t="s">
        <v>1866</v>
      </c>
      <c r="D309" t="s">
        <v>104</v>
      </c>
      <c r="E309" s="66">
        <v>45113</v>
      </c>
      <c r="F309" s="55">
        <v>40972.888755</v>
      </c>
      <c r="G309" s="55">
        <v>-0.28002100000000002</v>
      </c>
      <c r="H309" s="55">
        <v>-0.114732762</v>
      </c>
      <c r="I309" s="56">
        <f t="shared" si="4"/>
        <v>-2.4189133451053778E-5</v>
      </c>
      <c r="J309" s="56">
        <f>H309/'סכום נכסי הקרן'!$C$41</f>
        <v>-2.2922939317309919E-7</v>
      </c>
    </row>
    <row r="310" spans="1:10">
      <c r="A310" t="s">
        <v>3905</v>
      </c>
      <c r="B310" t="s">
        <v>3907</v>
      </c>
      <c r="C310" t="s">
        <v>1866</v>
      </c>
      <c r="D310" t="s">
        <v>104</v>
      </c>
      <c r="E310" s="66">
        <v>45113</v>
      </c>
      <c r="F310" s="55">
        <v>447820.69454999996</v>
      </c>
      <c r="G310" s="55">
        <v>-0.28002100000000002</v>
      </c>
      <c r="H310" s="55">
        <v>-1.2539927660000001</v>
      </c>
      <c r="I310" s="56">
        <f t="shared" si="4"/>
        <v>-2.6437957070561983E-4</v>
      </c>
      <c r="J310" s="56">
        <f>H310/'סכום נכסי הקרן'!$C$41</f>
        <v>-2.5054046968174286E-6</v>
      </c>
    </row>
    <row r="311" spans="1:10">
      <c r="A311" t="s">
        <v>3908</v>
      </c>
      <c r="B311" t="s">
        <v>3909</v>
      </c>
      <c r="C311" t="s">
        <v>1866</v>
      </c>
      <c r="D311" t="s">
        <v>104</v>
      </c>
      <c r="E311" s="66">
        <v>45113</v>
      </c>
      <c r="F311" s="55">
        <v>468808.24690199998</v>
      </c>
      <c r="G311" s="55">
        <v>-0.26344899999999999</v>
      </c>
      <c r="H311" s="55">
        <v>-1.235072905</v>
      </c>
      <c r="I311" s="56">
        <f t="shared" si="4"/>
        <v>-2.6039069224905142E-4</v>
      </c>
      <c r="J311" s="56">
        <f>H311/'סכום נכסי הקרן'!$C$41</f>
        <v>-2.4676039136727724E-6</v>
      </c>
    </row>
    <row r="312" spans="1:10">
      <c r="A312" t="s">
        <v>3910</v>
      </c>
      <c r="B312" t="s">
        <v>3911</v>
      </c>
      <c r="C312" t="s">
        <v>1866</v>
      </c>
      <c r="D312" t="s">
        <v>104</v>
      </c>
      <c r="E312" s="66">
        <v>45113</v>
      </c>
      <c r="F312" s="55">
        <v>656501.98516799998</v>
      </c>
      <c r="G312" s="55">
        <v>-0.23741899999999999</v>
      </c>
      <c r="H312" s="55">
        <v>-1.558662569</v>
      </c>
      <c r="I312" s="56">
        <f t="shared" si="4"/>
        <v>-3.2861317229252541E-4</v>
      </c>
      <c r="J312" s="56">
        <f>H312/'סכום נכסי הקרן'!$C$41</f>
        <v>-3.1141172636765583E-6</v>
      </c>
    </row>
    <row r="313" spans="1:10">
      <c r="A313" t="s">
        <v>3912</v>
      </c>
      <c r="B313" t="s">
        <v>3913</v>
      </c>
      <c r="C313" t="s">
        <v>1866</v>
      </c>
      <c r="D313" t="s">
        <v>100</v>
      </c>
      <c r="E313" s="66">
        <v>45141</v>
      </c>
      <c r="F313" s="55">
        <v>299858.122416</v>
      </c>
      <c r="G313" s="55">
        <v>1.3473010000000001</v>
      </c>
      <c r="H313" s="55">
        <v>4.0399923009999998</v>
      </c>
      <c r="I313" s="56">
        <f t="shared" si="4"/>
        <v>8.517524655260963E-4</v>
      </c>
      <c r="J313" s="56">
        <f>H313/'סכום נכסי הקרן'!$C$41</f>
        <v>8.0716699174576004E-6</v>
      </c>
    </row>
    <row r="314" spans="1:10">
      <c r="A314" t="s">
        <v>3914</v>
      </c>
      <c r="B314" t="s">
        <v>3915</v>
      </c>
      <c r="C314" t="s">
        <v>1866</v>
      </c>
      <c r="D314" t="s">
        <v>100</v>
      </c>
      <c r="E314" s="66">
        <v>45251</v>
      </c>
      <c r="F314" s="55">
        <v>110982.728244</v>
      </c>
      <c r="G314" s="55">
        <v>-3.6627640000000001</v>
      </c>
      <c r="H314" s="55">
        <v>-4.0650350609999997</v>
      </c>
      <c r="I314" s="56">
        <f t="shared" si="4"/>
        <v>-8.5703223612573287E-4</v>
      </c>
      <c r="J314" s="56">
        <f>H314/'סכום נכסי הקרן'!$C$41</f>
        <v>-8.12170389709961E-6</v>
      </c>
    </row>
    <row r="315" spans="1:10">
      <c r="A315" t="s">
        <v>3916</v>
      </c>
      <c r="B315" t="s">
        <v>3917</v>
      </c>
      <c r="C315" t="s">
        <v>1866</v>
      </c>
      <c r="D315" t="s">
        <v>100</v>
      </c>
      <c r="E315" s="66">
        <v>45251</v>
      </c>
      <c r="F315" s="55">
        <v>110846.31133900002</v>
      </c>
      <c r="G315" s="55">
        <v>-3.7899940000000001</v>
      </c>
      <c r="H315" s="55">
        <v>-4.2010690530000003</v>
      </c>
      <c r="I315" s="56">
        <f t="shared" si="4"/>
        <v>-8.8571231258347211E-4</v>
      </c>
      <c r="J315" s="56">
        <f>H315/'סכום נכסי הקרן'!$C$41</f>
        <v>-8.3934919103357468E-6</v>
      </c>
    </row>
    <row r="316" spans="1:10">
      <c r="A316" t="s">
        <v>3918</v>
      </c>
      <c r="B316" t="s">
        <v>3919</v>
      </c>
      <c r="C316" t="s">
        <v>1866</v>
      </c>
      <c r="D316" t="s">
        <v>100</v>
      </c>
      <c r="E316" s="66">
        <v>45251</v>
      </c>
      <c r="F316" s="55">
        <v>226607.29605999999</v>
      </c>
      <c r="G316" s="55">
        <v>-3.8465410000000002</v>
      </c>
      <c r="H316" s="55">
        <v>-8.7165436060000001</v>
      </c>
      <c r="I316" s="56">
        <f t="shared" si="4"/>
        <v>-1.8377108058939913E-3</v>
      </c>
      <c r="J316" s="56">
        <f>H316/'סכום נכסי הקרן'!$C$41</f>
        <v>-1.7415147744549527E-5</v>
      </c>
    </row>
    <row r="317" spans="1:10">
      <c r="A317" t="s">
        <v>3920</v>
      </c>
      <c r="B317" t="s">
        <v>3921</v>
      </c>
      <c r="C317" t="s">
        <v>1866</v>
      </c>
      <c r="D317" t="s">
        <v>100</v>
      </c>
      <c r="E317" s="66">
        <v>45250</v>
      </c>
      <c r="F317" s="55">
        <v>75227.707559000002</v>
      </c>
      <c r="G317" s="55">
        <v>-4.2706439999999999</v>
      </c>
      <c r="H317" s="55">
        <v>-3.2127076050000003</v>
      </c>
      <c r="I317" s="56">
        <f t="shared" si="4"/>
        <v>-6.7733585108463066E-4</v>
      </c>
      <c r="J317" s="56">
        <f>H317/'סכום נכסי הקרן'!$C$41</f>
        <v>-6.418803155255261E-6</v>
      </c>
    </row>
    <row r="318" spans="1:10">
      <c r="A318" t="s">
        <v>3922</v>
      </c>
      <c r="B318" t="s">
        <v>3923</v>
      </c>
      <c r="C318" t="s">
        <v>1866</v>
      </c>
      <c r="D318" t="s">
        <v>100</v>
      </c>
      <c r="E318" s="66">
        <v>45250</v>
      </c>
      <c r="F318" s="55">
        <v>225637.111962</v>
      </c>
      <c r="G318" s="55">
        <v>-4.291849</v>
      </c>
      <c r="H318" s="55">
        <v>-9.6840044949999999</v>
      </c>
      <c r="I318" s="56">
        <f t="shared" si="4"/>
        <v>-2.0416807979412159E-3</v>
      </c>
      <c r="J318" s="56">
        <f>H318/'סכום נכסי הקרן'!$C$41</f>
        <v>-1.9348078396948335E-5</v>
      </c>
    </row>
    <row r="319" spans="1:10">
      <c r="A319" t="s">
        <v>3924</v>
      </c>
      <c r="B319" t="s">
        <v>3925</v>
      </c>
      <c r="C319" t="s">
        <v>1866</v>
      </c>
      <c r="D319" t="s">
        <v>100</v>
      </c>
      <c r="E319" s="66">
        <v>45253</v>
      </c>
      <c r="F319" s="55">
        <v>149550.710628</v>
      </c>
      <c r="G319" s="55">
        <v>-4.8997299999999999</v>
      </c>
      <c r="H319" s="55">
        <v>-7.3275802880000001</v>
      </c>
      <c r="I319" s="56">
        <f t="shared" si="4"/>
        <v>-1.5448753640197651E-3</v>
      </c>
      <c r="J319" s="56">
        <f>H319/'סכום נכסי הקרן'!$C$41</f>
        <v>-1.4640079725836315E-5</v>
      </c>
    </row>
    <row r="320" spans="1:10">
      <c r="A320" t="s">
        <v>3926</v>
      </c>
      <c r="B320" t="s">
        <v>3927</v>
      </c>
      <c r="C320" t="s">
        <v>1866</v>
      </c>
      <c r="D320" t="s">
        <v>100</v>
      </c>
      <c r="E320" s="66">
        <v>45252</v>
      </c>
      <c r="F320" s="55">
        <v>149343.863186</v>
      </c>
      <c r="G320" s="55">
        <v>-5.0446309999999999</v>
      </c>
      <c r="H320" s="55">
        <v>-7.5338471259999995</v>
      </c>
      <c r="I320" s="56">
        <f t="shared" si="4"/>
        <v>-1.5883626468493101E-3</v>
      </c>
      <c r="J320" s="56">
        <f>H320/'סכום נכסי הקרן'!$C$41</f>
        <v>-1.5052188885262582E-5</v>
      </c>
    </row>
    <row r="321" spans="1:10">
      <c r="A321" t="s">
        <v>3928</v>
      </c>
      <c r="B321" t="s">
        <v>3929</v>
      </c>
      <c r="C321" t="s">
        <v>1866</v>
      </c>
      <c r="D321" t="s">
        <v>107</v>
      </c>
      <c r="E321" s="66">
        <v>45168</v>
      </c>
      <c r="F321" s="55">
        <v>384028.62143200001</v>
      </c>
      <c r="G321" s="55">
        <v>4.8519589999999999</v>
      </c>
      <c r="H321" s="55">
        <v>18.632913154000001</v>
      </c>
      <c r="I321" s="56">
        <f t="shared" si="4"/>
        <v>3.9283811790742154E-3</v>
      </c>
      <c r="J321" s="56">
        <f>H321/'סכום נכסי הקרן'!$C$41</f>
        <v>3.7227478018340373E-5</v>
      </c>
    </row>
    <row r="322" spans="1:10">
      <c r="A322" t="s">
        <v>3766</v>
      </c>
      <c r="B322" t="s">
        <v>3930</v>
      </c>
      <c r="C322" t="s">
        <v>1866</v>
      </c>
      <c r="D322" t="s">
        <v>102</v>
      </c>
      <c r="E322" s="66">
        <v>45259</v>
      </c>
      <c r="F322" s="55">
        <v>159602.693841</v>
      </c>
      <c r="G322" s="55">
        <v>0.51429800000000003</v>
      </c>
      <c r="H322" s="55">
        <v>0.82083382800000004</v>
      </c>
      <c r="I322" s="56">
        <f t="shared" si="4"/>
        <v>1.7305657652198178E-4</v>
      </c>
      <c r="J322" s="56">
        <f>H322/'סכום נכסי הקרן'!$C$41</f>
        <v>1.6399783026960693E-6</v>
      </c>
    </row>
    <row r="323" spans="1:10">
      <c r="A323" t="s">
        <v>3768</v>
      </c>
      <c r="B323" t="s">
        <v>3931</v>
      </c>
      <c r="C323" t="s">
        <v>1866</v>
      </c>
      <c r="D323" t="s">
        <v>102</v>
      </c>
      <c r="E323" s="66">
        <v>45259</v>
      </c>
      <c r="F323" s="55">
        <v>15796.39781</v>
      </c>
      <c r="G323" s="55">
        <v>0.51928099999999999</v>
      </c>
      <c r="H323" s="55">
        <v>8.2027737000000003E-2</v>
      </c>
      <c r="I323" s="56">
        <f t="shared" si="4"/>
        <v>1.7293925835943367E-5</v>
      </c>
      <c r="J323" s="56">
        <f>H323/'סכום נכסי הקרן'!$C$41</f>
        <v>1.6388665319390268E-7</v>
      </c>
    </row>
    <row r="324" spans="1:10">
      <c r="A324" t="s">
        <v>3932</v>
      </c>
      <c r="B324" t="s">
        <v>3933</v>
      </c>
      <c r="C324" t="s">
        <v>1866</v>
      </c>
      <c r="D324" t="s">
        <v>102</v>
      </c>
      <c r="E324" s="66">
        <v>45117</v>
      </c>
      <c r="F324" s="55">
        <v>80908.379027000003</v>
      </c>
      <c r="G324" s="55">
        <v>2.2453000000000001E-2</v>
      </c>
      <c r="H324" s="55">
        <v>1.8166023E-2</v>
      </c>
      <c r="I324" s="56">
        <f t="shared" si="4"/>
        <v>3.8299466252011979E-6</v>
      </c>
      <c r="J324" s="56">
        <f>H324/'סכום נכסי הקרן'!$C$41</f>
        <v>3.6294658614237514E-8</v>
      </c>
    </row>
    <row r="325" spans="1:10">
      <c r="A325" t="s">
        <v>3934</v>
      </c>
      <c r="B325" t="s">
        <v>3935</v>
      </c>
      <c r="C325" t="s">
        <v>1866</v>
      </c>
      <c r="D325" t="s">
        <v>107</v>
      </c>
      <c r="E325" s="66">
        <v>45127</v>
      </c>
      <c r="F325" s="55">
        <v>386552.45418100001</v>
      </c>
      <c r="G325" s="55">
        <v>0.59496099999999996</v>
      </c>
      <c r="H325" s="55">
        <v>2.2998349290000002</v>
      </c>
      <c r="I325" s="56">
        <f t="shared" si="4"/>
        <v>4.8487470399235914E-4</v>
      </c>
      <c r="J325" s="56">
        <f>H325/'סכום נכסי הקרן'!$C$41</f>
        <v>4.5949365811743264E-6</v>
      </c>
    </row>
    <row r="326" spans="1:10">
      <c r="A326" t="s">
        <v>3934</v>
      </c>
      <c r="B326" t="s">
        <v>3936</v>
      </c>
      <c r="C326" t="s">
        <v>1866</v>
      </c>
      <c r="D326" t="s">
        <v>107</v>
      </c>
      <c r="E326" s="66">
        <v>45127</v>
      </c>
      <c r="F326" s="55">
        <v>502549.21</v>
      </c>
      <c r="G326" s="55">
        <v>0.59496099999999996</v>
      </c>
      <c r="H326" s="55">
        <v>2.98997</v>
      </c>
      <c r="I326" s="56">
        <f t="shared" si="4"/>
        <v>6.3037603282528197E-4</v>
      </c>
      <c r="J326" s="56">
        <f>H326/'סכום נכסי הקרן'!$C$41</f>
        <v>5.9737863602182905E-6</v>
      </c>
    </row>
    <row r="327" spans="1:10">
      <c r="A327" t="s">
        <v>3937</v>
      </c>
      <c r="B327" t="s">
        <v>3938</v>
      </c>
      <c r="C327" t="s">
        <v>1866</v>
      </c>
      <c r="D327" t="s">
        <v>102</v>
      </c>
      <c r="E327" s="66">
        <v>45196</v>
      </c>
      <c r="F327" s="55">
        <v>96392.06</v>
      </c>
      <c r="G327" s="55">
        <v>-4.239986</v>
      </c>
      <c r="H327" s="55">
        <v>-4.0870100000000003</v>
      </c>
      <c r="I327" s="56">
        <f t="shared" si="4"/>
        <v>-8.6166521734908899E-4</v>
      </c>
      <c r="J327" s="56">
        <f>H327/'סכום נכסי הקרן'!$C$41</f>
        <v>-8.1656085486060913E-6</v>
      </c>
    </row>
    <row r="328" spans="1:10">
      <c r="A328" t="s">
        <v>3939</v>
      </c>
      <c r="B328" t="s">
        <v>3940</v>
      </c>
      <c r="C328" t="s">
        <v>1866</v>
      </c>
      <c r="D328" t="s">
        <v>102</v>
      </c>
      <c r="E328" s="66">
        <v>45187</v>
      </c>
      <c r="F328" s="55">
        <v>1051316.78</v>
      </c>
      <c r="G328" s="55">
        <v>-3.2204540000000001</v>
      </c>
      <c r="H328" s="55">
        <v>-33.857169999999996</v>
      </c>
      <c r="I328" s="56">
        <f t="shared" si="4"/>
        <v>-7.1381145989060585E-3</v>
      </c>
      <c r="J328" s="56">
        <f>H328/'סכום נכסי הקרן'!$C$41</f>
        <v>-6.7644658756305871E-5</v>
      </c>
    </row>
    <row r="329" spans="1:10">
      <c r="A329" t="s">
        <v>3839</v>
      </c>
      <c r="B329" t="s">
        <v>3941</v>
      </c>
      <c r="C329" t="s">
        <v>1866</v>
      </c>
      <c r="D329" t="s">
        <v>102</v>
      </c>
      <c r="E329" s="66">
        <v>45181</v>
      </c>
      <c r="F329" s="55">
        <v>15448.088549</v>
      </c>
      <c r="G329" s="55">
        <v>-2.5265520000000001</v>
      </c>
      <c r="H329" s="55">
        <v>-0.39030398000000005</v>
      </c>
      <c r="I329" s="56">
        <f t="shared" si="4"/>
        <v>-8.228787396138363E-5</v>
      </c>
      <c r="J329" s="56">
        <f>H329/'סכום נכסי הקרן'!$C$41</f>
        <v>-7.7980467765994725E-7</v>
      </c>
    </row>
    <row r="330" spans="1:10">
      <c r="A330" t="s">
        <v>3942</v>
      </c>
      <c r="B330" t="s">
        <v>3943</v>
      </c>
      <c r="C330" t="s">
        <v>1866</v>
      </c>
      <c r="D330" t="s">
        <v>102</v>
      </c>
      <c r="E330" s="66">
        <v>45287</v>
      </c>
      <c r="F330" s="55">
        <v>16067.61</v>
      </c>
      <c r="G330" s="55">
        <v>-5.6262E-2</v>
      </c>
      <c r="H330" s="55">
        <v>-9.0399999999999994E-3</v>
      </c>
      <c r="I330" s="56">
        <f t="shared" ref="I330:I356" si="5">H330/$H$9</f>
        <v>-1.9059051885940488E-6</v>
      </c>
      <c r="J330" s="56">
        <f>H330/'סכום נכסי הקרן'!$C$41</f>
        <v>-1.8061394828835518E-8</v>
      </c>
    </row>
    <row r="331" spans="1:10">
      <c r="A331" t="s">
        <v>3944</v>
      </c>
      <c r="B331" t="s">
        <v>3945</v>
      </c>
      <c r="C331" t="s">
        <v>1866</v>
      </c>
      <c r="D331" t="s">
        <v>102</v>
      </c>
      <c r="E331" s="66">
        <v>45145</v>
      </c>
      <c r="F331" s="55">
        <v>9078952.1400000006</v>
      </c>
      <c r="G331" s="55">
        <v>0.16008800000000001</v>
      </c>
      <c r="H331" s="55">
        <v>14.534330000000001</v>
      </c>
      <c r="I331" s="56">
        <f t="shared" si="5"/>
        <v>3.0642759911214761E-3</v>
      </c>
      <c r="J331" s="56">
        <f>H331/'סכום נכסי הקרן'!$C$41</f>
        <v>2.9038746980374889E-5</v>
      </c>
    </row>
    <row r="332" spans="1:10">
      <c r="A332" t="s">
        <v>3866</v>
      </c>
      <c r="B332" t="s">
        <v>3946</v>
      </c>
      <c r="C332" t="s">
        <v>1866</v>
      </c>
      <c r="D332" t="s">
        <v>102</v>
      </c>
      <c r="E332" s="66">
        <v>45099</v>
      </c>
      <c r="F332" s="55">
        <v>241544.398101</v>
      </c>
      <c r="G332" s="55">
        <v>0.38185999999999998</v>
      </c>
      <c r="H332" s="55">
        <v>0.92236217300000001</v>
      </c>
      <c r="I332" s="56">
        <f t="shared" si="5"/>
        <v>1.9446181983225462E-4</v>
      </c>
      <c r="J332" s="56">
        <f>H332/'סכום נכסי הקרן'!$C$41</f>
        <v>1.842826037802621E-6</v>
      </c>
    </row>
    <row r="333" spans="1:10">
      <c r="A333" t="s">
        <v>3905</v>
      </c>
      <c r="B333" t="s">
        <v>3947</v>
      </c>
      <c r="C333" t="s">
        <v>1866</v>
      </c>
      <c r="D333" t="s">
        <v>104</v>
      </c>
      <c r="E333" s="66">
        <v>45113</v>
      </c>
      <c r="F333" s="55">
        <v>2015679.64</v>
      </c>
      <c r="G333" s="55">
        <v>-0.28002100000000002</v>
      </c>
      <c r="H333" s="55">
        <v>-5.6443300000000001</v>
      </c>
      <c r="I333" s="56">
        <f t="shared" si="5"/>
        <v>-1.1899953355240097E-3</v>
      </c>
      <c r="J333" s="56">
        <f>H333/'סכום נכסי הקרן'!$C$41</f>
        <v>-1.1277043437416062E-5</v>
      </c>
    </row>
    <row r="334" spans="1:10">
      <c r="A334" t="s">
        <v>3948</v>
      </c>
      <c r="B334" t="s">
        <v>3949</v>
      </c>
      <c r="C334" t="s">
        <v>1866</v>
      </c>
      <c r="D334" t="s">
        <v>100</v>
      </c>
      <c r="E334" s="66">
        <v>45127</v>
      </c>
      <c r="F334" s="55">
        <v>534865.02</v>
      </c>
      <c r="G334" s="55">
        <v>3.8558680000000001</v>
      </c>
      <c r="H334" s="55">
        <v>20.62369</v>
      </c>
      <c r="I334" s="56">
        <f t="shared" si="5"/>
        <v>4.3480970994419473E-3</v>
      </c>
      <c r="J334" s="56">
        <f>H334/'סכום נכסי הקרן'!$C$41</f>
        <v>4.1204934504148984E-5</v>
      </c>
    </row>
    <row r="335" spans="1:10">
      <c r="A335" s="57" t="s">
        <v>1870</v>
      </c>
      <c r="B335" s="108" t="s">
        <v>4062</v>
      </c>
      <c r="C335" s="108" t="s">
        <v>4062</v>
      </c>
      <c r="D335" s="108" t="s">
        <v>4062</v>
      </c>
      <c r="E335" s="108" t="s">
        <v>4062</v>
      </c>
      <c r="F335" s="122" t="s">
        <v>4062</v>
      </c>
      <c r="G335" s="108" t="s">
        <v>4062</v>
      </c>
      <c r="H335" s="59">
        <f>SUM(H336:H338)</f>
        <v>5.6310048930000001</v>
      </c>
      <c r="I335" s="58">
        <f t="shared" si="5"/>
        <v>1.1871860002839799E-3</v>
      </c>
      <c r="J335" s="58">
        <f>H335/'סכום נכסי הקרן'!$C$41</f>
        <v>1.1250420647740897E-5</v>
      </c>
    </row>
    <row r="336" spans="1:10">
      <c r="A336" t="s">
        <v>3950</v>
      </c>
      <c r="B336" t="s">
        <v>3951</v>
      </c>
      <c r="C336" t="s">
        <v>1866</v>
      </c>
      <c r="D336" t="s">
        <v>98</v>
      </c>
      <c r="E336" s="66">
        <v>45280</v>
      </c>
      <c r="F336" s="55">
        <v>172511.45</v>
      </c>
      <c r="G336" s="55">
        <v>0.80555399999999999</v>
      </c>
      <c r="H336" s="55">
        <v>1.3896728860000001</v>
      </c>
      <c r="I336" s="56">
        <f t="shared" si="5"/>
        <v>2.9298504025175511E-4</v>
      </c>
      <c r="J336" s="56">
        <f>H336/'סכום נכסי הקרן'!$C$41</f>
        <v>2.7764856943554574E-6</v>
      </c>
    </row>
    <row r="337" spans="1:10">
      <c r="A337" t="s">
        <v>3952</v>
      </c>
      <c r="B337" t="s">
        <v>3953</v>
      </c>
      <c r="C337" t="s">
        <v>1866</v>
      </c>
      <c r="D337" t="s">
        <v>98</v>
      </c>
      <c r="E337" s="66">
        <v>45280</v>
      </c>
      <c r="F337" s="55">
        <v>345022.9</v>
      </c>
      <c r="G337" s="55">
        <v>0.78289699999999995</v>
      </c>
      <c r="H337" s="55">
        <v>2.7011739330000002</v>
      </c>
      <c r="I337" s="56">
        <f t="shared" si="5"/>
        <v>5.694890944911166E-4</v>
      </c>
      <c r="J337" s="56">
        <f>H337/'סכום נכסי הקרן'!$C$41</f>
        <v>5.3967885957158749E-6</v>
      </c>
    </row>
    <row r="338" spans="1:10">
      <c r="A338" t="s">
        <v>3954</v>
      </c>
      <c r="B338" t="s">
        <v>3955</v>
      </c>
      <c r="C338" t="s">
        <v>1866</v>
      </c>
      <c r="D338" t="s">
        <v>98</v>
      </c>
      <c r="E338" s="66">
        <v>45279</v>
      </c>
      <c r="F338" s="55">
        <v>345022.9</v>
      </c>
      <c r="G338" s="55">
        <v>0.44639299999999998</v>
      </c>
      <c r="H338" s="55">
        <v>1.540158074</v>
      </c>
      <c r="I338" s="56">
        <f t="shared" si="5"/>
        <v>3.2471186554110812E-4</v>
      </c>
      <c r="J338" s="56">
        <f>H338/'סכום נכסי הקרן'!$C$41</f>
        <v>3.0771463576695661E-6</v>
      </c>
    </row>
    <row r="339" spans="1:10">
      <c r="A339" s="57" t="s">
        <v>3956</v>
      </c>
      <c r="B339" s="108" t="s">
        <v>4062</v>
      </c>
      <c r="C339" s="108" t="s">
        <v>4062</v>
      </c>
      <c r="D339" s="108" t="s">
        <v>4062</v>
      </c>
      <c r="E339" s="108" t="s">
        <v>4062</v>
      </c>
      <c r="F339" s="122" t="s">
        <v>4062</v>
      </c>
      <c r="G339" s="108" t="s">
        <v>4062</v>
      </c>
      <c r="H339" s="59">
        <f>H340+H348</f>
        <v>1441.0924983949999</v>
      </c>
      <c r="I339" s="58">
        <f t="shared" si="5"/>
        <v>0.30382584844413624</v>
      </c>
      <c r="J339" s="58">
        <f>H339/'סכום נכסי הקרן'!$C$41</f>
        <v>2.8792190927417159E-3</v>
      </c>
    </row>
    <row r="340" spans="1:10" s="72" customFormat="1">
      <c r="A340" s="57" t="s">
        <v>1863</v>
      </c>
      <c r="B340" s="122" t="s">
        <v>4062</v>
      </c>
      <c r="C340" s="122" t="s">
        <v>4062</v>
      </c>
      <c r="D340" s="122" t="s">
        <v>4062</v>
      </c>
      <c r="E340" s="123" t="s">
        <v>4062</v>
      </c>
      <c r="F340" s="122" t="s">
        <v>4062</v>
      </c>
      <c r="G340" s="122" t="s">
        <v>4062</v>
      </c>
      <c r="H340" s="59">
        <f>SUM(H341:H347)</f>
        <v>1314.4465295819998</v>
      </c>
      <c r="I340" s="58">
        <f t="shared" si="5"/>
        <v>0.27712505098006357</v>
      </c>
      <c r="J340" s="58">
        <f>H340/'סכום נכסי הקרן'!$C$41</f>
        <v>2.6261878044439302E-3</v>
      </c>
    </row>
    <row r="341" spans="1:10">
      <c r="A341" t="s">
        <v>3957</v>
      </c>
      <c r="B341" t="s">
        <v>3958</v>
      </c>
      <c r="C341" t="s">
        <v>1866</v>
      </c>
      <c r="D341" t="s">
        <v>100</v>
      </c>
      <c r="E341" s="66">
        <v>45068</v>
      </c>
      <c r="F341" s="55">
        <v>370123.64254600002</v>
      </c>
      <c r="G341" s="55">
        <v>14.887363000000001</v>
      </c>
      <c r="H341" s="55">
        <v>55.101649637000001</v>
      </c>
      <c r="I341" s="56">
        <f t="shared" si="5"/>
        <v>1.1617092914076295E-2</v>
      </c>
      <c r="J341" s="56">
        <f>H341/'סכום נכסי הקרן'!$C$41</f>
        <v>1.1008989489093125E-4</v>
      </c>
    </row>
    <row r="342" spans="1:10">
      <c r="A342" t="s">
        <v>3959</v>
      </c>
      <c r="B342" t="s">
        <v>3960</v>
      </c>
      <c r="C342" t="s">
        <v>1866</v>
      </c>
      <c r="D342" t="s">
        <v>100</v>
      </c>
      <c r="E342" s="66">
        <v>44972</v>
      </c>
      <c r="F342" s="55">
        <v>3677546.5098820003</v>
      </c>
      <c r="G342" s="55">
        <v>6.601216</v>
      </c>
      <c r="H342" s="55">
        <v>242.76278026599999</v>
      </c>
      <c r="I342" s="56">
        <f t="shared" si="5"/>
        <v>5.118173036576177E-2</v>
      </c>
      <c r="J342" s="56">
        <f>H342/'סכום נכסי הקרן'!$C$41</f>
        <v>4.850259318727949E-4</v>
      </c>
    </row>
    <row r="343" spans="1:10">
      <c r="A343" t="s">
        <v>3959</v>
      </c>
      <c r="B343" t="s">
        <v>3961</v>
      </c>
      <c r="C343" t="s">
        <v>1866</v>
      </c>
      <c r="D343" t="s">
        <v>100</v>
      </c>
      <c r="E343" s="66">
        <v>45069</v>
      </c>
      <c r="F343" s="55">
        <v>2918958.1817390001</v>
      </c>
      <c r="G343" s="55">
        <v>12.757655</v>
      </c>
      <c r="H343" s="55">
        <f>372.39060575-12.6</f>
        <v>359.79060575</v>
      </c>
      <c r="I343" s="56">
        <f t="shared" si="5"/>
        <v>7.5854732556008941E-2</v>
      </c>
      <c r="J343" s="56">
        <f>H343/'סכום נכסי הקרן'!$C$41</f>
        <v>7.1884072855715145E-4</v>
      </c>
    </row>
    <row r="344" spans="1:10">
      <c r="A344" t="s">
        <v>3959</v>
      </c>
      <c r="B344" t="s">
        <v>3962</v>
      </c>
      <c r="C344" t="s">
        <v>1866</v>
      </c>
      <c r="D344" t="s">
        <v>100</v>
      </c>
      <c r="E344" s="66">
        <v>45153</v>
      </c>
      <c r="F344" s="55">
        <v>3914235.2654189998</v>
      </c>
      <c r="G344" s="55">
        <v>5.9078999999999997</v>
      </c>
      <c r="H344" s="55">
        <v>231.24908870100001</v>
      </c>
      <c r="I344" s="56">
        <f t="shared" si="5"/>
        <v>4.8754296240362982E-2</v>
      </c>
      <c r="J344" s="56">
        <f>H344/'סכום נכסי הקרן'!$C$41</f>
        <v>4.6202224500411154E-4</v>
      </c>
    </row>
    <row r="345" spans="1:10">
      <c r="A345" t="s">
        <v>3963</v>
      </c>
      <c r="B345" t="s">
        <v>3964</v>
      </c>
      <c r="C345" t="s">
        <v>1866</v>
      </c>
      <c r="D345" t="s">
        <v>100</v>
      </c>
      <c r="E345" s="66">
        <v>45126</v>
      </c>
      <c r="F345" s="55">
        <v>498776.48950099997</v>
      </c>
      <c r="G345" s="55">
        <v>-7.2860750000000003</v>
      </c>
      <c r="H345" s="55">
        <v>-36.341229429000002</v>
      </c>
      <c r="I345" s="56">
        <f t="shared" si="5"/>
        <v>-7.6618293947586114E-3</v>
      </c>
      <c r="J345" s="56">
        <f>H345/'סכום נכסי הקרן'!$C$41</f>
        <v>-7.2607665186113485E-5</v>
      </c>
    </row>
    <row r="346" spans="1:10">
      <c r="A346" t="s">
        <v>3965</v>
      </c>
      <c r="B346" t="s">
        <v>3966</v>
      </c>
      <c r="C346" t="s">
        <v>1866</v>
      </c>
      <c r="D346" t="s">
        <v>168</v>
      </c>
      <c r="E346" s="66">
        <v>45082</v>
      </c>
      <c r="F346" s="55">
        <v>955994.08751700004</v>
      </c>
      <c r="G346" s="55">
        <v>7.888477</v>
      </c>
      <c r="H346" s="55">
        <v>75.413376354999997</v>
      </c>
      <c r="I346" s="56">
        <f t="shared" si="5"/>
        <v>1.5899418726149365E-2</v>
      </c>
      <c r="J346" s="56">
        <f>H346/'סכום נכסי הקרן'!$C$41</f>
        <v>1.506715448808876E-4</v>
      </c>
    </row>
    <row r="347" spans="1:10">
      <c r="A347" t="s">
        <v>3965</v>
      </c>
      <c r="B347" t="s">
        <v>3967</v>
      </c>
      <c r="C347" t="s">
        <v>1866</v>
      </c>
      <c r="D347" t="s">
        <v>168</v>
      </c>
      <c r="E347" s="66">
        <v>44972</v>
      </c>
      <c r="F347" s="55">
        <v>1831929.1466010001</v>
      </c>
      <c r="G347" s="55">
        <v>21.096354000000002</v>
      </c>
      <c r="H347" s="55">
        <v>386.47025830199999</v>
      </c>
      <c r="I347" s="56">
        <f t="shared" si="5"/>
        <v>8.1479609572462849E-2</v>
      </c>
      <c r="J347" s="56">
        <f>H347/'סכום נכסי הקרן'!$C$41</f>
        <v>7.7214512442416706E-4</v>
      </c>
    </row>
    <row r="348" spans="1:10" s="72" customFormat="1">
      <c r="A348" s="57" t="s">
        <v>1870</v>
      </c>
      <c r="B348" s="122" t="s">
        <v>4062</v>
      </c>
      <c r="C348" s="122" t="s">
        <v>4062</v>
      </c>
      <c r="D348" s="122" t="s">
        <v>4062</v>
      </c>
      <c r="E348" s="122" t="s">
        <v>4062</v>
      </c>
      <c r="F348" s="122" t="s">
        <v>4062</v>
      </c>
      <c r="G348" s="122" t="s">
        <v>4062</v>
      </c>
      <c r="H348" s="59">
        <f>SUM(H349:H350)</f>
        <v>126.64596881300001</v>
      </c>
      <c r="I348" s="58">
        <f t="shared" si="5"/>
        <v>2.6700797464072657E-2</v>
      </c>
      <c r="J348" s="58">
        <f>H348/'סכום נכסי הקרן'!$C$41</f>
        <v>2.5303128829778573E-4</v>
      </c>
    </row>
    <row r="349" spans="1:10">
      <c r="A349" t="s">
        <v>3968</v>
      </c>
      <c r="B349">
        <v>10001064</v>
      </c>
      <c r="C349" t="s">
        <v>1866</v>
      </c>
      <c r="D349" t="s">
        <v>100</v>
      </c>
      <c r="E349" s="66">
        <v>45195</v>
      </c>
      <c r="F349" s="55">
        <v>1327649.2321639999</v>
      </c>
      <c r="G349" s="55">
        <v>6.3506020000000003</v>
      </c>
      <c r="H349" s="55">
        <v>84.313723581000019</v>
      </c>
      <c r="I349" s="56">
        <f t="shared" si="5"/>
        <v>1.777588088968057E-2</v>
      </c>
      <c r="J349" s="56">
        <f>H349/'סכום נכסי הקרן'!$C$41</f>
        <v>1.684539215802811E-4</v>
      </c>
    </row>
    <row r="350" spans="1:10">
      <c r="A350" t="s">
        <v>3968</v>
      </c>
      <c r="B350" t="s">
        <v>3969</v>
      </c>
      <c r="C350" t="s">
        <v>1866</v>
      </c>
      <c r="D350" t="s">
        <v>100</v>
      </c>
      <c r="E350" s="66">
        <v>45252</v>
      </c>
      <c r="F350" s="55">
        <v>888320.89241800015</v>
      </c>
      <c r="G350" s="55">
        <v>4.7654230000000002</v>
      </c>
      <c r="H350" s="55">
        <v>42.332245231999991</v>
      </c>
      <c r="I350" s="56">
        <f t="shared" si="5"/>
        <v>8.9249165743920875E-3</v>
      </c>
      <c r="J350" s="56">
        <f>H350/'סכום נכסי הקרן'!$C$41</f>
        <v>8.4577366717504616E-5</v>
      </c>
    </row>
    <row r="351" spans="1:10">
      <c r="A351" s="57" t="s">
        <v>1875</v>
      </c>
      <c r="B351" s="108" t="s">
        <v>4062</v>
      </c>
      <c r="C351" s="108" t="s">
        <v>4062</v>
      </c>
      <c r="D351" s="108" t="s">
        <v>4062</v>
      </c>
      <c r="E351" s="108" t="s">
        <v>4062</v>
      </c>
      <c r="F351" s="59">
        <v>0</v>
      </c>
      <c r="G351" s="108" t="s">
        <v>4062</v>
      </c>
      <c r="H351" s="59">
        <v>0</v>
      </c>
      <c r="I351" s="58">
        <f t="shared" si="5"/>
        <v>0</v>
      </c>
      <c r="J351" s="58">
        <f>H351/'סכום נכסי הקרן'!$C$41</f>
        <v>0</v>
      </c>
    </row>
    <row r="352" spans="1:10">
      <c r="A352" t="s">
        <v>177</v>
      </c>
      <c r="B352" t="s">
        <v>177</v>
      </c>
      <c r="C352" t="s">
        <v>177</v>
      </c>
      <c r="D352" t="s">
        <v>177</v>
      </c>
      <c r="E352" s="108" t="s">
        <v>4062</v>
      </c>
      <c r="F352" s="55">
        <v>0</v>
      </c>
      <c r="G352" s="55">
        <v>0</v>
      </c>
      <c r="H352" s="55">
        <v>0</v>
      </c>
      <c r="I352" s="56">
        <f t="shared" si="5"/>
        <v>0</v>
      </c>
      <c r="J352" s="56">
        <f>H352/'סכום נכסי הקרן'!$C$41</f>
        <v>0</v>
      </c>
    </row>
    <row r="353" spans="1:10">
      <c r="A353" s="57" t="s">
        <v>1870</v>
      </c>
      <c r="B353" s="108" t="s">
        <v>4062</v>
      </c>
      <c r="C353" s="108" t="s">
        <v>4062</v>
      </c>
      <c r="D353" s="108" t="s">
        <v>4062</v>
      </c>
      <c r="E353" s="108" t="s">
        <v>4062</v>
      </c>
      <c r="F353" s="59">
        <v>0</v>
      </c>
      <c r="G353" s="108" t="s">
        <v>4062</v>
      </c>
      <c r="H353" s="59">
        <v>0</v>
      </c>
      <c r="I353" s="58">
        <f t="shared" si="5"/>
        <v>0</v>
      </c>
      <c r="J353" s="58">
        <f>H353/'סכום נכסי הקרן'!$C$41</f>
        <v>0</v>
      </c>
    </row>
    <row r="354" spans="1:10">
      <c r="A354" t="s">
        <v>177</v>
      </c>
      <c r="B354" t="s">
        <v>177</v>
      </c>
      <c r="C354" t="s">
        <v>177</v>
      </c>
      <c r="D354" t="s">
        <v>177</v>
      </c>
      <c r="E354" s="108" t="s">
        <v>4062</v>
      </c>
      <c r="F354" s="55">
        <v>0</v>
      </c>
      <c r="G354" s="55">
        <v>0</v>
      </c>
      <c r="H354" s="55">
        <v>0</v>
      </c>
      <c r="I354" s="56">
        <f t="shared" si="5"/>
        <v>0</v>
      </c>
      <c r="J354" s="56">
        <f>H354/'סכום נכסי הקרן'!$C$41</f>
        <v>0</v>
      </c>
    </row>
    <row r="355" spans="1:10">
      <c r="A355" s="57" t="s">
        <v>825</v>
      </c>
      <c r="B355" s="108" t="s">
        <v>4062</v>
      </c>
      <c r="C355" s="108" t="s">
        <v>4062</v>
      </c>
      <c r="D355" s="108" t="s">
        <v>4062</v>
      </c>
      <c r="E355" s="108" t="s">
        <v>4062</v>
      </c>
      <c r="F355" s="59">
        <v>0</v>
      </c>
      <c r="G355" s="108" t="s">
        <v>4062</v>
      </c>
      <c r="H355" s="59">
        <v>0</v>
      </c>
      <c r="I355" s="58">
        <f t="shared" si="5"/>
        <v>0</v>
      </c>
      <c r="J355" s="58">
        <f>H355/'סכום נכסי הקרן'!$C$41</f>
        <v>0</v>
      </c>
    </row>
    <row r="356" spans="1:10">
      <c r="A356" t="s">
        <v>177</v>
      </c>
      <c r="B356" t="s">
        <v>177</v>
      </c>
      <c r="C356" t="s">
        <v>177</v>
      </c>
      <c r="D356" t="s">
        <v>177</v>
      </c>
      <c r="E356" s="108" t="s">
        <v>4062</v>
      </c>
      <c r="F356" s="55">
        <v>0</v>
      </c>
      <c r="G356" s="55">
        <v>0</v>
      </c>
      <c r="H356" s="55">
        <v>0</v>
      </c>
      <c r="I356" s="56">
        <f t="shared" si="5"/>
        <v>0</v>
      </c>
      <c r="J356" s="56">
        <f>H356/'סכום נכסי הקרן'!$C$41</f>
        <v>0</v>
      </c>
    </row>
    <row r="357" spans="1:10">
      <c r="A357" t="s">
        <v>186</v>
      </c>
      <c r="B357" s="108" t="s">
        <v>4062</v>
      </c>
      <c r="C357" s="108" t="s">
        <v>4062</v>
      </c>
      <c r="D357" s="108" t="s">
        <v>4062</v>
      </c>
      <c r="E357" s="108" t="s">
        <v>4062</v>
      </c>
      <c r="F357" s="108" t="s">
        <v>4062</v>
      </c>
      <c r="G357" s="108" t="s">
        <v>4062</v>
      </c>
      <c r="H357" s="108" t="s">
        <v>4062</v>
      </c>
      <c r="I357" s="108" t="s">
        <v>4062</v>
      </c>
      <c r="J357" s="108" t="s">
        <v>4062</v>
      </c>
    </row>
    <row r="358" spans="1:10">
      <c r="A358" t="s">
        <v>299</v>
      </c>
      <c r="B358" s="108" t="s">
        <v>4062</v>
      </c>
      <c r="C358" s="108" t="s">
        <v>4062</v>
      </c>
      <c r="D358" s="108" t="s">
        <v>4062</v>
      </c>
      <c r="E358" s="108" t="s">
        <v>4062</v>
      </c>
      <c r="F358" s="108" t="s">
        <v>4062</v>
      </c>
      <c r="G358" s="108" t="s">
        <v>4062</v>
      </c>
      <c r="H358" s="108" t="s">
        <v>4062</v>
      </c>
      <c r="I358" s="108" t="s">
        <v>4062</v>
      </c>
      <c r="J358" s="108" t="s">
        <v>4062</v>
      </c>
    </row>
    <row r="359" spans="1:10">
      <c r="A359" t="s">
        <v>300</v>
      </c>
      <c r="B359" s="108" t="s">
        <v>4062</v>
      </c>
      <c r="C359" s="108" t="s">
        <v>4062</v>
      </c>
      <c r="D359" s="108" t="s">
        <v>4062</v>
      </c>
      <c r="E359" s="108" t="s">
        <v>4062</v>
      </c>
      <c r="F359" s="108" t="s">
        <v>4062</v>
      </c>
      <c r="G359" s="108" t="s">
        <v>4062</v>
      </c>
      <c r="H359" s="108" t="s">
        <v>4062</v>
      </c>
      <c r="I359" s="108" t="s">
        <v>4062</v>
      </c>
      <c r="J359" s="108" t="s">
        <v>4062</v>
      </c>
    </row>
    <row r="360" spans="1:10">
      <c r="A360" t="s">
        <v>301</v>
      </c>
      <c r="B360" s="108" t="s">
        <v>4062</v>
      </c>
      <c r="C360" s="108" t="s">
        <v>4062</v>
      </c>
      <c r="D360" s="108" t="s">
        <v>4062</v>
      </c>
      <c r="E360" s="108" t="s">
        <v>4062</v>
      </c>
      <c r="F360" s="108" t="s">
        <v>4062</v>
      </c>
      <c r="G360" s="108" t="s">
        <v>4062</v>
      </c>
      <c r="H360" s="108" t="s">
        <v>4062</v>
      </c>
      <c r="I360" s="108" t="s">
        <v>4062</v>
      </c>
      <c r="J360" s="108" t="s">
        <v>4062</v>
      </c>
    </row>
    <row r="361" spans="1:10" hidden="1">
      <c r="B361" s="13"/>
      <c r="C361" s="13"/>
    </row>
    <row r="362" spans="1:10" hidden="1">
      <c r="B362" s="13"/>
      <c r="C362" s="13"/>
    </row>
    <row r="363" spans="1:10" hidden="1">
      <c r="B363" s="13"/>
      <c r="C363" s="13"/>
    </row>
    <row r="364" spans="1:10" hidden="1">
      <c r="B364" s="13"/>
      <c r="C364" s="13"/>
    </row>
    <row r="365" spans="1:10" hidden="1">
      <c r="B365" s="13"/>
      <c r="C365" s="13"/>
    </row>
    <row r="366" spans="1:10" hidden="1">
      <c r="B366" s="13"/>
      <c r="C366" s="13"/>
    </row>
    <row r="367" spans="1:10" hidden="1">
      <c r="B367" s="13"/>
      <c r="C367" s="13"/>
    </row>
    <row r="368" spans="1:10" hidden="1">
      <c r="B368" s="13"/>
      <c r="C368" s="13"/>
    </row>
    <row r="369" spans="2:3" hidden="1">
      <c r="B369" s="13"/>
      <c r="C369" s="13"/>
    </row>
    <row r="370" spans="2:3" hidden="1">
      <c r="B370" s="13"/>
      <c r="C370" s="13"/>
    </row>
    <row r="371" spans="2:3" hidden="1">
      <c r="B371" s="13"/>
      <c r="C371" s="13"/>
    </row>
    <row r="372" spans="2:3" hidden="1">
      <c r="B372" s="13"/>
      <c r="C372" s="13"/>
    </row>
    <row r="373" spans="2:3" hidden="1">
      <c r="B373" s="13"/>
      <c r="C373" s="13"/>
    </row>
    <row r="374" spans="2:3" hidden="1">
      <c r="B374" s="13"/>
      <c r="C374" s="13"/>
    </row>
    <row r="375" spans="2:3" hidden="1">
      <c r="B375" s="13"/>
      <c r="C375" s="13"/>
    </row>
    <row r="376" spans="2:3" hidden="1">
      <c r="B376" s="13"/>
      <c r="C376" s="13"/>
    </row>
    <row r="377" spans="2:3" hidden="1">
      <c r="B377" s="13"/>
      <c r="C377" s="13"/>
    </row>
    <row r="378" spans="2:3" hidden="1">
      <c r="B378" s="13"/>
      <c r="C378" s="13"/>
    </row>
    <row r="379" spans="2:3" hidden="1">
      <c r="B379" s="13"/>
      <c r="C379" s="13"/>
    </row>
    <row r="380" spans="2:3" hidden="1">
      <c r="B380" s="13"/>
      <c r="C380" s="13"/>
    </row>
    <row r="381" spans="2:3" hidden="1">
      <c r="B381" s="13"/>
      <c r="C381" s="13"/>
    </row>
    <row r="382" spans="2:3" hidden="1">
      <c r="B382" s="13"/>
      <c r="C382" s="13"/>
    </row>
    <row r="383" spans="2:3" hidden="1">
      <c r="B383" s="13"/>
      <c r="C383" s="13"/>
    </row>
    <row r="384" spans="2:3" hidden="1">
      <c r="B384" s="13"/>
      <c r="C384" s="13"/>
    </row>
    <row r="385" spans="2:3" hidden="1">
      <c r="B385" s="13"/>
      <c r="C385" s="13"/>
    </row>
    <row r="386" spans="2:3" hidden="1">
      <c r="B386" s="13"/>
      <c r="C386" s="13"/>
    </row>
    <row r="387" spans="2:3" hidden="1">
      <c r="B387" s="13"/>
      <c r="C387" s="13"/>
    </row>
    <row r="388" spans="2:3" hidden="1">
      <c r="B388" s="13"/>
      <c r="C388" s="13"/>
    </row>
    <row r="389" spans="2:3" hidden="1">
      <c r="B389" s="13"/>
      <c r="C389" s="13"/>
    </row>
    <row r="390" spans="2:3" hidden="1">
      <c r="B390" s="13"/>
      <c r="C390" s="13"/>
    </row>
    <row r="391" spans="2:3" hidden="1">
      <c r="B391" s="13"/>
      <c r="C391" s="13"/>
    </row>
    <row r="392" spans="2:3" hidden="1">
      <c r="B392" s="13"/>
      <c r="C392" s="13"/>
    </row>
    <row r="393" spans="2:3" hidden="1">
      <c r="B393" s="13"/>
      <c r="C393" s="13"/>
    </row>
    <row r="394" spans="2:3" hidden="1">
      <c r="B394" s="13"/>
      <c r="C394" s="13"/>
    </row>
    <row r="395" spans="2:3" hidden="1">
      <c r="B395" s="13"/>
      <c r="C395" s="13"/>
    </row>
    <row r="396" spans="2:3" hidden="1">
      <c r="B396" s="13"/>
      <c r="C396" s="13"/>
    </row>
    <row r="397" spans="2:3" hidden="1">
      <c r="B397" s="13"/>
      <c r="C397" s="13"/>
    </row>
    <row r="398" spans="2:3" hidden="1">
      <c r="B398" s="13"/>
      <c r="C398" s="13"/>
    </row>
    <row r="399" spans="2:3" hidden="1">
      <c r="B399" s="13"/>
      <c r="C399" s="13"/>
    </row>
    <row r="400" spans="2:3" hidden="1">
      <c r="B400" s="13"/>
      <c r="C400" s="13"/>
    </row>
    <row r="401" spans="2:3" hidden="1">
      <c r="B401" s="13"/>
      <c r="C401" s="13"/>
    </row>
    <row r="402" spans="2:3" hidden="1">
      <c r="B402" s="13"/>
      <c r="C402" s="13"/>
    </row>
    <row r="403" spans="2:3" hidden="1">
      <c r="B403" s="13"/>
      <c r="C403" s="13"/>
    </row>
    <row r="404" spans="2:3" hidden="1">
      <c r="B404" s="13"/>
      <c r="C404" s="13"/>
    </row>
    <row r="405" spans="2:3" hidden="1">
      <c r="B405" s="13"/>
      <c r="C405" s="13"/>
    </row>
    <row r="406" spans="2:3" hidden="1">
      <c r="B406" s="13"/>
      <c r="C406" s="13"/>
    </row>
    <row r="407" spans="2:3" hidden="1">
      <c r="B407" s="13"/>
      <c r="C407" s="13"/>
    </row>
    <row r="408" spans="2:3" hidden="1">
      <c r="B408" s="13"/>
      <c r="C408" s="13"/>
    </row>
    <row r="409" spans="2:3" hidden="1">
      <c r="B409" s="13"/>
      <c r="C409" s="13"/>
    </row>
    <row r="410" spans="2:3" hidden="1">
      <c r="B410" s="13"/>
      <c r="C410" s="13"/>
    </row>
    <row r="411" spans="2:3" hidden="1">
      <c r="B411" s="13"/>
      <c r="C411" s="13"/>
    </row>
    <row r="412" spans="2:3" hidden="1">
      <c r="B412" s="13"/>
      <c r="C412" s="13"/>
    </row>
    <row r="413" spans="2:3" hidden="1">
      <c r="B413" s="13"/>
      <c r="C413" s="13"/>
    </row>
    <row r="414" spans="2:3" hidden="1">
      <c r="B414" s="13"/>
      <c r="C414" s="13"/>
    </row>
    <row r="415" spans="2:3" hidden="1">
      <c r="B415" s="13"/>
      <c r="C415" s="13"/>
    </row>
    <row r="416" spans="2:3" hidden="1">
      <c r="B416" s="13"/>
      <c r="C416" s="13"/>
    </row>
    <row r="417" spans="2:3" hidden="1">
      <c r="B417" s="13"/>
      <c r="C417" s="13"/>
    </row>
    <row r="418" spans="2:3" hidden="1">
      <c r="B418" s="13"/>
      <c r="C418" s="13"/>
    </row>
    <row r="419" spans="2:3" hidden="1">
      <c r="B419" s="13"/>
      <c r="C419" s="13"/>
    </row>
    <row r="420" spans="2:3" hidden="1">
      <c r="B420" s="13"/>
      <c r="C420" s="13"/>
    </row>
    <row r="421" spans="2:3" hidden="1">
      <c r="B421" s="13"/>
      <c r="C421" s="13"/>
    </row>
    <row r="422" spans="2:3" hidden="1">
      <c r="B422" s="13"/>
      <c r="C422" s="13"/>
    </row>
    <row r="423" spans="2:3" hidden="1">
      <c r="B423" s="13"/>
      <c r="C423" s="13"/>
    </row>
    <row r="424" spans="2:3" hidden="1">
      <c r="B424" s="13"/>
      <c r="C424" s="13"/>
    </row>
    <row r="425" spans="2:3" hidden="1">
      <c r="B425" s="13"/>
      <c r="C425" s="13"/>
    </row>
    <row r="426" spans="2:3" hidden="1">
      <c r="B426" s="13"/>
      <c r="C426" s="13"/>
    </row>
    <row r="427" spans="2:3" hidden="1">
      <c r="B427" s="13"/>
      <c r="C427" s="13"/>
    </row>
    <row r="428" spans="2:3" hidden="1">
      <c r="B428" s="13"/>
      <c r="C428" s="13"/>
    </row>
    <row r="429" spans="2:3" hidden="1">
      <c r="B429" s="13"/>
      <c r="C429" s="13"/>
    </row>
    <row r="430" spans="2:3" hidden="1">
      <c r="B430" s="13"/>
      <c r="C430" s="13"/>
    </row>
    <row r="431" spans="2:3" hidden="1">
      <c r="B431" s="13"/>
      <c r="C431" s="13"/>
    </row>
    <row r="432" spans="2:3" hidden="1">
      <c r="B432" s="13"/>
      <c r="C432" s="13"/>
    </row>
    <row r="433" spans="2:3" hidden="1">
      <c r="B433" s="13"/>
      <c r="C433" s="13"/>
    </row>
    <row r="434" spans="2:3" hidden="1">
      <c r="B434" s="13"/>
      <c r="C434" s="13"/>
    </row>
    <row r="435" spans="2:3" hidden="1">
      <c r="B435" s="13"/>
      <c r="C435" s="13"/>
    </row>
    <row r="436" spans="2:3" hidden="1">
      <c r="B436" s="13"/>
      <c r="C436" s="13"/>
    </row>
    <row r="437" spans="2:3" hidden="1">
      <c r="B437" s="13"/>
      <c r="C437" s="13"/>
    </row>
    <row r="438" spans="2:3" hidden="1">
      <c r="B438" s="13"/>
      <c r="C438" s="13"/>
    </row>
    <row r="439" spans="2:3" hidden="1">
      <c r="B439" s="13"/>
      <c r="C439" s="13"/>
    </row>
    <row r="440" spans="2:3" hidden="1">
      <c r="B440" s="13"/>
      <c r="C440" s="13"/>
    </row>
    <row r="441" spans="2:3" hidden="1">
      <c r="B441" s="13"/>
      <c r="C441" s="13"/>
    </row>
    <row r="442" spans="2:3" hidden="1">
      <c r="B442" s="13"/>
      <c r="C442" s="13"/>
    </row>
    <row r="443" spans="2:3" hidden="1">
      <c r="B443" s="13"/>
      <c r="C443" s="13"/>
    </row>
    <row r="444" spans="2:3" hidden="1">
      <c r="B444" s="13"/>
      <c r="C444" s="13"/>
    </row>
    <row r="445" spans="2:3" hidden="1">
      <c r="B445" s="13"/>
      <c r="C445" s="13"/>
    </row>
    <row r="446" spans="2:3" hidden="1">
      <c r="B446" s="13"/>
      <c r="C446" s="13"/>
    </row>
    <row r="447" spans="2:3" hidden="1">
      <c r="B447" s="13"/>
      <c r="C447" s="13"/>
    </row>
    <row r="448" spans="2:3" hidden="1">
      <c r="B448" s="13"/>
      <c r="C448" s="13"/>
    </row>
    <row r="449" spans="2:3" hidden="1">
      <c r="B449" s="13"/>
      <c r="C449" s="13"/>
    </row>
    <row r="450" spans="2:3" hidden="1">
      <c r="B450" s="13"/>
      <c r="C450" s="13"/>
    </row>
    <row r="451" spans="2:3" hidden="1">
      <c r="B451" s="13"/>
      <c r="C451" s="13"/>
    </row>
    <row r="452" spans="2:3" hidden="1">
      <c r="B452" s="13"/>
      <c r="C452" s="13"/>
    </row>
    <row r="453" spans="2:3" hidden="1">
      <c r="B453" s="13"/>
      <c r="C453" s="13"/>
    </row>
    <row r="454" spans="2:3" hidden="1">
      <c r="B454" s="13"/>
      <c r="C454" s="13"/>
    </row>
    <row r="455" spans="2:3" hidden="1">
      <c r="B455" s="13"/>
      <c r="C455" s="13"/>
    </row>
    <row r="456" spans="2:3" hidden="1">
      <c r="B456" s="13"/>
      <c r="C456" s="13"/>
    </row>
    <row r="457" spans="2:3" hidden="1">
      <c r="B457" s="13"/>
      <c r="C457" s="13"/>
    </row>
    <row r="458" spans="2:3" hidden="1">
      <c r="B458" s="13"/>
      <c r="C458" s="13"/>
    </row>
    <row r="459" spans="2:3" hidden="1">
      <c r="B459" s="13"/>
      <c r="C459" s="13"/>
    </row>
    <row r="460" spans="2:3" hidden="1">
      <c r="B460" s="13"/>
      <c r="C460" s="13"/>
    </row>
    <row r="461" spans="2:3" hidden="1">
      <c r="B461" s="13"/>
      <c r="C461" s="13"/>
    </row>
    <row r="462" spans="2:3" hidden="1">
      <c r="B462" s="13"/>
      <c r="C462" s="13"/>
    </row>
    <row r="463" spans="2:3" hidden="1">
      <c r="B463" s="13"/>
      <c r="C463" s="13"/>
    </row>
    <row r="464" spans="2:3" hidden="1">
      <c r="B464" s="13"/>
      <c r="C464" s="13"/>
    </row>
    <row r="465" spans="2:3" hidden="1">
      <c r="B465" s="13"/>
      <c r="C465" s="13"/>
    </row>
    <row r="466" spans="2:3" hidden="1">
      <c r="B466" s="13"/>
      <c r="C466" s="13"/>
    </row>
    <row r="467" spans="2:3" hidden="1">
      <c r="B467" s="13"/>
      <c r="C467" s="13"/>
    </row>
    <row r="468" spans="2:3" hidden="1">
      <c r="B468" s="13"/>
      <c r="C468" s="13"/>
    </row>
    <row r="469" spans="2:3" hidden="1">
      <c r="B469" s="13"/>
      <c r="C469" s="13"/>
    </row>
    <row r="470" spans="2:3" hidden="1">
      <c r="B470" s="13"/>
      <c r="C470" s="13"/>
    </row>
    <row r="471" spans="2:3" hidden="1">
      <c r="B471" s="13"/>
      <c r="C471" s="13"/>
    </row>
    <row r="472" spans="2:3" hidden="1">
      <c r="B472" s="13"/>
      <c r="C472" s="13"/>
    </row>
    <row r="473" spans="2:3" hidden="1">
      <c r="B473" s="13"/>
      <c r="C473" s="13"/>
    </row>
    <row r="474" spans="2:3" hidden="1">
      <c r="B474" s="13"/>
      <c r="C474" s="13"/>
    </row>
    <row r="475" spans="2:3" hidden="1">
      <c r="B475" s="13"/>
      <c r="C475" s="13"/>
    </row>
    <row r="476" spans="2:3" hidden="1">
      <c r="B476" s="13"/>
      <c r="C476" s="13"/>
    </row>
    <row r="477" spans="2:3" hidden="1">
      <c r="B477" s="13"/>
      <c r="C477" s="13"/>
    </row>
    <row r="478" spans="2:3" hidden="1">
      <c r="B478" s="13"/>
      <c r="C478" s="13"/>
    </row>
    <row r="479" spans="2:3" hidden="1">
      <c r="B479" s="13"/>
      <c r="C479" s="13"/>
    </row>
    <row r="480" spans="2:3" hidden="1">
      <c r="B480" s="13"/>
      <c r="C480" s="13"/>
    </row>
    <row r="481" spans="2:3" hidden="1">
      <c r="B481" s="13"/>
      <c r="C481" s="13"/>
    </row>
    <row r="482" spans="2:3" hidden="1">
      <c r="B482" s="13"/>
      <c r="C482" s="13"/>
    </row>
    <row r="483" spans="2:3" hidden="1">
      <c r="B483" s="13"/>
      <c r="C483" s="13"/>
    </row>
    <row r="484" spans="2:3" hidden="1">
      <c r="B484" s="13"/>
      <c r="C484" s="13"/>
    </row>
    <row r="485" spans="2:3" hidden="1">
      <c r="B485" s="13"/>
      <c r="C485" s="13"/>
    </row>
    <row r="486" spans="2:3" hidden="1">
      <c r="B486" s="13"/>
      <c r="C486" s="13"/>
    </row>
    <row r="487" spans="2:3" hidden="1">
      <c r="B487" s="13"/>
      <c r="C487" s="13"/>
    </row>
    <row r="488" spans="2:3" hidden="1">
      <c r="B488" s="13"/>
      <c r="C488" s="13"/>
    </row>
    <row r="489" spans="2:3" hidden="1">
      <c r="B489" s="13"/>
      <c r="C489" s="13"/>
    </row>
    <row r="490" spans="2:3" hidden="1">
      <c r="B490" s="13"/>
      <c r="C490" s="13"/>
    </row>
    <row r="491" spans="2:3" hidden="1">
      <c r="B491" s="13"/>
      <c r="C491" s="13"/>
    </row>
    <row r="492" spans="2:3" hidden="1">
      <c r="B492" s="13"/>
      <c r="C492" s="13"/>
    </row>
    <row r="493" spans="2:3" hidden="1">
      <c r="B493" s="13"/>
      <c r="C493" s="13"/>
    </row>
    <row r="494" spans="2:3" hidden="1">
      <c r="B494" s="13"/>
      <c r="C494" s="13"/>
    </row>
    <row r="495" spans="2:3" hidden="1">
      <c r="B495" s="13"/>
      <c r="C495" s="13"/>
    </row>
    <row r="496" spans="2:3" hidden="1">
      <c r="B496" s="13"/>
      <c r="C496" s="13"/>
    </row>
    <row r="497" spans="2:3" hidden="1">
      <c r="B497" s="13"/>
      <c r="C497" s="13"/>
    </row>
    <row r="498" spans="2:3" hidden="1">
      <c r="B498" s="13"/>
      <c r="C498" s="13"/>
    </row>
    <row r="499" spans="2:3" hidden="1">
      <c r="B499" s="13"/>
      <c r="C499" s="13"/>
    </row>
    <row r="500" spans="2:3" hidden="1">
      <c r="B500" s="13"/>
      <c r="C500" s="13"/>
    </row>
    <row r="501" spans="2:3" hidden="1">
      <c r="B501" s="13"/>
      <c r="C501" s="13"/>
    </row>
    <row r="502" spans="2:3" hidden="1">
      <c r="B502" s="13"/>
      <c r="C502" s="13"/>
    </row>
    <row r="503" spans="2:3" hidden="1">
      <c r="B503" s="13"/>
      <c r="C503" s="13"/>
    </row>
    <row r="504" spans="2:3" hidden="1">
      <c r="B504" s="13"/>
      <c r="C504" s="13"/>
    </row>
    <row r="505" spans="2:3" hidden="1">
      <c r="B505" s="13"/>
      <c r="C505" s="13"/>
    </row>
    <row r="506" spans="2:3" hidden="1">
      <c r="B506" s="13"/>
      <c r="C506" s="13"/>
    </row>
    <row r="507" spans="2:3" hidden="1">
      <c r="B507" s="13"/>
      <c r="C507" s="13"/>
    </row>
    <row r="508" spans="2:3" hidden="1">
      <c r="B508" s="13"/>
      <c r="C508" s="13"/>
    </row>
    <row r="509" spans="2:3" hidden="1">
      <c r="B509" s="13"/>
      <c r="C509" s="13"/>
    </row>
    <row r="510" spans="2:3" hidden="1">
      <c r="B510" s="13"/>
      <c r="C510" s="13"/>
    </row>
    <row r="511" spans="2:3" hidden="1">
      <c r="B511" s="13"/>
      <c r="C511" s="13"/>
    </row>
    <row r="512" spans="2:3" hidden="1">
      <c r="B512" s="13"/>
      <c r="C512" s="13"/>
    </row>
    <row r="513" spans="2:3" hidden="1">
      <c r="B513" s="13"/>
      <c r="C513" s="13"/>
    </row>
    <row r="514" spans="2:3" hidden="1">
      <c r="B514" s="13"/>
      <c r="C514" s="13"/>
    </row>
    <row r="515" spans="2:3" hidden="1">
      <c r="B515" s="13"/>
      <c r="C515" s="13"/>
    </row>
    <row r="516" spans="2:3" hidden="1">
      <c r="B516" s="13"/>
      <c r="C516" s="13"/>
    </row>
    <row r="517" spans="2:3" hidden="1">
      <c r="B517" s="13"/>
      <c r="C517" s="13"/>
    </row>
    <row r="518" spans="2:3" hidden="1">
      <c r="B518" s="13"/>
      <c r="C518" s="13"/>
    </row>
    <row r="519" spans="2:3" hidden="1">
      <c r="B519" s="13"/>
      <c r="C519" s="13"/>
    </row>
    <row r="520" spans="2:3" hidden="1">
      <c r="B520" s="13"/>
      <c r="C520" s="13"/>
    </row>
    <row r="521" spans="2:3" hidden="1">
      <c r="B521" s="13"/>
      <c r="C521" s="13"/>
    </row>
    <row r="522" spans="2:3" hidden="1">
      <c r="B522" s="13"/>
      <c r="C522" s="13"/>
    </row>
    <row r="523" spans="2:3" hidden="1">
      <c r="B523" s="13"/>
      <c r="C523" s="13"/>
    </row>
    <row r="524" spans="2:3" hidden="1">
      <c r="B524" s="13"/>
      <c r="C524" s="13"/>
    </row>
    <row r="525" spans="2:3" hidden="1">
      <c r="B525" s="13"/>
      <c r="C525" s="13"/>
    </row>
    <row r="526" spans="2:3" hidden="1">
      <c r="B526" s="13"/>
      <c r="C526" s="13"/>
    </row>
    <row r="527" spans="2:3" hidden="1">
      <c r="B527" s="13"/>
      <c r="C527" s="13"/>
    </row>
    <row r="528" spans="2:3" hidden="1">
      <c r="B528" s="13"/>
      <c r="C528" s="13"/>
    </row>
    <row r="529" spans="2:3" hidden="1">
      <c r="B529" s="13"/>
      <c r="C529" s="13"/>
    </row>
    <row r="10000" spans="52:52" hidden="1">
      <c r="AZ10000"/>
    </row>
  </sheetData>
  <mergeCells count="1">
    <mergeCell ref="A5:J5"/>
  </mergeCells>
  <dataValidations count="1">
    <dataValidation allowBlank="1" showInputMessage="1" showErrorMessage="1" sqref="B1:B4 A5:AY1048576 BA5:XFD1048576 AZ5:AZ9999 AZ10001:AZ1048576" xr:uid="{00000000-0002-0000-1300-000000000000}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indexed="43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37" style="12" bestFit="1" customWidth="1"/>
    <col min="2" max="2" width="12.42578125" style="12" customWidth="1"/>
    <col min="3" max="3" width="13" style="12" customWidth="1"/>
    <col min="4" max="4" width="10.7109375" style="13" customWidth="1"/>
    <col min="5" max="5" width="11.140625" style="13" customWidth="1"/>
    <col min="6" max="6" width="15.140625" style="13" customWidth="1"/>
    <col min="7" max="7" width="10.7109375" style="13" customWidth="1"/>
    <col min="8" max="8" width="11.5703125" style="13" customWidth="1"/>
    <col min="9" max="9" width="13.85546875" style="13" customWidth="1"/>
    <col min="10" max="10" width="15.5703125" style="13" customWidth="1"/>
    <col min="11" max="11" width="14.7109375" style="13" customWidth="1"/>
    <col min="12" max="12" width="11.7109375" style="13" customWidth="1"/>
    <col min="13" max="13" width="14.7109375" style="13" customWidth="1"/>
    <col min="14" max="14" width="22.7109375" style="13" customWidth="1"/>
    <col min="15" max="15" width="26.85546875" style="13" customWidth="1"/>
    <col min="16" max="16" width="25.42578125" style="13" customWidth="1"/>
    <col min="17" max="17" width="7.5703125" style="13" hidden="1"/>
    <col min="18" max="18" width="6.7109375" style="13" hidden="1"/>
    <col min="19" max="19" width="7.7109375" style="13" hidden="1"/>
    <col min="20" max="20" width="7.140625" style="13" hidden="1"/>
    <col min="21" max="21" width="6" style="13" hidden="1"/>
    <col min="22" max="22" width="7.85546875" style="13" hidden="1"/>
    <col min="23" max="23" width="8.140625" style="13" hidden="1"/>
    <col min="24" max="24" width="6.28515625" style="13" hidden="1"/>
    <col min="25" max="25" width="8" style="13" hidden="1"/>
    <col min="26" max="26" width="8.7109375" style="13" hidden="1"/>
    <col min="27" max="27" width="10" style="13" hidden="1"/>
    <col min="28" max="28" width="9.5703125" style="13" hidden="1"/>
    <col min="29" max="29" width="6.140625" style="13" hidden="1"/>
    <col min="30" max="31" width="5.7109375" style="13" hidden="1"/>
    <col min="32" max="32" width="6.85546875" style="13" hidden="1"/>
    <col min="33" max="33" width="6.42578125" style="13" hidden="1"/>
    <col min="34" max="34" width="6.7109375" style="13" hidden="1"/>
    <col min="35" max="48" width="9.140625" style="13" hidden="1"/>
    <col min="49" max="52" width="0" style="13" hidden="1"/>
    <col min="53" max="16384" width="9.140625" style="13" hidden="1"/>
  </cols>
  <sheetData>
    <row r="1" spans="1:21" s="1" customFormat="1">
      <c r="A1" s="2" t="s">
        <v>0</v>
      </c>
      <c r="B1" s="62" t="s">
        <v>4061</v>
      </c>
    </row>
    <row r="2" spans="1:21" s="1" customFormat="1">
      <c r="A2" s="2" t="s">
        <v>1</v>
      </c>
      <c r="B2" s="9" t="s">
        <v>3164</v>
      </c>
    </row>
    <row r="3" spans="1:21" s="1" customFormat="1">
      <c r="A3" s="2" t="s">
        <v>2</v>
      </c>
      <c r="B3" s="20" t="s">
        <v>3165</v>
      </c>
    </row>
    <row r="4" spans="1:21" s="1" customFormat="1">
      <c r="A4" s="2" t="s">
        <v>3</v>
      </c>
      <c r="B4" s="63" t="s">
        <v>165</v>
      </c>
    </row>
    <row r="5" spans="1:21" ht="18.75">
      <c r="A5" s="83" t="s">
        <v>124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5"/>
    </row>
    <row r="6" spans="1:21" s="15" customFormat="1">
      <c r="A6" s="32" t="s">
        <v>92</v>
      </c>
      <c r="B6" s="33" t="s">
        <v>46</v>
      </c>
      <c r="C6" s="33" t="s">
        <v>115</v>
      </c>
      <c r="D6" s="33" t="s">
        <v>48</v>
      </c>
      <c r="E6" s="33" t="s">
        <v>49</v>
      </c>
      <c r="F6" s="33" t="s">
        <v>67</v>
      </c>
      <c r="G6" s="33" t="s">
        <v>68</v>
      </c>
      <c r="H6" s="33" t="s">
        <v>50</v>
      </c>
      <c r="I6" s="33" t="s">
        <v>51</v>
      </c>
      <c r="J6" s="33" t="s">
        <v>52</v>
      </c>
      <c r="K6" s="33" t="s">
        <v>155</v>
      </c>
      <c r="L6" s="33" t="s">
        <v>156</v>
      </c>
      <c r="M6" s="33" t="s">
        <v>5</v>
      </c>
      <c r="N6" s="33" t="s">
        <v>69</v>
      </c>
      <c r="O6" s="33" t="s">
        <v>54</v>
      </c>
      <c r="P6" s="34" t="s">
        <v>151</v>
      </c>
      <c r="Q6" s="13"/>
      <c r="R6" s="13"/>
      <c r="S6" s="13"/>
      <c r="T6" s="13"/>
      <c r="U6" s="13"/>
    </row>
    <row r="7" spans="1:21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101" t="s">
        <v>4062</v>
      </c>
      <c r="F7" s="16" t="s">
        <v>70</v>
      </c>
      <c r="G7" s="16" t="s">
        <v>71</v>
      </c>
      <c r="H7" s="101" t="s">
        <v>4062</v>
      </c>
      <c r="I7" s="16" t="s">
        <v>7</v>
      </c>
      <c r="J7" s="16" t="s">
        <v>7</v>
      </c>
      <c r="K7" s="16" t="s">
        <v>152</v>
      </c>
      <c r="L7" s="101" t="s">
        <v>4062</v>
      </c>
      <c r="M7" s="16" t="s">
        <v>6</v>
      </c>
      <c r="N7" s="16" t="s">
        <v>7</v>
      </c>
      <c r="O7" s="21" t="s">
        <v>7</v>
      </c>
      <c r="P7" s="29" t="s">
        <v>7</v>
      </c>
      <c r="Q7" s="13"/>
      <c r="R7" s="13"/>
      <c r="S7" s="13"/>
      <c r="T7" s="13"/>
      <c r="U7" s="13"/>
    </row>
    <row r="8" spans="1:21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57</v>
      </c>
      <c r="F8" s="5" t="s">
        <v>58</v>
      </c>
      <c r="G8" s="5" t="s">
        <v>59</v>
      </c>
      <c r="H8" s="5" t="s">
        <v>60</v>
      </c>
      <c r="I8" s="5" t="s">
        <v>61</v>
      </c>
      <c r="J8" s="5" t="s">
        <v>62</v>
      </c>
      <c r="K8" s="5" t="s">
        <v>63</v>
      </c>
      <c r="L8" s="5" t="s">
        <v>72</v>
      </c>
      <c r="M8" s="5" t="s">
        <v>73</v>
      </c>
      <c r="N8" s="5" t="s">
        <v>74</v>
      </c>
      <c r="O8" s="24" t="s">
        <v>75</v>
      </c>
      <c r="P8" s="24" t="s">
        <v>76</v>
      </c>
      <c r="Q8" s="13"/>
      <c r="R8" s="13"/>
      <c r="S8" s="13"/>
      <c r="T8" s="13"/>
      <c r="U8" s="13"/>
    </row>
    <row r="9" spans="1:21" s="17" customFormat="1" ht="20.25">
      <c r="A9" s="18" t="s">
        <v>116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103" t="s">
        <v>4062</v>
      </c>
      <c r="G9" s="103" t="s">
        <v>4062</v>
      </c>
      <c r="H9" s="103" t="s">
        <v>4062</v>
      </c>
      <c r="I9" s="103" t="s">
        <v>4062</v>
      </c>
      <c r="J9" s="103" t="s">
        <v>4062</v>
      </c>
      <c r="K9" s="53">
        <v>0</v>
      </c>
      <c r="L9" s="103" t="s">
        <v>4062</v>
      </c>
      <c r="M9" s="53">
        <v>0</v>
      </c>
      <c r="N9" s="103" t="s">
        <v>4062</v>
      </c>
      <c r="O9" s="54">
        <v>0</v>
      </c>
      <c r="P9" s="54">
        <v>0</v>
      </c>
      <c r="Q9" s="13"/>
      <c r="R9" s="13"/>
      <c r="S9" s="13"/>
      <c r="T9" s="13"/>
      <c r="U9" s="13"/>
    </row>
    <row r="10" spans="1:21">
      <c r="A10" s="57" t="s">
        <v>172</v>
      </c>
      <c r="B10" s="107" t="s">
        <v>4062</v>
      </c>
      <c r="C10" s="108" t="s">
        <v>4062</v>
      </c>
      <c r="D10" s="108" t="s">
        <v>4062</v>
      </c>
      <c r="E10" s="108" t="s">
        <v>4062</v>
      </c>
      <c r="F10" s="108" t="s">
        <v>4062</v>
      </c>
      <c r="G10" s="59">
        <v>0</v>
      </c>
      <c r="H10" s="108" t="s">
        <v>4062</v>
      </c>
      <c r="I10" s="108" t="s">
        <v>4062</v>
      </c>
      <c r="J10" s="58">
        <v>0</v>
      </c>
      <c r="K10" s="59">
        <v>0</v>
      </c>
      <c r="L10" s="108" t="s">
        <v>4062</v>
      </c>
      <c r="M10" s="59">
        <v>0</v>
      </c>
      <c r="N10" s="108" t="s">
        <v>4062</v>
      </c>
      <c r="O10" s="58">
        <v>0</v>
      </c>
      <c r="P10" s="58">
        <v>0</v>
      </c>
    </row>
    <row r="11" spans="1:21">
      <c r="A11" s="57" t="s">
        <v>1889</v>
      </c>
      <c r="B11" s="107" t="s">
        <v>4062</v>
      </c>
      <c r="C11" s="108" t="s">
        <v>4062</v>
      </c>
      <c r="D11" s="108" t="s">
        <v>4062</v>
      </c>
      <c r="E11" s="108" t="s">
        <v>4062</v>
      </c>
      <c r="F11" s="108" t="s">
        <v>4062</v>
      </c>
      <c r="G11" s="59">
        <v>0</v>
      </c>
      <c r="H11" s="108" t="s">
        <v>4062</v>
      </c>
      <c r="I11" s="108" t="s">
        <v>4062</v>
      </c>
      <c r="J11" s="58">
        <v>0</v>
      </c>
      <c r="K11" s="59">
        <v>0</v>
      </c>
      <c r="L11" s="108" t="s">
        <v>4062</v>
      </c>
      <c r="M11" s="59">
        <v>0</v>
      </c>
      <c r="N11" s="108" t="s">
        <v>4062</v>
      </c>
      <c r="O11" s="58">
        <v>0</v>
      </c>
      <c r="P11" s="58">
        <v>0</v>
      </c>
    </row>
    <row r="12" spans="1:21">
      <c r="A12" t="s">
        <v>177</v>
      </c>
      <c r="B12" t="s">
        <v>177</v>
      </c>
      <c r="C12" s="108" t="s">
        <v>4062</v>
      </c>
      <c r="D12" t="s">
        <v>177</v>
      </c>
      <c r="E12" s="108" t="s">
        <v>4062</v>
      </c>
      <c r="F12" s="108" t="s">
        <v>4062</v>
      </c>
      <c r="G12" s="55">
        <v>0</v>
      </c>
      <c r="H12" t="s">
        <v>177</v>
      </c>
      <c r="I12" s="56">
        <v>0</v>
      </c>
      <c r="J12" s="56">
        <v>0</v>
      </c>
      <c r="K12" s="55">
        <v>0</v>
      </c>
      <c r="L12" s="55">
        <v>0</v>
      </c>
      <c r="M12" s="55">
        <v>0</v>
      </c>
      <c r="N12" s="56">
        <v>0</v>
      </c>
      <c r="O12" s="56">
        <v>0</v>
      </c>
      <c r="P12" s="56">
        <v>0</v>
      </c>
    </row>
    <row r="13" spans="1:21">
      <c r="A13" s="57" t="s">
        <v>1890</v>
      </c>
      <c r="B13" s="107" t="s">
        <v>4062</v>
      </c>
      <c r="C13" s="108" t="s">
        <v>4062</v>
      </c>
      <c r="D13" s="108" t="s">
        <v>4062</v>
      </c>
      <c r="E13" s="108" t="s">
        <v>4062</v>
      </c>
      <c r="F13" s="108" t="s">
        <v>4062</v>
      </c>
      <c r="G13" s="59">
        <v>0</v>
      </c>
      <c r="H13" s="108" t="s">
        <v>4062</v>
      </c>
      <c r="I13" s="108" t="s">
        <v>4062</v>
      </c>
      <c r="J13" s="58">
        <v>0</v>
      </c>
      <c r="K13" s="59">
        <v>0</v>
      </c>
      <c r="L13" s="108" t="s">
        <v>4062</v>
      </c>
      <c r="M13" s="59">
        <v>0</v>
      </c>
      <c r="N13" s="108" t="s">
        <v>4062</v>
      </c>
      <c r="O13" s="58">
        <v>0</v>
      </c>
      <c r="P13" s="58">
        <v>0</v>
      </c>
    </row>
    <row r="14" spans="1:21">
      <c r="A14" t="s">
        <v>177</v>
      </c>
      <c r="B14" t="s">
        <v>177</v>
      </c>
      <c r="C14" s="108" t="s">
        <v>4062</v>
      </c>
      <c r="D14" t="s">
        <v>177</v>
      </c>
      <c r="E14" s="108" t="s">
        <v>4062</v>
      </c>
      <c r="F14" s="108" t="s">
        <v>4062</v>
      </c>
      <c r="G14" s="55">
        <v>0</v>
      </c>
      <c r="H14" t="s">
        <v>177</v>
      </c>
      <c r="I14" s="56">
        <v>0</v>
      </c>
      <c r="J14" s="56">
        <v>0</v>
      </c>
      <c r="K14" s="55">
        <v>0</v>
      </c>
      <c r="L14" s="55">
        <v>0</v>
      </c>
      <c r="M14" s="55">
        <v>0</v>
      </c>
      <c r="N14" s="56">
        <v>0</v>
      </c>
      <c r="O14" s="56">
        <v>0</v>
      </c>
      <c r="P14" s="56">
        <v>0</v>
      </c>
    </row>
    <row r="15" spans="1:21">
      <c r="A15" s="57" t="s">
        <v>1891</v>
      </c>
      <c r="B15" s="107" t="s">
        <v>4062</v>
      </c>
      <c r="C15" s="108" t="s">
        <v>4062</v>
      </c>
      <c r="D15" s="108" t="s">
        <v>4062</v>
      </c>
      <c r="E15" s="108" t="s">
        <v>4062</v>
      </c>
      <c r="F15" s="108" t="s">
        <v>4062</v>
      </c>
      <c r="G15" s="59">
        <v>0</v>
      </c>
      <c r="H15" s="108" t="s">
        <v>4062</v>
      </c>
      <c r="I15" s="108" t="s">
        <v>4062</v>
      </c>
      <c r="J15" s="58">
        <v>0</v>
      </c>
      <c r="K15" s="59">
        <v>0</v>
      </c>
      <c r="L15" s="108" t="s">
        <v>4062</v>
      </c>
      <c r="M15" s="59">
        <v>0</v>
      </c>
      <c r="N15" s="108" t="s">
        <v>4062</v>
      </c>
      <c r="O15" s="58">
        <v>0</v>
      </c>
      <c r="P15" s="58">
        <v>0</v>
      </c>
    </row>
    <row r="16" spans="1:21">
      <c r="A16" s="57" t="s">
        <v>1892</v>
      </c>
      <c r="B16" s="107" t="s">
        <v>4062</v>
      </c>
      <c r="C16" s="108" t="s">
        <v>4062</v>
      </c>
      <c r="D16" s="108" t="s">
        <v>4062</v>
      </c>
      <c r="E16" s="108" t="s">
        <v>4062</v>
      </c>
      <c r="F16" s="108" t="s">
        <v>4062</v>
      </c>
      <c r="G16" s="59">
        <v>0</v>
      </c>
      <c r="H16" s="108" t="s">
        <v>4062</v>
      </c>
      <c r="I16" s="108" t="s">
        <v>4062</v>
      </c>
      <c r="J16" s="58">
        <v>0</v>
      </c>
      <c r="K16" s="59">
        <v>0</v>
      </c>
      <c r="L16" s="108" t="s">
        <v>4062</v>
      </c>
      <c r="M16" s="59">
        <v>0</v>
      </c>
      <c r="N16" s="108" t="s">
        <v>4062</v>
      </c>
      <c r="O16" s="58">
        <v>0</v>
      </c>
      <c r="P16" s="58">
        <v>0</v>
      </c>
    </row>
    <row r="17" spans="1:16">
      <c r="A17" t="s">
        <v>177</v>
      </c>
      <c r="B17" t="s">
        <v>177</v>
      </c>
      <c r="C17" s="108" t="s">
        <v>4062</v>
      </c>
      <c r="D17" t="s">
        <v>177</v>
      </c>
      <c r="E17" s="108" t="s">
        <v>4062</v>
      </c>
      <c r="F17" s="108" t="s">
        <v>4062</v>
      </c>
      <c r="G17" s="55">
        <v>0</v>
      </c>
      <c r="H17" t="s">
        <v>177</v>
      </c>
      <c r="I17" s="56">
        <v>0</v>
      </c>
      <c r="J17" s="56">
        <v>0</v>
      </c>
      <c r="K17" s="55">
        <v>0</v>
      </c>
      <c r="L17" s="55">
        <v>0</v>
      </c>
      <c r="M17" s="55">
        <v>0</v>
      </c>
      <c r="N17" s="56">
        <v>0</v>
      </c>
      <c r="O17" s="56">
        <v>0</v>
      </c>
      <c r="P17" s="56">
        <v>0</v>
      </c>
    </row>
    <row r="18" spans="1:16">
      <c r="A18" s="57" t="s">
        <v>1893</v>
      </c>
      <c r="B18" s="107" t="s">
        <v>4062</v>
      </c>
      <c r="C18" s="108" t="s">
        <v>4062</v>
      </c>
      <c r="D18" s="108" t="s">
        <v>4062</v>
      </c>
      <c r="E18" s="108" t="s">
        <v>4062</v>
      </c>
      <c r="F18" s="108" t="s">
        <v>4062</v>
      </c>
      <c r="G18" s="59">
        <v>0</v>
      </c>
      <c r="H18" s="108" t="s">
        <v>4062</v>
      </c>
      <c r="I18" s="108" t="s">
        <v>4062</v>
      </c>
      <c r="J18" s="58">
        <v>0</v>
      </c>
      <c r="K18" s="59">
        <v>0</v>
      </c>
      <c r="L18" s="108" t="s">
        <v>4062</v>
      </c>
      <c r="M18" s="59">
        <v>0</v>
      </c>
      <c r="N18" s="108" t="s">
        <v>4062</v>
      </c>
      <c r="O18" s="58">
        <v>0</v>
      </c>
      <c r="P18" s="58">
        <v>0</v>
      </c>
    </row>
    <row r="19" spans="1:16">
      <c r="A19" t="s">
        <v>177</v>
      </c>
      <c r="B19" t="s">
        <v>177</v>
      </c>
      <c r="C19" s="108" t="s">
        <v>4062</v>
      </c>
      <c r="D19" t="s">
        <v>177</v>
      </c>
      <c r="E19" s="108" t="s">
        <v>4062</v>
      </c>
      <c r="F19" s="108" t="s">
        <v>4062</v>
      </c>
      <c r="G19" s="55">
        <v>0</v>
      </c>
      <c r="H19" t="s">
        <v>177</v>
      </c>
      <c r="I19" s="56">
        <v>0</v>
      </c>
      <c r="J19" s="56">
        <v>0</v>
      </c>
      <c r="K19" s="55">
        <v>0</v>
      </c>
      <c r="L19" s="55">
        <v>0</v>
      </c>
      <c r="M19" s="55">
        <v>0</v>
      </c>
      <c r="N19" s="56">
        <v>0</v>
      </c>
      <c r="O19" s="56">
        <v>0</v>
      </c>
      <c r="P19" s="56">
        <v>0</v>
      </c>
    </row>
    <row r="20" spans="1:16">
      <c r="A20" s="57" t="s">
        <v>1894</v>
      </c>
      <c r="B20" s="107" t="s">
        <v>4062</v>
      </c>
      <c r="C20" s="108" t="s">
        <v>4062</v>
      </c>
      <c r="D20" s="108" t="s">
        <v>4062</v>
      </c>
      <c r="E20" s="108" t="s">
        <v>4062</v>
      </c>
      <c r="F20" s="108" t="s">
        <v>4062</v>
      </c>
      <c r="G20" s="59">
        <v>0</v>
      </c>
      <c r="H20" s="108" t="s">
        <v>4062</v>
      </c>
      <c r="I20" s="108" t="s">
        <v>4062</v>
      </c>
      <c r="J20" s="58">
        <v>0</v>
      </c>
      <c r="K20" s="59">
        <v>0</v>
      </c>
      <c r="L20" s="108" t="s">
        <v>4062</v>
      </c>
      <c r="M20" s="59">
        <v>0</v>
      </c>
      <c r="N20" s="108" t="s">
        <v>4062</v>
      </c>
      <c r="O20" s="58">
        <v>0</v>
      </c>
      <c r="P20" s="58">
        <v>0</v>
      </c>
    </row>
    <row r="21" spans="1:16">
      <c r="A21" t="s">
        <v>177</v>
      </c>
      <c r="B21" t="s">
        <v>177</v>
      </c>
      <c r="C21" s="108" t="s">
        <v>4062</v>
      </c>
      <c r="D21" t="s">
        <v>177</v>
      </c>
      <c r="E21" s="108" t="s">
        <v>4062</v>
      </c>
      <c r="F21" s="108" t="s">
        <v>4062</v>
      </c>
      <c r="G21" s="55">
        <v>0</v>
      </c>
      <c r="H21" t="s">
        <v>177</v>
      </c>
      <c r="I21" s="56">
        <v>0</v>
      </c>
      <c r="J21" s="56">
        <v>0</v>
      </c>
      <c r="K21" s="55">
        <v>0</v>
      </c>
      <c r="L21" s="55">
        <v>0</v>
      </c>
      <c r="M21" s="55">
        <v>0</v>
      </c>
      <c r="N21" s="56">
        <v>0</v>
      </c>
      <c r="O21" s="56">
        <v>0</v>
      </c>
      <c r="P21" s="56">
        <v>0</v>
      </c>
    </row>
    <row r="22" spans="1:16">
      <c r="A22" s="57" t="s">
        <v>1895</v>
      </c>
      <c r="B22" s="107" t="s">
        <v>4062</v>
      </c>
      <c r="C22" s="108" t="s">
        <v>4062</v>
      </c>
      <c r="D22" s="108" t="s">
        <v>4062</v>
      </c>
      <c r="E22" s="108" t="s">
        <v>4062</v>
      </c>
      <c r="F22" s="108" t="s">
        <v>4062</v>
      </c>
      <c r="G22" s="59">
        <v>0</v>
      </c>
      <c r="H22" s="108" t="s">
        <v>4062</v>
      </c>
      <c r="I22" s="108" t="s">
        <v>4062</v>
      </c>
      <c r="J22" s="58">
        <v>0</v>
      </c>
      <c r="K22" s="59">
        <v>0</v>
      </c>
      <c r="L22" s="108" t="s">
        <v>4062</v>
      </c>
      <c r="M22" s="59">
        <v>0</v>
      </c>
      <c r="N22" s="108" t="s">
        <v>4062</v>
      </c>
      <c r="O22" s="58">
        <v>0</v>
      </c>
      <c r="P22" s="58">
        <v>0</v>
      </c>
    </row>
    <row r="23" spans="1:16">
      <c r="A23" t="s">
        <v>177</v>
      </c>
      <c r="B23" t="s">
        <v>177</v>
      </c>
      <c r="C23" s="108" t="s">
        <v>4062</v>
      </c>
      <c r="D23" t="s">
        <v>177</v>
      </c>
      <c r="E23" s="108" t="s">
        <v>4062</v>
      </c>
      <c r="F23" s="108" t="s">
        <v>4062</v>
      </c>
      <c r="G23" s="55">
        <v>0</v>
      </c>
      <c r="H23" t="s">
        <v>177</v>
      </c>
      <c r="I23" s="56">
        <v>0</v>
      </c>
      <c r="J23" s="56">
        <v>0</v>
      </c>
      <c r="K23" s="55">
        <v>0</v>
      </c>
      <c r="L23" s="55">
        <v>0</v>
      </c>
      <c r="M23" s="55">
        <v>0</v>
      </c>
      <c r="N23" s="56">
        <v>0</v>
      </c>
      <c r="O23" s="56">
        <v>0</v>
      </c>
      <c r="P23" s="56">
        <v>0</v>
      </c>
    </row>
    <row r="24" spans="1:16">
      <c r="A24" s="57" t="s">
        <v>184</v>
      </c>
      <c r="B24" s="107" t="s">
        <v>4062</v>
      </c>
      <c r="C24" s="108" t="s">
        <v>4062</v>
      </c>
      <c r="D24" s="108" t="s">
        <v>4062</v>
      </c>
      <c r="E24" s="108" t="s">
        <v>4062</v>
      </c>
      <c r="F24" s="108" t="s">
        <v>4062</v>
      </c>
      <c r="G24" s="59">
        <v>0</v>
      </c>
      <c r="H24" s="108" t="s">
        <v>4062</v>
      </c>
      <c r="I24" s="108" t="s">
        <v>4062</v>
      </c>
      <c r="J24" s="58">
        <v>0</v>
      </c>
      <c r="K24" s="59">
        <v>0</v>
      </c>
      <c r="L24" s="108" t="s">
        <v>4062</v>
      </c>
      <c r="M24" s="59">
        <v>0</v>
      </c>
      <c r="N24" s="108" t="s">
        <v>4062</v>
      </c>
      <c r="O24" s="58">
        <v>0</v>
      </c>
      <c r="P24" s="58">
        <v>0</v>
      </c>
    </row>
    <row r="25" spans="1:16">
      <c r="A25" s="57" t="s">
        <v>1889</v>
      </c>
      <c r="B25" s="107" t="s">
        <v>4062</v>
      </c>
      <c r="C25" s="108" t="s">
        <v>4062</v>
      </c>
      <c r="D25" s="108" t="s">
        <v>4062</v>
      </c>
      <c r="E25" s="108" t="s">
        <v>4062</v>
      </c>
      <c r="F25" s="108" t="s">
        <v>4062</v>
      </c>
      <c r="G25" s="59">
        <v>0</v>
      </c>
      <c r="H25" s="108" t="s">
        <v>4062</v>
      </c>
      <c r="I25" s="108" t="s">
        <v>4062</v>
      </c>
      <c r="J25" s="58">
        <v>0</v>
      </c>
      <c r="K25" s="59">
        <v>0</v>
      </c>
      <c r="L25" s="108" t="s">
        <v>4062</v>
      </c>
      <c r="M25" s="59">
        <v>0</v>
      </c>
      <c r="N25" s="108" t="s">
        <v>4062</v>
      </c>
      <c r="O25" s="58">
        <v>0</v>
      </c>
      <c r="P25" s="58">
        <v>0</v>
      </c>
    </row>
    <row r="26" spans="1:16">
      <c r="A26" t="s">
        <v>177</v>
      </c>
      <c r="B26" t="s">
        <v>177</v>
      </c>
      <c r="C26" s="108" t="s">
        <v>4062</v>
      </c>
      <c r="D26" t="s">
        <v>177</v>
      </c>
      <c r="E26" s="108" t="s">
        <v>4062</v>
      </c>
      <c r="F26" s="108" t="s">
        <v>4062</v>
      </c>
      <c r="G26" s="55">
        <v>0</v>
      </c>
      <c r="H26" t="s">
        <v>177</v>
      </c>
      <c r="I26" s="56">
        <v>0</v>
      </c>
      <c r="J26" s="56">
        <v>0</v>
      </c>
      <c r="K26" s="55">
        <v>0</v>
      </c>
      <c r="L26" s="55">
        <v>0</v>
      </c>
      <c r="M26" s="55">
        <v>0</v>
      </c>
      <c r="N26" s="56">
        <v>0</v>
      </c>
      <c r="O26" s="56">
        <v>0</v>
      </c>
      <c r="P26" s="56">
        <v>0</v>
      </c>
    </row>
    <row r="27" spans="1:16">
      <c r="A27" s="57" t="s">
        <v>1890</v>
      </c>
      <c r="B27" s="107" t="s">
        <v>4062</v>
      </c>
      <c r="C27" s="108" t="s">
        <v>4062</v>
      </c>
      <c r="D27" s="108" t="s">
        <v>4062</v>
      </c>
      <c r="E27" s="108" t="s">
        <v>4062</v>
      </c>
      <c r="F27" s="108" t="s">
        <v>4062</v>
      </c>
      <c r="G27" s="59">
        <v>0</v>
      </c>
      <c r="H27" s="108" t="s">
        <v>4062</v>
      </c>
      <c r="I27" s="108" t="s">
        <v>4062</v>
      </c>
      <c r="J27" s="58">
        <v>0</v>
      </c>
      <c r="K27" s="59">
        <v>0</v>
      </c>
      <c r="L27" s="108" t="s">
        <v>4062</v>
      </c>
      <c r="M27" s="59">
        <v>0</v>
      </c>
      <c r="N27" s="108" t="s">
        <v>4062</v>
      </c>
      <c r="O27" s="58">
        <v>0</v>
      </c>
      <c r="P27" s="58">
        <v>0</v>
      </c>
    </row>
    <row r="28" spans="1:16">
      <c r="A28" t="s">
        <v>177</v>
      </c>
      <c r="B28" t="s">
        <v>177</v>
      </c>
      <c r="C28" s="108" t="s">
        <v>4062</v>
      </c>
      <c r="D28" t="s">
        <v>177</v>
      </c>
      <c r="E28" s="108" t="s">
        <v>4062</v>
      </c>
      <c r="F28" s="108" t="s">
        <v>4062</v>
      </c>
      <c r="G28" s="55">
        <v>0</v>
      </c>
      <c r="H28" t="s">
        <v>177</v>
      </c>
      <c r="I28" s="56">
        <v>0</v>
      </c>
      <c r="J28" s="56">
        <v>0</v>
      </c>
      <c r="K28" s="55">
        <v>0</v>
      </c>
      <c r="L28" s="55">
        <v>0</v>
      </c>
      <c r="M28" s="55">
        <v>0</v>
      </c>
      <c r="N28" s="56">
        <v>0</v>
      </c>
      <c r="O28" s="56">
        <v>0</v>
      </c>
      <c r="P28" s="56">
        <v>0</v>
      </c>
    </row>
    <row r="29" spans="1:16">
      <c r="A29" s="57" t="s">
        <v>1891</v>
      </c>
      <c r="B29" s="107" t="s">
        <v>4062</v>
      </c>
      <c r="C29" s="108" t="s">
        <v>4062</v>
      </c>
      <c r="D29" s="108" t="s">
        <v>4062</v>
      </c>
      <c r="E29" s="108" t="s">
        <v>4062</v>
      </c>
      <c r="F29" s="108" t="s">
        <v>4062</v>
      </c>
      <c r="G29" s="59">
        <v>0</v>
      </c>
      <c r="H29" s="108" t="s">
        <v>4062</v>
      </c>
      <c r="I29" s="108" t="s">
        <v>4062</v>
      </c>
      <c r="J29" s="58">
        <v>0</v>
      </c>
      <c r="K29" s="59">
        <v>0</v>
      </c>
      <c r="L29" s="108" t="s">
        <v>4062</v>
      </c>
      <c r="M29" s="59">
        <v>0</v>
      </c>
      <c r="N29" s="108" t="s">
        <v>4062</v>
      </c>
      <c r="O29" s="58">
        <v>0</v>
      </c>
      <c r="P29" s="58">
        <v>0</v>
      </c>
    </row>
    <row r="30" spans="1:16">
      <c r="A30" s="57" t="s">
        <v>1892</v>
      </c>
      <c r="B30" s="107" t="s">
        <v>4062</v>
      </c>
      <c r="C30" s="108" t="s">
        <v>4062</v>
      </c>
      <c r="D30" s="108" t="s">
        <v>4062</v>
      </c>
      <c r="E30" s="108" t="s">
        <v>4062</v>
      </c>
      <c r="F30" s="108" t="s">
        <v>4062</v>
      </c>
      <c r="G30" s="59">
        <v>0</v>
      </c>
      <c r="H30" s="108" t="s">
        <v>4062</v>
      </c>
      <c r="I30" s="108" t="s">
        <v>4062</v>
      </c>
      <c r="J30" s="58">
        <v>0</v>
      </c>
      <c r="K30" s="59">
        <v>0</v>
      </c>
      <c r="L30" s="108" t="s">
        <v>4062</v>
      </c>
      <c r="M30" s="59">
        <v>0</v>
      </c>
      <c r="N30" s="108" t="s">
        <v>4062</v>
      </c>
      <c r="O30" s="58">
        <v>0</v>
      </c>
      <c r="P30" s="58">
        <v>0</v>
      </c>
    </row>
    <row r="31" spans="1:16">
      <c r="A31" t="s">
        <v>177</v>
      </c>
      <c r="B31" t="s">
        <v>177</v>
      </c>
      <c r="C31" s="108" t="s">
        <v>4062</v>
      </c>
      <c r="D31" t="s">
        <v>177</v>
      </c>
      <c r="E31" s="108" t="s">
        <v>4062</v>
      </c>
      <c r="F31" s="108" t="s">
        <v>4062</v>
      </c>
      <c r="G31" s="55">
        <v>0</v>
      </c>
      <c r="H31" t="s">
        <v>177</v>
      </c>
      <c r="I31" s="56">
        <v>0</v>
      </c>
      <c r="J31" s="56">
        <v>0</v>
      </c>
      <c r="K31" s="55">
        <v>0</v>
      </c>
      <c r="L31" s="55">
        <v>0</v>
      </c>
      <c r="M31" s="55">
        <v>0</v>
      </c>
      <c r="N31" s="56">
        <v>0</v>
      </c>
      <c r="O31" s="56">
        <v>0</v>
      </c>
      <c r="P31" s="56">
        <v>0</v>
      </c>
    </row>
    <row r="32" spans="1:16">
      <c r="A32" s="57" t="s">
        <v>1893</v>
      </c>
      <c r="B32" s="107" t="s">
        <v>4062</v>
      </c>
      <c r="C32" s="108" t="s">
        <v>4062</v>
      </c>
      <c r="D32" s="108" t="s">
        <v>4062</v>
      </c>
      <c r="E32" s="108" t="s">
        <v>4062</v>
      </c>
      <c r="F32" s="108" t="s">
        <v>4062</v>
      </c>
      <c r="G32" s="59">
        <v>0</v>
      </c>
      <c r="H32" s="108" t="s">
        <v>4062</v>
      </c>
      <c r="I32" s="108" t="s">
        <v>4062</v>
      </c>
      <c r="J32" s="58">
        <v>0</v>
      </c>
      <c r="K32" s="59">
        <v>0</v>
      </c>
      <c r="L32" s="108" t="s">
        <v>4062</v>
      </c>
      <c r="M32" s="59">
        <v>0</v>
      </c>
      <c r="N32" s="108" t="s">
        <v>4062</v>
      </c>
      <c r="O32" s="58">
        <v>0</v>
      </c>
      <c r="P32" s="58">
        <v>0</v>
      </c>
    </row>
    <row r="33" spans="1:16">
      <c r="A33" t="s">
        <v>177</v>
      </c>
      <c r="B33" t="s">
        <v>177</v>
      </c>
      <c r="C33" s="108" t="s">
        <v>4062</v>
      </c>
      <c r="D33" t="s">
        <v>177</v>
      </c>
      <c r="E33" s="108" t="s">
        <v>4062</v>
      </c>
      <c r="F33" s="108" t="s">
        <v>4062</v>
      </c>
      <c r="G33" s="55">
        <v>0</v>
      </c>
      <c r="H33" t="s">
        <v>177</v>
      </c>
      <c r="I33" s="56">
        <v>0</v>
      </c>
      <c r="J33" s="56">
        <v>0</v>
      </c>
      <c r="K33" s="55">
        <v>0</v>
      </c>
      <c r="L33" s="55">
        <v>0</v>
      </c>
      <c r="M33" s="55">
        <v>0</v>
      </c>
      <c r="N33" s="56">
        <v>0</v>
      </c>
      <c r="O33" s="56">
        <v>0</v>
      </c>
      <c r="P33" s="56">
        <v>0</v>
      </c>
    </row>
    <row r="34" spans="1:16">
      <c r="A34" s="57" t="s">
        <v>1894</v>
      </c>
      <c r="B34" s="107" t="s">
        <v>4062</v>
      </c>
      <c r="C34" s="108" t="s">
        <v>4062</v>
      </c>
      <c r="D34" s="108" t="s">
        <v>4062</v>
      </c>
      <c r="E34" s="108" t="s">
        <v>4062</v>
      </c>
      <c r="F34" s="108" t="s">
        <v>4062</v>
      </c>
      <c r="G34" s="59">
        <v>0</v>
      </c>
      <c r="H34" s="108" t="s">
        <v>4062</v>
      </c>
      <c r="I34" s="108" t="s">
        <v>4062</v>
      </c>
      <c r="J34" s="58">
        <v>0</v>
      </c>
      <c r="K34" s="59">
        <v>0</v>
      </c>
      <c r="L34" s="108" t="s">
        <v>4062</v>
      </c>
      <c r="M34" s="59">
        <v>0</v>
      </c>
      <c r="N34" s="108" t="s">
        <v>4062</v>
      </c>
      <c r="O34" s="58">
        <v>0</v>
      </c>
      <c r="P34" s="58">
        <v>0</v>
      </c>
    </row>
    <row r="35" spans="1:16">
      <c r="A35" t="s">
        <v>177</v>
      </c>
      <c r="B35" t="s">
        <v>177</v>
      </c>
      <c r="C35" s="108" t="s">
        <v>4062</v>
      </c>
      <c r="D35" t="s">
        <v>177</v>
      </c>
      <c r="E35" s="108" t="s">
        <v>4062</v>
      </c>
      <c r="F35" s="108" t="s">
        <v>4062</v>
      </c>
      <c r="G35" s="55">
        <v>0</v>
      </c>
      <c r="H35" t="s">
        <v>177</v>
      </c>
      <c r="I35" s="56">
        <v>0</v>
      </c>
      <c r="J35" s="56">
        <v>0</v>
      </c>
      <c r="K35" s="55">
        <v>0</v>
      </c>
      <c r="L35" s="55">
        <v>0</v>
      </c>
      <c r="M35" s="55">
        <v>0</v>
      </c>
      <c r="N35" s="56">
        <v>0</v>
      </c>
      <c r="O35" s="56">
        <v>0</v>
      </c>
      <c r="P35" s="56">
        <v>0</v>
      </c>
    </row>
    <row r="36" spans="1:16">
      <c r="A36" s="57" t="s">
        <v>1895</v>
      </c>
      <c r="B36" s="107" t="s">
        <v>4062</v>
      </c>
      <c r="C36" s="108" t="s">
        <v>4062</v>
      </c>
      <c r="D36" s="108" t="s">
        <v>4062</v>
      </c>
      <c r="E36" s="108" t="s">
        <v>4062</v>
      </c>
      <c r="F36" s="108" t="s">
        <v>4062</v>
      </c>
      <c r="G36" s="59">
        <v>0</v>
      </c>
      <c r="H36" s="108" t="s">
        <v>4062</v>
      </c>
      <c r="I36" s="108" t="s">
        <v>4062</v>
      </c>
      <c r="J36" s="58">
        <v>0</v>
      </c>
      <c r="K36" s="59">
        <v>0</v>
      </c>
      <c r="L36" s="108" t="s">
        <v>4062</v>
      </c>
      <c r="M36" s="59">
        <v>0</v>
      </c>
      <c r="N36" s="108" t="s">
        <v>4062</v>
      </c>
      <c r="O36" s="58">
        <v>0</v>
      </c>
      <c r="P36" s="58">
        <v>0</v>
      </c>
    </row>
    <row r="37" spans="1:16">
      <c r="A37" t="s">
        <v>177</v>
      </c>
      <c r="B37" t="s">
        <v>177</v>
      </c>
      <c r="C37" s="108" t="s">
        <v>4062</v>
      </c>
      <c r="D37" t="s">
        <v>177</v>
      </c>
      <c r="E37" s="108" t="s">
        <v>4062</v>
      </c>
      <c r="F37" s="108" t="s">
        <v>4062</v>
      </c>
      <c r="G37" s="55">
        <v>0</v>
      </c>
      <c r="H37" t="s">
        <v>177</v>
      </c>
      <c r="I37" s="56">
        <v>0</v>
      </c>
      <c r="J37" s="56">
        <v>0</v>
      </c>
      <c r="K37" s="55">
        <v>0</v>
      </c>
      <c r="L37" s="55">
        <v>0</v>
      </c>
      <c r="M37" s="55">
        <v>0</v>
      </c>
      <c r="N37" s="56">
        <v>0</v>
      </c>
      <c r="O37" s="56">
        <v>0</v>
      </c>
      <c r="P37" s="56">
        <v>0</v>
      </c>
    </row>
    <row r="38" spans="1:16">
      <c r="A38" t="s">
        <v>186</v>
      </c>
      <c r="B38" s="107" t="s">
        <v>4062</v>
      </c>
      <c r="C38" s="108" t="s">
        <v>4062</v>
      </c>
      <c r="D38" s="108" t="s">
        <v>4062</v>
      </c>
      <c r="E38" s="108" t="s">
        <v>4062</v>
      </c>
      <c r="F38" s="108" t="s">
        <v>4062</v>
      </c>
      <c r="G38" s="108" t="s">
        <v>4062</v>
      </c>
      <c r="H38" s="108" t="s">
        <v>4062</v>
      </c>
      <c r="I38" s="108" t="s">
        <v>4062</v>
      </c>
      <c r="J38" s="108" t="s">
        <v>4062</v>
      </c>
      <c r="K38" s="108" t="s">
        <v>4062</v>
      </c>
      <c r="L38" s="108" t="s">
        <v>4062</v>
      </c>
      <c r="M38" s="108" t="s">
        <v>4062</v>
      </c>
      <c r="N38" s="108" t="s">
        <v>4062</v>
      </c>
      <c r="O38" s="108" t="s">
        <v>4062</v>
      </c>
      <c r="P38" s="108" t="s">
        <v>4062</v>
      </c>
    </row>
    <row r="39" spans="1:16">
      <c r="A39" t="s">
        <v>299</v>
      </c>
      <c r="B39" s="107" t="s">
        <v>4062</v>
      </c>
      <c r="C39" s="108" t="s">
        <v>4062</v>
      </c>
      <c r="D39" s="108" t="s">
        <v>4062</v>
      </c>
      <c r="E39" s="108" t="s">
        <v>4062</v>
      </c>
      <c r="F39" s="108" t="s">
        <v>4062</v>
      </c>
      <c r="G39" s="108" t="s">
        <v>4062</v>
      </c>
      <c r="H39" s="108" t="s">
        <v>4062</v>
      </c>
      <c r="I39" s="108" t="s">
        <v>4062</v>
      </c>
      <c r="J39" s="108" t="s">
        <v>4062</v>
      </c>
      <c r="K39" s="108" t="s">
        <v>4062</v>
      </c>
      <c r="L39" s="108" t="s">
        <v>4062</v>
      </c>
      <c r="M39" s="108" t="s">
        <v>4062</v>
      </c>
      <c r="N39" s="108" t="s">
        <v>4062</v>
      </c>
      <c r="O39" s="108" t="s">
        <v>4062</v>
      </c>
      <c r="P39" s="108" t="s">
        <v>4062</v>
      </c>
    </row>
    <row r="40" spans="1:16">
      <c r="A40" t="s">
        <v>300</v>
      </c>
      <c r="B40" s="107" t="s">
        <v>4062</v>
      </c>
      <c r="C40" s="108" t="s">
        <v>4062</v>
      </c>
      <c r="D40" s="108" t="s">
        <v>4062</v>
      </c>
      <c r="E40" s="108" t="s">
        <v>4062</v>
      </c>
      <c r="F40" s="108" t="s">
        <v>4062</v>
      </c>
      <c r="G40" s="108" t="s">
        <v>4062</v>
      </c>
      <c r="H40" s="108" t="s">
        <v>4062</v>
      </c>
      <c r="I40" s="108" t="s">
        <v>4062</v>
      </c>
      <c r="J40" s="108" t="s">
        <v>4062</v>
      </c>
      <c r="K40" s="108" t="s">
        <v>4062</v>
      </c>
      <c r="L40" s="108" t="s">
        <v>4062</v>
      </c>
      <c r="M40" s="108" t="s">
        <v>4062</v>
      </c>
      <c r="N40" s="108" t="s">
        <v>4062</v>
      </c>
      <c r="O40" s="108" t="s">
        <v>4062</v>
      </c>
      <c r="P40" s="108" t="s">
        <v>4062</v>
      </c>
    </row>
    <row r="41" spans="1:16">
      <c r="A41" t="s">
        <v>301</v>
      </c>
      <c r="B41" s="107" t="s">
        <v>4062</v>
      </c>
      <c r="C41" s="108" t="s">
        <v>4062</v>
      </c>
      <c r="D41" s="108" t="s">
        <v>4062</v>
      </c>
      <c r="E41" s="108" t="s">
        <v>4062</v>
      </c>
      <c r="F41" s="108" t="s">
        <v>4062</v>
      </c>
      <c r="G41" s="108" t="s">
        <v>4062</v>
      </c>
      <c r="H41" s="108" t="s">
        <v>4062</v>
      </c>
      <c r="I41" s="108" t="s">
        <v>4062</v>
      </c>
      <c r="J41" s="108" t="s">
        <v>4062</v>
      </c>
      <c r="K41" s="108" t="s">
        <v>4062</v>
      </c>
      <c r="L41" s="108" t="s">
        <v>4062</v>
      </c>
      <c r="M41" s="108" t="s">
        <v>4062</v>
      </c>
      <c r="N41" s="108" t="s">
        <v>4062</v>
      </c>
      <c r="O41" s="108" t="s">
        <v>4062</v>
      </c>
      <c r="P41" s="108" t="s">
        <v>4062</v>
      </c>
    </row>
    <row r="42" spans="1:16" hidden="1">
      <c r="C42" s="13"/>
    </row>
    <row r="43" spans="1:16" hidden="1">
      <c r="C43" s="13"/>
    </row>
    <row r="44" spans="1:16" hidden="1">
      <c r="C44" s="13"/>
    </row>
    <row r="45" spans="1:16" hidden="1">
      <c r="C45" s="13"/>
    </row>
    <row r="46" spans="1:16" hidden="1">
      <c r="C46" s="13"/>
    </row>
    <row r="47" spans="1:16" hidden="1">
      <c r="C47" s="13"/>
    </row>
    <row r="48" spans="1:16" hidden="1">
      <c r="C48" s="13"/>
    </row>
    <row r="49" spans="3:3" hidden="1">
      <c r="C49" s="13"/>
    </row>
    <row r="50" spans="3:3" hidden="1">
      <c r="C50" s="13"/>
    </row>
    <row r="51" spans="3:3" hidden="1">
      <c r="C51" s="13"/>
    </row>
    <row r="52" spans="3:3" hidden="1">
      <c r="C52" s="13"/>
    </row>
    <row r="53" spans="3:3" hidden="1">
      <c r="C53" s="13"/>
    </row>
    <row r="54" spans="3:3" hidden="1">
      <c r="C54" s="13"/>
    </row>
    <row r="55" spans="3:3" hidden="1">
      <c r="C55" s="13"/>
    </row>
    <row r="56" spans="3:3" hidden="1">
      <c r="C56" s="13"/>
    </row>
    <row r="57" spans="3:3" hidden="1">
      <c r="C57" s="13"/>
    </row>
    <row r="58" spans="3:3" hidden="1">
      <c r="C58" s="13"/>
    </row>
    <row r="59" spans="3:3" hidden="1">
      <c r="C59" s="13"/>
    </row>
    <row r="60" spans="3:3" hidden="1">
      <c r="C60" s="13"/>
    </row>
    <row r="61" spans="3:3" hidden="1">
      <c r="C61" s="13"/>
    </row>
    <row r="62" spans="3:3" hidden="1">
      <c r="C62" s="13"/>
    </row>
    <row r="63" spans="3:3" hidden="1">
      <c r="C63" s="13"/>
    </row>
    <row r="64" spans="3:3" hidden="1">
      <c r="C64" s="13"/>
    </row>
    <row r="65" spans="3:3" hidden="1">
      <c r="C65" s="13"/>
    </row>
    <row r="66" spans="3:3" hidden="1">
      <c r="C66" s="13"/>
    </row>
    <row r="67" spans="3:3" hidden="1">
      <c r="C67" s="13"/>
    </row>
    <row r="68" spans="3:3" hidden="1">
      <c r="C68" s="13"/>
    </row>
    <row r="69" spans="3:3" hidden="1">
      <c r="C69" s="13"/>
    </row>
    <row r="70" spans="3:3" hidden="1">
      <c r="C70" s="13"/>
    </row>
    <row r="71" spans="3:3" hidden="1">
      <c r="C71" s="13"/>
    </row>
    <row r="72" spans="3:3" hidden="1">
      <c r="C72" s="13"/>
    </row>
    <row r="73" spans="3:3" hidden="1">
      <c r="C73" s="13"/>
    </row>
    <row r="74" spans="3:3" hidden="1">
      <c r="C74" s="13"/>
    </row>
    <row r="75" spans="3:3" hidden="1">
      <c r="C75" s="13"/>
    </row>
    <row r="76" spans="3:3" hidden="1">
      <c r="C76" s="13"/>
    </row>
    <row r="77" spans="3:3" hidden="1">
      <c r="C77" s="13"/>
    </row>
    <row r="78" spans="3:3" hidden="1">
      <c r="C78" s="13"/>
    </row>
    <row r="79" spans="3:3" hidden="1">
      <c r="C79" s="13"/>
    </row>
    <row r="80" spans="3:3" hidden="1">
      <c r="C80" s="13"/>
    </row>
    <row r="81" spans="3:3" hidden="1">
      <c r="C81" s="13"/>
    </row>
    <row r="82" spans="3:3" hidden="1">
      <c r="C82" s="13"/>
    </row>
    <row r="83" spans="3:3" hidden="1">
      <c r="C83" s="13"/>
    </row>
    <row r="84" spans="3:3" hidden="1">
      <c r="C84" s="13"/>
    </row>
    <row r="85" spans="3:3" hidden="1">
      <c r="C85" s="13"/>
    </row>
    <row r="86" spans="3:3" hidden="1">
      <c r="C86" s="13"/>
    </row>
    <row r="87" spans="3:3" hidden="1">
      <c r="C87" s="13"/>
    </row>
    <row r="88" spans="3:3" hidden="1">
      <c r="C88" s="13"/>
    </row>
    <row r="89" spans="3:3" hidden="1">
      <c r="C89" s="13"/>
    </row>
    <row r="90" spans="3:3" hidden="1">
      <c r="C90" s="13"/>
    </row>
    <row r="91" spans="3:3" hidden="1">
      <c r="C91" s="13"/>
    </row>
    <row r="92" spans="3:3" hidden="1">
      <c r="C92" s="13"/>
    </row>
    <row r="93" spans="3:3" hidden="1">
      <c r="C93" s="13"/>
    </row>
    <row r="94" spans="3:3" hidden="1">
      <c r="C94" s="13"/>
    </row>
    <row r="95" spans="3:3" hidden="1">
      <c r="C95" s="13"/>
    </row>
    <row r="96" spans="3:3" hidden="1">
      <c r="C96" s="13"/>
    </row>
    <row r="97" spans="3:3" hidden="1">
      <c r="C97" s="13"/>
    </row>
    <row r="98" spans="3:3" hidden="1">
      <c r="C98" s="13"/>
    </row>
    <row r="99" spans="3:3" hidden="1">
      <c r="C99" s="13"/>
    </row>
    <row r="100" spans="3:3" hidden="1">
      <c r="C100" s="13"/>
    </row>
    <row r="101" spans="3:3" hidden="1">
      <c r="C101" s="13"/>
    </row>
    <row r="102" spans="3:3" hidden="1">
      <c r="C102" s="13"/>
    </row>
    <row r="103" spans="3:3" hidden="1">
      <c r="C103" s="13"/>
    </row>
    <row r="104" spans="3:3" hidden="1">
      <c r="C104" s="13"/>
    </row>
    <row r="105" spans="3:3" hidden="1">
      <c r="C105" s="13"/>
    </row>
    <row r="106" spans="3:3" hidden="1">
      <c r="C106" s="13"/>
    </row>
    <row r="107" spans="3:3" hidden="1">
      <c r="C107" s="13"/>
    </row>
    <row r="108" spans="3:3" hidden="1">
      <c r="C108" s="13"/>
    </row>
    <row r="109" spans="3:3" hidden="1">
      <c r="C109" s="13"/>
    </row>
    <row r="110" spans="3:3" hidden="1">
      <c r="C110" s="13"/>
    </row>
    <row r="111" spans="3:3" hidden="1">
      <c r="C111" s="13"/>
    </row>
    <row r="112" spans="3:3" hidden="1">
      <c r="C112" s="13"/>
    </row>
    <row r="113" spans="3:3" hidden="1">
      <c r="C113" s="13"/>
    </row>
    <row r="114" spans="3:3" hidden="1">
      <c r="C114" s="13"/>
    </row>
    <row r="115" spans="3:3" hidden="1">
      <c r="C115" s="13"/>
    </row>
    <row r="116" spans="3:3" hidden="1">
      <c r="C116" s="13"/>
    </row>
    <row r="117" spans="3:3" hidden="1">
      <c r="C117" s="13"/>
    </row>
    <row r="118" spans="3:3" hidden="1">
      <c r="C118" s="13"/>
    </row>
    <row r="119" spans="3:3" hidden="1">
      <c r="C119" s="13"/>
    </row>
    <row r="120" spans="3:3" hidden="1">
      <c r="C120" s="13"/>
    </row>
    <row r="121" spans="3:3" hidden="1">
      <c r="C121" s="13"/>
    </row>
    <row r="122" spans="3:3" hidden="1">
      <c r="C122" s="13"/>
    </row>
    <row r="123" spans="3:3" hidden="1">
      <c r="C123" s="13"/>
    </row>
    <row r="124" spans="3:3" hidden="1">
      <c r="C124" s="13"/>
    </row>
    <row r="125" spans="3:3" hidden="1">
      <c r="C125" s="13"/>
    </row>
    <row r="126" spans="3:3" hidden="1">
      <c r="C126" s="13"/>
    </row>
    <row r="127" spans="3:3" hidden="1">
      <c r="C127" s="13"/>
    </row>
    <row r="128" spans="3:3" hidden="1">
      <c r="C128" s="13"/>
    </row>
    <row r="129" spans="3:3" hidden="1">
      <c r="C129" s="13"/>
    </row>
    <row r="130" spans="3:3" hidden="1">
      <c r="C130" s="13"/>
    </row>
    <row r="131" spans="3:3" hidden="1">
      <c r="C131" s="13"/>
    </row>
    <row r="132" spans="3:3" hidden="1">
      <c r="C132" s="13"/>
    </row>
    <row r="133" spans="3:3" hidden="1">
      <c r="C133" s="13"/>
    </row>
    <row r="134" spans="3:3" hidden="1">
      <c r="C134" s="13"/>
    </row>
    <row r="135" spans="3:3" hidden="1">
      <c r="C135" s="13"/>
    </row>
    <row r="136" spans="3:3" hidden="1">
      <c r="C136" s="13"/>
    </row>
    <row r="137" spans="3:3" hidden="1">
      <c r="C137" s="13"/>
    </row>
    <row r="138" spans="3:3" hidden="1">
      <c r="C138" s="13"/>
    </row>
    <row r="139" spans="3:3" hidden="1">
      <c r="C139" s="13"/>
    </row>
    <row r="140" spans="3:3" hidden="1">
      <c r="C140" s="13"/>
    </row>
    <row r="141" spans="3:3" hidden="1">
      <c r="C141" s="13"/>
    </row>
    <row r="142" spans="3:3" hidden="1">
      <c r="C142" s="13"/>
    </row>
    <row r="143" spans="3:3" hidden="1">
      <c r="C143" s="13"/>
    </row>
    <row r="144" spans="3:3" hidden="1">
      <c r="C144" s="13"/>
    </row>
    <row r="145" spans="3:3" hidden="1">
      <c r="C145" s="13"/>
    </row>
    <row r="146" spans="3:3" hidden="1">
      <c r="C146" s="13"/>
    </row>
    <row r="147" spans="3:3" hidden="1">
      <c r="C147" s="13"/>
    </row>
    <row r="148" spans="3:3" hidden="1">
      <c r="C148" s="13"/>
    </row>
    <row r="149" spans="3:3" hidden="1">
      <c r="C149" s="13"/>
    </row>
    <row r="150" spans="3:3" hidden="1">
      <c r="C150" s="13"/>
    </row>
    <row r="151" spans="3:3" hidden="1">
      <c r="C151" s="13"/>
    </row>
    <row r="152" spans="3:3" hidden="1">
      <c r="C152" s="13"/>
    </row>
    <row r="153" spans="3:3" hidden="1">
      <c r="C153" s="13"/>
    </row>
    <row r="154" spans="3:3" hidden="1">
      <c r="C154" s="13"/>
    </row>
    <row r="155" spans="3:3" hidden="1">
      <c r="C155" s="13"/>
    </row>
    <row r="156" spans="3:3" hidden="1">
      <c r="C156" s="13"/>
    </row>
    <row r="157" spans="3:3" hidden="1">
      <c r="C157" s="13"/>
    </row>
    <row r="158" spans="3:3" hidden="1">
      <c r="C158" s="13"/>
    </row>
    <row r="159" spans="3:3" hidden="1">
      <c r="C159" s="13"/>
    </row>
    <row r="160" spans="3:3" hidden="1">
      <c r="C160" s="13"/>
    </row>
    <row r="161" spans="3:3" hidden="1">
      <c r="C161" s="13"/>
    </row>
    <row r="162" spans="3:3" hidden="1">
      <c r="C162" s="13"/>
    </row>
    <row r="163" spans="3:3" hidden="1">
      <c r="C163" s="13"/>
    </row>
    <row r="164" spans="3:3" hidden="1">
      <c r="C164" s="13"/>
    </row>
    <row r="165" spans="3:3" hidden="1">
      <c r="C165" s="13"/>
    </row>
    <row r="166" spans="3:3" hidden="1">
      <c r="C166" s="13"/>
    </row>
    <row r="167" spans="3:3" hidden="1">
      <c r="C167" s="13"/>
    </row>
    <row r="168" spans="3:3" hidden="1">
      <c r="C168" s="13"/>
    </row>
    <row r="169" spans="3:3" hidden="1">
      <c r="C169" s="13"/>
    </row>
    <row r="170" spans="3:3" hidden="1">
      <c r="C170" s="13"/>
    </row>
    <row r="171" spans="3:3" hidden="1">
      <c r="C171" s="13"/>
    </row>
    <row r="172" spans="3:3" hidden="1">
      <c r="C172" s="13"/>
    </row>
    <row r="173" spans="3:3" hidden="1">
      <c r="C173" s="13"/>
    </row>
    <row r="174" spans="3:3" hidden="1">
      <c r="C174" s="13"/>
    </row>
    <row r="175" spans="3:3" hidden="1">
      <c r="C175" s="13"/>
    </row>
    <row r="176" spans="3:3" hidden="1">
      <c r="C176" s="13"/>
    </row>
    <row r="177" spans="3:3" hidden="1">
      <c r="C177" s="13"/>
    </row>
    <row r="178" spans="3:3" hidden="1">
      <c r="C178" s="13"/>
    </row>
    <row r="179" spans="3:3" hidden="1">
      <c r="C179" s="13"/>
    </row>
    <row r="180" spans="3:3" hidden="1">
      <c r="C180" s="13"/>
    </row>
    <row r="181" spans="3:3" hidden="1">
      <c r="C181" s="13"/>
    </row>
    <row r="182" spans="3:3" hidden="1">
      <c r="C182" s="13"/>
    </row>
    <row r="183" spans="3:3" hidden="1">
      <c r="C183" s="13"/>
    </row>
    <row r="184" spans="3:3" hidden="1">
      <c r="C184" s="13"/>
    </row>
    <row r="185" spans="3:3" hidden="1">
      <c r="C185" s="13"/>
    </row>
    <row r="186" spans="3:3" hidden="1">
      <c r="C186" s="13"/>
    </row>
    <row r="187" spans="3:3" hidden="1">
      <c r="C187" s="13"/>
    </row>
    <row r="188" spans="3:3" hidden="1">
      <c r="C188" s="13"/>
    </row>
    <row r="189" spans="3:3" hidden="1">
      <c r="C189" s="13"/>
    </row>
    <row r="190" spans="3:3" hidden="1">
      <c r="C190" s="13"/>
    </row>
    <row r="191" spans="3:3" hidden="1">
      <c r="C191" s="13"/>
    </row>
    <row r="192" spans="3:3" hidden="1">
      <c r="C192" s="13"/>
    </row>
    <row r="193" spans="3:3" hidden="1">
      <c r="C193" s="13"/>
    </row>
    <row r="194" spans="3:3" hidden="1">
      <c r="C194" s="13"/>
    </row>
    <row r="195" spans="3:3" hidden="1">
      <c r="C195" s="13"/>
    </row>
    <row r="196" spans="3:3" hidden="1">
      <c r="C196" s="13"/>
    </row>
    <row r="197" spans="3:3" hidden="1">
      <c r="C197" s="13"/>
    </row>
    <row r="198" spans="3:3" hidden="1">
      <c r="C198" s="13"/>
    </row>
    <row r="199" spans="3:3" hidden="1">
      <c r="C199" s="13"/>
    </row>
    <row r="200" spans="3:3" hidden="1">
      <c r="C200" s="13"/>
    </row>
    <row r="201" spans="3:3" hidden="1">
      <c r="C201" s="13"/>
    </row>
    <row r="202" spans="3:3" hidden="1">
      <c r="C202" s="13"/>
    </row>
    <row r="203" spans="3:3" hidden="1">
      <c r="C203" s="13"/>
    </row>
    <row r="204" spans="3:3" hidden="1">
      <c r="C204" s="13"/>
    </row>
    <row r="205" spans="3:3" hidden="1">
      <c r="C205" s="13"/>
    </row>
    <row r="206" spans="3:3" hidden="1">
      <c r="C206" s="13"/>
    </row>
    <row r="207" spans="3:3" hidden="1">
      <c r="C207" s="13"/>
    </row>
    <row r="208" spans="3:3" hidden="1">
      <c r="C208" s="13"/>
    </row>
    <row r="209" spans="3:3" hidden="1">
      <c r="C209" s="13"/>
    </row>
    <row r="210" spans="3:3" hidden="1">
      <c r="C210" s="13"/>
    </row>
    <row r="211" spans="3:3" hidden="1">
      <c r="C211" s="13"/>
    </row>
    <row r="212" spans="3:3" hidden="1">
      <c r="C212" s="13"/>
    </row>
    <row r="213" spans="3:3" hidden="1">
      <c r="C213" s="13"/>
    </row>
    <row r="214" spans="3:3" hidden="1">
      <c r="C214" s="13"/>
    </row>
    <row r="215" spans="3:3" hidden="1">
      <c r="C215" s="13"/>
    </row>
    <row r="216" spans="3:3" hidden="1">
      <c r="C216" s="13"/>
    </row>
    <row r="217" spans="3:3" hidden="1">
      <c r="C217" s="13"/>
    </row>
    <row r="218" spans="3:3" hidden="1">
      <c r="C218" s="13"/>
    </row>
    <row r="219" spans="3:3" hidden="1">
      <c r="C219" s="13"/>
    </row>
    <row r="220" spans="3:3" hidden="1">
      <c r="C220" s="13"/>
    </row>
    <row r="221" spans="3:3" hidden="1">
      <c r="C221" s="13"/>
    </row>
    <row r="222" spans="3:3" hidden="1">
      <c r="C222" s="13"/>
    </row>
    <row r="223" spans="3:3" hidden="1">
      <c r="C223" s="13"/>
    </row>
    <row r="224" spans="3:3" hidden="1">
      <c r="C224" s="13"/>
    </row>
    <row r="225" spans="3:3" hidden="1">
      <c r="C225" s="13"/>
    </row>
    <row r="226" spans="3:3" hidden="1">
      <c r="C226" s="13"/>
    </row>
    <row r="227" spans="3:3" hidden="1">
      <c r="C227" s="13"/>
    </row>
    <row r="228" spans="3:3" hidden="1">
      <c r="C228" s="13"/>
    </row>
    <row r="229" spans="3:3" hidden="1">
      <c r="C229" s="13"/>
    </row>
    <row r="230" spans="3:3" hidden="1">
      <c r="C230" s="13"/>
    </row>
    <row r="231" spans="3:3" hidden="1">
      <c r="C231" s="13"/>
    </row>
    <row r="232" spans="3:3" hidden="1">
      <c r="C232" s="13"/>
    </row>
    <row r="233" spans="3:3" hidden="1">
      <c r="C233" s="13"/>
    </row>
    <row r="234" spans="3:3" hidden="1">
      <c r="C234" s="13"/>
    </row>
    <row r="235" spans="3:3" hidden="1">
      <c r="C235" s="13"/>
    </row>
    <row r="236" spans="3:3" hidden="1">
      <c r="C236" s="13"/>
    </row>
    <row r="237" spans="3:3" hidden="1">
      <c r="C237" s="13"/>
    </row>
    <row r="238" spans="3:3" hidden="1">
      <c r="C238" s="13"/>
    </row>
    <row r="239" spans="3:3" hidden="1">
      <c r="C239" s="13"/>
    </row>
    <row r="240" spans="3:3" hidden="1">
      <c r="C240" s="13"/>
    </row>
    <row r="241" spans="3:3" hidden="1">
      <c r="C241" s="13"/>
    </row>
    <row r="242" spans="3:3" hidden="1">
      <c r="C242" s="13"/>
    </row>
    <row r="243" spans="3:3" hidden="1">
      <c r="C243" s="13"/>
    </row>
    <row r="244" spans="3:3" hidden="1">
      <c r="C244" s="13"/>
    </row>
    <row r="245" spans="3:3" hidden="1">
      <c r="C245" s="13"/>
    </row>
    <row r="246" spans="3:3" hidden="1">
      <c r="C246" s="13"/>
    </row>
    <row r="247" spans="3:3" hidden="1">
      <c r="C247" s="13"/>
    </row>
    <row r="248" spans="3:3" hidden="1">
      <c r="C248" s="13"/>
    </row>
    <row r="249" spans="3:3" hidden="1">
      <c r="C249" s="13"/>
    </row>
    <row r="250" spans="3:3" hidden="1">
      <c r="C250" s="13"/>
    </row>
    <row r="251" spans="3:3" hidden="1">
      <c r="C251" s="13"/>
    </row>
    <row r="252" spans="3:3" hidden="1">
      <c r="C252" s="13"/>
    </row>
    <row r="253" spans="3:3" hidden="1">
      <c r="C253" s="13"/>
    </row>
    <row r="254" spans="3:3" hidden="1">
      <c r="C254" s="13"/>
    </row>
    <row r="255" spans="3:3" hidden="1">
      <c r="C255" s="13"/>
    </row>
    <row r="256" spans="3:3" hidden="1">
      <c r="C256" s="13"/>
    </row>
    <row r="257" spans="3:3" hidden="1">
      <c r="C257" s="13"/>
    </row>
    <row r="258" spans="3:3" hidden="1">
      <c r="C258" s="13"/>
    </row>
    <row r="259" spans="3:3" hidden="1">
      <c r="C259" s="13"/>
    </row>
    <row r="260" spans="3:3" hidden="1">
      <c r="C260" s="13"/>
    </row>
    <row r="261" spans="3:3" hidden="1">
      <c r="C261" s="13"/>
    </row>
    <row r="262" spans="3:3" hidden="1">
      <c r="C262" s="13"/>
    </row>
    <row r="263" spans="3:3" hidden="1">
      <c r="C263" s="13"/>
    </row>
    <row r="264" spans="3:3" hidden="1">
      <c r="C264" s="13"/>
    </row>
    <row r="265" spans="3:3" hidden="1">
      <c r="C265" s="13"/>
    </row>
    <row r="266" spans="3:3" hidden="1">
      <c r="C266" s="13"/>
    </row>
    <row r="267" spans="3:3" hidden="1">
      <c r="C267" s="13"/>
    </row>
    <row r="268" spans="3:3" hidden="1">
      <c r="C268" s="13"/>
    </row>
    <row r="269" spans="3:3" hidden="1">
      <c r="C269" s="13"/>
    </row>
    <row r="270" spans="3:3" hidden="1">
      <c r="C270" s="13"/>
    </row>
    <row r="271" spans="3:3" hidden="1">
      <c r="C271" s="13"/>
    </row>
    <row r="272" spans="3:3" hidden="1">
      <c r="C272" s="13"/>
    </row>
    <row r="273" spans="3:3" hidden="1">
      <c r="C273" s="13"/>
    </row>
    <row r="274" spans="3:3" hidden="1">
      <c r="C274" s="13"/>
    </row>
    <row r="275" spans="3:3" hidden="1">
      <c r="C275" s="13"/>
    </row>
    <row r="276" spans="3:3" hidden="1">
      <c r="C276" s="13"/>
    </row>
    <row r="277" spans="3:3" hidden="1">
      <c r="C277" s="13"/>
    </row>
    <row r="278" spans="3:3" hidden="1">
      <c r="C278" s="13"/>
    </row>
    <row r="279" spans="3:3" hidden="1">
      <c r="C279" s="13"/>
    </row>
    <row r="280" spans="3:3" hidden="1">
      <c r="C280" s="13"/>
    </row>
    <row r="281" spans="3:3" hidden="1">
      <c r="C281" s="13"/>
    </row>
    <row r="282" spans="3:3" hidden="1">
      <c r="C282" s="13"/>
    </row>
    <row r="283" spans="3:3" hidden="1">
      <c r="C283" s="13"/>
    </row>
    <row r="284" spans="3:3" hidden="1">
      <c r="C284" s="13"/>
    </row>
    <row r="285" spans="3:3" hidden="1">
      <c r="C285" s="13"/>
    </row>
    <row r="286" spans="3:3" hidden="1">
      <c r="C286" s="13"/>
    </row>
    <row r="287" spans="3:3" hidden="1">
      <c r="C287" s="13"/>
    </row>
    <row r="288" spans="3:3" hidden="1">
      <c r="C288" s="13"/>
    </row>
    <row r="289" spans="3:3" hidden="1">
      <c r="C289" s="13"/>
    </row>
    <row r="290" spans="3:3" hidden="1">
      <c r="C290" s="13"/>
    </row>
    <row r="291" spans="3:3" hidden="1">
      <c r="C291" s="13"/>
    </row>
    <row r="292" spans="3:3" hidden="1">
      <c r="C292" s="13"/>
    </row>
    <row r="293" spans="3:3" hidden="1">
      <c r="C293" s="13"/>
    </row>
    <row r="294" spans="3:3" hidden="1">
      <c r="C294" s="13"/>
    </row>
    <row r="295" spans="3:3" hidden="1">
      <c r="C295" s="13"/>
    </row>
    <row r="296" spans="3:3" hidden="1">
      <c r="C296" s="13"/>
    </row>
    <row r="297" spans="3:3" hidden="1">
      <c r="C297" s="13"/>
    </row>
    <row r="298" spans="3:3" hidden="1">
      <c r="C298" s="13"/>
    </row>
    <row r="299" spans="3:3" hidden="1">
      <c r="C299" s="13"/>
    </row>
    <row r="300" spans="3:3" hidden="1">
      <c r="C300" s="13"/>
    </row>
    <row r="301" spans="3:3" hidden="1">
      <c r="C301" s="13"/>
    </row>
    <row r="302" spans="3:3" hidden="1">
      <c r="C302" s="13"/>
    </row>
    <row r="303" spans="3:3" hidden="1">
      <c r="C303" s="13"/>
    </row>
    <row r="304" spans="3:3" hidden="1">
      <c r="C304" s="13"/>
    </row>
    <row r="305" spans="3:3" hidden="1">
      <c r="C305" s="13"/>
    </row>
    <row r="306" spans="3:3" hidden="1">
      <c r="C306" s="13"/>
    </row>
    <row r="307" spans="3:3" hidden="1">
      <c r="C307" s="13"/>
    </row>
    <row r="308" spans="3:3" hidden="1">
      <c r="C308" s="13"/>
    </row>
    <row r="309" spans="3:3" hidden="1">
      <c r="C309" s="13"/>
    </row>
    <row r="310" spans="3:3" hidden="1">
      <c r="C310" s="13"/>
    </row>
    <row r="311" spans="3:3" hidden="1">
      <c r="C311" s="13"/>
    </row>
    <row r="312" spans="3:3" hidden="1">
      <c r="C312" s="13"/>
    </row>
    <row r="313" spans="3:3" hidden="1">
      <c r="C313" s="13"/>
    </row>
    <row r="314" spans="3:3" hidden="1">
      <c r="C314" s="13"/>
    </row>
    <row r="315" spans="3:3" hidden="1">
      <c r="C315" s="13"/>
    </row>
    <row r="316" spans="3:3" hidden="1">
      <c r="C316" s="13"/>
    </row>
    <row r="317" spans="3:3" hidden="1">
      <c r="C317" s="13"/>
    </row>
    <row r="318" spans="3:3" hidden="1">
      <c r="C318" s="13"/>
    </row>
    <row r="319" spans="3:3" hidden="1">
      <c r="C319" s="13"/>
    </row>
    <row r="320" spans="3:3" hidden="1">
      <c r="C320" s="13"/>
    </row>
    <row r="321" spans="3:3" hidden="1">
      <c r="C321" s="13"/>
    </row>
    <row r="322" spans="3:3" hidden="1">
      <c r="C322" s="13"/>
    </row>
    <row r="323" spans="3:3" hidden="1">
      <c r="C323" s="13"/>
    </row>
    <row r="324" spans="3:3" hidden="1">
      <c r="C324" s="13"/>
    </row>
    <row r="325" spans="3:3" hidden="1">
      <c r="C325" s="13"/>
    </row>
    <row r="326" spans="3:3" hidden="1">
      <c r="C326" s="13"/>
    </row>
    <row r="327" spans="3:3" hidden="1">
      <c r="C327" s="13"/>
    </row>
    <row r="328" spans="3:3" hidden="1">
      <c r="C328" s="13"/>
    </row>
    <row r="329" spans="3:3" hidden="1">
      <c r="C329" s="13"/>
    </row>
    <row r="330" spans="3:3" hidden="1">
      <c r="C330" s="13"/>
    </row>
    <row r="331" spans="3:3" hidden="1">
      <c r="C331" s="13"/>
    </row>
    <row r="332" spans="3:3" hidden="1">
      <c r="C332" s="13"/>
    </row>
    <row r="333" spans="3:3" hidden="1">
      <c r="C333" s="13"/>
    </row>
    <row r="334" spans="3:3" hidden="1">
      <c r="C334" s="13"/>
    </row>
    <row r="335" spans="3:3" hidden="1">
      <c r="C335" s="13"/>
    </row>
    <row r="336" spans="3:3" hidden="1">
      <c r="C336" s="13"/>
    </row>
    <row r="337" spans="3:3" hidden="1">
      <c r="C337" s="13"/>
    </row>
    <row r="338" spans="3:3" hidden="1">
      <c r="C338" s="13"/>
    </row>
    <row r="339" spans="3:3" hidden="1">
      <c r="C339" s="13"/>
    </row>
    <row r="340" spans="3:3" hidden="1">
      <c r="C340" s="13"/>
    </row>
    <row r="341" spans="3:3" hidden="1">
      <c r="C341" s="13"/>
    </row>
    <row r="342" spans="3:3" hidden="1">
      <c r="C342" s="13"/>
    </row>
    <row r="343" spans="3:3" hidden="1">
      <c r="C343" s="13"/>
    </row>
    <row r="344" spans="3:3" hidden="1">
      <c r="C344" s="13"/>
    </row>
    <row r="345" spans="3:3" hidden="1">
      <c r="C345" s="13"/>
    </row>
    <row r="346" spans="3:3" hidden="1">
      <c r="C346" s="13"/>
    </row>
    <row r="347" spans="3:3" hidden="1">
      <c r="C347" s="13"/>
    </row>
    <row r="348" spans="3:3" hidden="1">
      <c r="C348" s="13"/>
    </row>
    <row r="349" spans="3:3" hidden="1">
      <c r="C349" s="13"/>
    </row>
    <row r="350" spans="3:3" hidden="1">
      <c r="C350" s="13"/>
    </row>
    <row r="351" spans="3:3" hidden="1">
      <c r="C351" s="13"/>
    </row>
    <row r="352" spans="3:3" hidden="1">
      <c r="C352" s="13"/>
    </row>
    <row r="353" spans="3:3" hidden="1">
      <c r="C353" s="13"/>
    </row>
    <row r="354" spans="3:3" hidden="1">
      <c r="C354" s="13"/>
    </row>
    <row r="355" spans="3:3" hidden="1">
      <c r="C355" s="13"/>
    </row>
    <row r="356" spans="3:3" hidden="1">
      <c r="C356" s="13"/>
    </row>
    <row r="357" spans="3:3" hidden="1">
      <c r="C357" s="13"/>
    </row>
    <row r="358" spans="3:3" hidden="1">
      <c r="C358" s="13"/>
    </row>
    <row r="359" spans="3:3" hidden="1">
      <c r="C359" s="13"/>
    </row>
    <row r="360" spans="3:3" hidden="1">
      <c r="C360" s="13"/>
    </row>
    <row r="361" spans="3:3" hidden="1">
      <c r="C361" s="13"/>
    </row>
    <row r="362" spans="3:3" hidden="1">
      <c r="C362" s="13"/>
    </row>
    <row r="363" spans="3:3" hidden="1">
      <c r="C363" s="13"/>
    </row>
    <row r="364" spans="3:3" hidden="1">
      <c r="C364" s="13"/>
    </row>
    <row r="365" spans="3:3" hidden="1">
      <c r="C365" s="13"/>
    </row>
    <row r="366" spans="3:3" hidden="1">
      <c r="C366" s="13"/>
    </row>
    <row r="367" spans="3:3" hidden="1">
      <c r="C367" s="13"/>
    </row>
    <row r="368" spans="3:3" hidden="1">
      <c r="C368" s="13"/>
    </row>
    <row r="369" spans="3:3" hidden="1">
      <c r="C369" s="13"/>
    </row>
    <row r="370" spans="3:3" hidden="1">
      <c r="C370" s="13"/>
    </row>
    <row r="371" spans="3:3" hidden="1">
      <c r="C371" s="13"/>
    </row>
    <row r="372" spans="3:3" hidden="1">
      <c r="C372" s="13"/>
    </row>
    <row r="373" spans="3:3" hidden="1">
      <c r="C373" s="13"/>
    </row>
    <row r="374" spans="3:3" hidden="1">
      <c r="C374" s="13"/>
    </row>
    <row r="375" spans="3:3" hidden="1">
      <c r="C375" s="13"/>
    </row>
    <row r="376" spans="3:3" hidden="1">
      <c r="C376" s="13"/>
    </row>
    <row r="377" spans="3:3" hidden="1">
      <c r="C377" s="13"/>
    </row>
    <row r="378" spans="3:3" hidden="1">
      <c r="C378" s="13"/>
    </row>
    <row r="379" spans="3:3" hidden="1">
      <c r="C379" s="13"/>
    </row>
    <row r="380" spans="3:3" hidden="1">
      <c r="C380" s="13"/>
    </row>
    <row r="381" spans="3:3" hidden="1">
      <c r="C381" s="13"/>
    </row>
    <row r="382" spans="3:3" hidden="1">
      <c r="C382" s="13"/>
    </row>
    <row r="383" spans="3:3" hidden="1">
      <c r="C383" s="13"/>
    </row>
    <row r="384" spans="3:3" hidden="1">
      <c r="C384" s="13"/>
    </row>
    <row r="385" spans="3:3" hidden="1">
      <c r="C385" s="13"/>
    </row>
    <row r="386" spans="3:3" hidden="1">
      <c r="C386" s="13"/>
    </row>
    <row r="387" spans="3:3" hidden="1">
      <c r="C387" s="13"/>
    </row>
    <row r="388" spans="3:3" hidden="1">
      <c r="C388" s="13"/>
    </row>
    <row r="389" spans="3:3" hidden="1">
      <c r="C389" s="13"/>
    </row>
    <row r="390" spans="3:3" hidden="1">
      <c r="C390" s="13"/>
    </row>
    <row r="391" spans="3:3" hidden="1">
      <c r="C391" s="13"/>
    </row>
    <row r="392" spans="3:3" hidden="1">
      <c r="C392" s="13"/>
    </row>
    <row r="393" spans="3:3" hidden="1">
      <c r="C393" s="13"/>
    </row>
    <row r="394" spans="3:3" hidden="1">
      <c r="C394" s="13"/>
    </row>
    <row r="395" spans="3:3" hidden="1">
      <c r="C395" s="13"/>
    </row>
    <row r="396" spans="3:3" hidden="1">
      <c r="C396" s="13"/>
    </row>
    <row r="397" spans="3:3" hidden="1">
      <c r="C397" s="13"/>
    </row>
    <row r="398" spans="3:3" hidden="1">
      <c r="C398" s="13"/>
    </row>
    <row r="399" spans="3:3" hidden="1">
      <c r="C399" s="13"/>
    </row>
    <row r="400" spans="3:3" hidden="1">
      <c r="C400" s="13"/>
    </row>
    <row r="401" spans="3:3" hidden="1">
      <c r="C401" s="13"/>
    </row>
    <row r="402" spans="3:3" hidden="1">
      <c r="C402" s="13"/>
    </row>
    <row r="403" spans="3:3" hidden="1">
      <c r="C403" s="13"/>
    </row>
    <row r="404" spans="3:3" hidden="1">
      <c r="C404" s="13"/>
    </row>
    <row r="405" spans="3:3" hidden="1">
      <c r="C405" s="13"/>
    </row>
    <row r="406" spans="3:3" hidden="1">
      <c r="C406" s="13"/>
    </row>
    <row r="407" spans="3:3" hidden="1">
      <c r="C407" s="13"/>
    </row>
    <row r="408" spans="3:3" hidden="1">
      <c r="C408" s="13"/>
    </row>
    <row r="409" spans="3:3" hidden="1">
      <c r="C409" s="13"/>
    </row>
    <row r="410" spans="3:3" hidden="1">
      <c r="C410" s="13"/>
    </row>
    <row r="411" spans="3:3" hidden="1">
      <c r="C411" s="13"/>
    </row>
    <row r="412" spans="3:3" hidden="1">
      <c r="C412" s="13"/>
    </row>
    <row r="413" spans="3:3" hidden="1">
      <c r="C413" s="13"/>
    </row>
    <row r="414" spans="3:3" hidden="1">
      <c r="C414" s="13"/>
    </row>
    <row r="415" spans="3:3" hidden="1">
      <c r="C415" s="13"/>
    </row>
    <row r="416" spans="3:3" hidden="1">
      <c r="C416" s="13"/>
    </row>
    <row r="417" spans="3:3" hidden="1">
      <c r="C417" s="13"/>
    </row>
    <row r="418" spans="3:3" hidden="1">
      <c r="C418" s="13"/>
    </row>
    <row r="419" spans="3:3" hidden="1">
      <c r="C419" s="13"/>
    </row>
    <row r="420" spans="3:3" hidden="1">
      <c r="C420" s="13"/>
    </row>
    <row r="421" spans="3:3" hidden="1">
      <c r="C421" s="13"/>
    </row>
    <row r="422" spans="3:3" hidden="1">
      <c r="C422" s="13"/>
    </row>
    <row r="423" spans="3:3" hidden="1">
      <c r="C423" s="13"/>
    </row>
    <row r="424" spans="3:3" hidden="1">
      <c r="C424" s="13"/>
    </row>
    <row r="425" spans="3:3" hidden="1">
      <c r="C425" s="13"/>
    </row>
    <row r="426" spans="3:3" hidden="1">
      <c r="C426" s="13"/>
    </row>
    <row r="427" spans="3:3" hidden="1">
      <c r="C427" s="13"/>
    </row>
    <row r="428" spans="3:3" hidden="1">
      <c r="C428" s="13"/>
    </row>
    <row r="429" spans="3:3" hidden="1">
      <c r="C429" s="13"/>
    </row>
    <row r="430" spans="3:3" hidden="1">
      <c r="C430" s="13"/>
    </row>
    <row r="431" spans="3:3" hidden="1">
      <c r="C431" s="13"/>
    </row>
    <row r="432" spans="3:3" hidden="1">
      <c r="C432" s="13"/>
    </row>
    <row r="433" spans="3:3" hidden="1">
      <c r="C433" s="13"/>
    </row>
    <row r="434" spans="3:3" hidden="1">
      <c r="C434" s="13"/>
    </row>
    <row r="435" spans="3:3" hidden="1">
      <c r="C435" s="13"/>
    </row>
    <row r="436" spans="3:3" hidden="1">
      <c r="C436" s="13"/>
    </row>
    <row r="437" spans="3:3" hidden="1">
      <c r="C437" s="13"/>
    </row>
    <row r="438" spans="3:3" hidden="1">
      <c r="C438" s="13"/>
    </row>
    <row r="439" spans="3:3" hidden="1">
      <c r="C439" s="13"/>
    </row>
    <row r="440" spans="3:3" hidden="1">
      <c r="C440" s="13"/>
    </row>
    <row r="441" spans="3:3" hidden="1">
      <c r="C441" s="13"/>
    </row>
    <row r="442" spans="3:3" hidden="1">
      <c r="C442" s="13"/>
    </row>
    <row r="443" spans="3:3" hidden="1">
      <c r="C443" s="13"/>
    </row>
    <row r="444" spans="3:3" hidden="1">
      <c r="C444" s="13"/>
    </row>
    <row r="445" spans="3:3" hidden="1">
      <c r="C445" s="13"/>
    </row>
    <row r="446" spans="3:3" hidden="1">
      <c r="C446" s="13"/>
    </row>
    <row r="447" spans="3:3" hidden="1">
      <c r="C447" s="13"/>
    </row>
    <row r="448" spans="3:3" hidden="1">
      <c r="C448" s="13"/>
    </row>
    <row r="449" spans="3:3" hidden="1">
      <c r="C449" s="13"/>
    </row>
    <row r="450" spans="3:3" hidden="1">
      <c r="C450" s="13"/>
    </row>
    <row r="451" spans="3:3" hidden="1">
      <c r="C451" s="13"/>
    </row>
    <row r="452" spans="3:3" hidden="1">
      <c r="C452" s="13"/>
    </row>
    <row r="453" spans="3:3" hidden="1">
      <c r="C453" s="13"/>
    </row>
    <row r="454" spans="3:3" hidden="1">
      <c r="C454" s="13"/>
    </row>
    <row r="455" spans="3:3" hidden="1">
      <c r="C455" s="13"/>
    </row>
    <row r="456" spans="3:3" hidden="1">
      <c r="C456" s="13"/>
    </row>
    <row r="457" spans="3:3" hidden="1">
      <c r="C457" s="13"/>
    </row>
    <row r="458" spans="3:3" hidden="1">
      <c r="C458" s="13"/>
    </row>
    <row r="459" spans="3:3" hidden="1">
      <c r="C459" s="13"/>
    </row>
    <row r="460" spans="3:3" hidden="1">
      <c r="C460" s="13"/>
    </row>
    <row r="461" spans="3:3" hidden="1">
      <c r="C461" s="13"/>
    </row>
    <row r="462" spans="3:3" hidden="1">
      <c r="C462" s="13"/>
    </row>
    <row r="463" spans="3:3" hidden="1">
      <c r="C463" s="13"/>
    </row>
    <row r="464" spans="3:3" hidden="1">
      <c r="C464" s="13"/>
    </row>
    <row r="465" spans="3:3" hidden="1">
      <c r="C465" s="13"/>
    </row>
    <row r="466" spans="3:3" hidden="1">
      <c r="C466" s="13"/>
    </row>
    <row r="467" spans="3:3" hidden="1">
      <c r="C467" s="13"/>
    </row>
    <row r="468" spans="3:3" hidden="1">
      <c r="C468" s="13"/>
    </row>
    <row r="469" spans="3:3" hidden="1">
      <c r="C469" s="13"/>
    </row>
    <row r="470" spans="3:3" hidden="1">
      <c r="C470" s="13"/>
    </row>
    <row r="471" spans="3:3" hidden="1">
      <c r="C471" s="13"/>
    </row>
    <row r="472" spans="3:3" hidden="1">
      <c r="C472" s="13"/>
    </row>
    <row r="473" spans="3:3" hidden="1">
      <c r="C473" s="13"/>
    </row>
    <row r="474" spans="3:3" hidden="1">
      <c r="C474" s="13"/>
    </row>
    <row r="475" spans="3:3" hidden="1">
      <c r="C475" s="13"/>
    </row>
    <row r="476" spans="3:3" hidden="1">
      <c r="C476" s="13"/>
    </row>
    <row r="477" spans="3:3" hidden="1">
      <c r="C477" s="13"/>
    </row>
    <row r="478" spans="3:3" hidden="1">
      <c r="C478" s="13"/>
    </row>
    <row r="479" spans="3:3" hidden="1">
      <c r="C479" s="13"/>
    </row>
    <row r="480" spans="3:3" hidden="1">
      <c r="C480" s="13"/>
    </row>
    <row r="481" spans="3:3" hidden="1">
      <c r="C481" s="13"/>
    </row>
    <row r="482" spans="3:3" hidden="1">
      <c r="C482" s="13"/>
    </row>
    <row r="483" spans="3:3" hidden="1">
      <c r="C483" s="13"/>
    </row>
    <row r="484" spans="3:3" hidden="1">
      <c r="C484" s="13"/>
    </row>
    <row r="485" spans="3:3" hidden="1">
      <c r="C485" s="13"/>
    </row>
    <row r="486" spans="3:3" hidden="1">
      <c r="C486" s="13"/>
    </row>
    <row r="487" spans="3:3" hidden="1">
      <c r="C487" s="13"/>
    </row>
    <row r="488" spans="3:3" hidden="1">
      <c r="C488" s="13"/>
    </row>
    <row r="489" spans="3:3" hidden="1">
      <c r="C489" s="13"/>
    </row>
    <row r="490" spans="3:3" hidden="1">
      <c r="C490" s="13"/>
    </row>
    <row r="491" spans="3:3" hidden="1">
      <c r="C491" s="13"/>
    </row>
    <row r="492" spans="3:3" hidden="1">
      <c r="C492" s="13"/>
    </row>
    <row r="493" spans="3:3" hidden="1">
      <c r="C493" s="13"/>
    </row>
    <row r="494" spans="3:3" hidden="1">
      <c r="C494" s="13"/>
    </row>
    <row r="495" spans="3:3" hidden="1">
      <c r="C495" s="13"/>
    </row>
    <row r="496" spans="3:3" hidden="1">
      <c r="C496" s="13"/>
    </row>
    <row r="497" spans="3:3" hidden="1">
      <c r="C497" s="13"/>
    </row>
    <row r="498" spans="3:3" hidden="1">
      <c r="C498" s="13"/>
    </row>
    <row r="499" spans="3:3" hidden="1">
      <c r="C499" s="13"/>
    </row>
    <row r="500" spans="3:3" hidden="1">
      <c r="C500" s="13"/>
    </row>
    <row r="501" spans="3:3" hidden="1">
      <c r="C501" s="13"/>
    </row>
    <row r="10000" spans="52:52" hidden="1">
      <c r="AZ10000"/>
    </row>
  </sheetData>
  <mergeCells count="1">
    <mergeCell ref="A5:P5"/>
  </mergeCells>
  <dataValidations count="1">
    <dataValidation allowBlank="1" showInputMessage="1" showErrorMessage="1" sqref="B1:B4 A5:AY1048576 BA5:XFD1048576 AZ5:AZ9999 AZ10001:AZ1048576" xr:uid="{00000000-0002-0000-1400-000000000000}"/>
  </dataValidations>
  <pageMargins left="0" right="0" top="0.5" bottom="0.5" header="0" footer="0.25"/>
  <pageSetup paperSize="9" scale="54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indexed="52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38.7109375" style="12" customWidth="1"/>
    <col min="2" max="2" width="18.140625" style="12" customWidth="1"/>
    <col min="3" max="3" width="12.42578125" style="12" customWidth="1"/>
    <col min="4" max="4" width="13.85546875" style="13" customWidth="1"/>
    <col min="5" max="5" width="10.7109375" style="13" customWidth="1"/>
    <col min="6" max="6" width="15.140625" style="13" customWidth="1"/>
    <col min="7" max="7" width="12.85546875" style="13" customWidth="1"/>
    <col min="8" max="8" width="10.7109375" style="13" customWidth="1"/>
    <col min="9" max="9" width="10.85546875" style="13" customWidth="1"/>
    <col min="10" max="10" width="13.85546875" style="13" customWidth="1"/>
    <col min="11" max="11" width="19.85546875" style="13" customWidth="1"/>
    <col min="12" max="12" width="15.5703125" style="13" customWidth="1"/>
    <col min="13" max="13" width="14.7109375" style="13" customWidth="1"/>
    <col min="14" max="14" width="10.7109375" style="13" customWidth="1"/>
    <col min="15" max="15" width="16.140625" style="13" customWidth="1"/>
    <col min="16" max="16" width="26.85546875" style="13" customWidth="1"/>
    <col min="17" max="17" width="25.42578125" style="13" customWidth="1"/>
    <col min="18" max="18" width="7.7109375" style="13" hidden="1"/>
    <col min="19" max="19" width="7.140625" style="13" hidden="1"/>
    <col min="20" max="20" width="6" style="13" hidden="1"/>
    <col min="21" max="21" width="7.85546875" style="13" hidden="1"/>
    <col min="22" max="22" width="8.140625" style="13" hidden="1"/>
    <col min="23" max="23" width="6.28515625" style="13" hidden="1"/>
    <col min="24" max="24" width="8" style="13" hidden="1"/>
    <col min="25" max="25" width="8.7109375" style="13" hidden="1"/>
    <col min="26" max="26" width="10" style="13" hidden="1"/>
    <col min="27" max="27" width="9.5703125" style="13" hidden="1"/>
    <col min="28" max="28" width="6.140625" style="13" hidden="1"/>
    <col min="29" max="30" width="5.7109375" style="13" hidden="1"/>
    <col min="31" max="31" width="6.85546875" style="13" hidden="1"/>
    <col min="32" max="32" width="6.42578125" style="13" hidden="1"/>
    <col min="33" max="33" width="6.7109375" style="13" hidden="1"/>
    <col min="34" max="34" width="7.28515625" style="13" hidden="1"/>
    <col min="35" max="47" width="9.140625" style="13" hidden="1"/>
    <col min="48" max="52" width="0" style="13" hidden="1"/>
    <col min="53" max="16384" width="9.140625" style="13" hidden="1"/>
  </cols>
  <sheetData>
    <row r="1" spans="1:21" s="1" customFormat="1">
      <c r="A1" s="2" t="s">
        <v>0</v>
      </c>
      <c r="B1" s="62" t="s">
        <v>4061</v>
      </c>
    </row>
    <row r="2" spans="1:21" s="1" customFormat="1">
      <c r="A2" s="2" t="s">
        <v>1</v>
      </c>
      <c r="B2" s="9" t="s">
        <v>3164</v>
      </c>
    </row>
    <row r="3" spans="1:21" s="1" customFormat="1">
      <c r="A3" s="2" t="s">
        <v>2</v>
      </c>
      <c r="B3" s="20" t="s">
        <v>3165</v>
      </c>
    </row>
    <row r="4" spans="1:21" s="1" customFormat="1">
      <c r="A4" s="2" t="s">
        <v>3</v>
      </c>
      <c r="B4" s="63" t="s">
        <v>165</v>
      </c>
    </row>
    <row r="5" spans="1:21" s="15" customFormat="1">
      <c r="A5" s="32" t="s">
        <v>92</v>
      </c>
      <c r="B5" s="33" t="s">
        <v>125</v>
      </c>
      <c r="C5" s="33" t="s">
        <v>46</v>
      </c>
      <c r="D5" s="115" t="s">
        <v>47</v>
      </c>
      <c r="E5" s="115" t="s">
        <v>48</v>
      </c>
      <c r="F5" s="115" t="s">
        <v>67</v>
      </c>
      <c r="G5" s="115" t="s">
        <v>49</v>
      </c>
      <c r="H5" s="33" t="s">
        <v>68</v>
      </c>
      <c r="I5" s="33" t="s">
        <v>164</v>
      </c>
      <c r="J5" s="33" t="s">
        <v>50</v>
      </c>
      <c r="K5" s="35" t="s">
        <v>126</v>
      </c>
      <c r="L5" s="115" t="s">
        <v>52</v>
      </c>
      <c r="M5" s="33" t="s">
        <v>155</v>
      </c>
      <c r="N5" s="33" t="s">
        <v>156</v>
      </c>
      <c r="O5" s="33" t="s">
        <v>5</v>
      </c>
      <c r="P5" s="33" t="s">
        <v>54</v>
      </c>
      <c r="Q5" s="34" t="s">
        <v>151</v>
      </c>
      <c r="R5" s="13"/>
      <c r="S5" s="13"/>
      <c r="T5" s="13"/>
      <c r="U5" s="13"/>
    </row>
    <row r="6" spans="1:21" s="15" customFormat="1">
      <c r="A6" s="100" t="s">
        <v>4062</v>
      </c>
      <c r="B6" s="124" t="s">
        <v>4062</v>
      </c>
      <c r="C6" s="101" t="s">
        <v>4062</v>
      </c>
      <c r="D6" s="101" t="s">
        <v>4062</v>
      </c>
      <c r="E6" s="101" t="s">
        <v>4062</v>
      </c>
      <c r="F6" s="16" t="s">
        <v>70</v>
      </c>
      <c r="G6" s="101" t="s">
        <v>4062</v>
      </c>
      <c r="H6" s="16" t="s">
        <v>71</v>
      </c>
      <c r="I6" s="101" t="s">
        <v>4062</v>
      </c>
      <c r="J6" s="101" t="s">
        <v>4062</v>
      </c>
      <c r="K6" s="16" t="s">
        <v>7</v>
      </c>
      <c r="L6" s="16" t="s">
        <v>7</v>
      </c>
      <c r="M6" s="16" t="s">
        <v>152</v>
      </c>
      <c r="N6" s="101" t="s">
        <v>4062</v>
      </c>
      <c r="O6" s="16" t="s">
        <v>153</v>
      </c>
      <c r="P6" s="21" t="s">
        <v>7</v>
      </c>
      <c r="Q6" s="29" t="s">
        <v>7</v>
      </c>
      <c r="R6" s="13"/>
      <c r="S6" s="13"/>
      <c r="T6" s="13"/>
      <c r="U6" s="13"/>
    </row>
    <row r="7" spans="1:21" s="17" customFormat="1" ht="20.25">
      <c r="A7" s="102" t="s">
        <v>4062</v>
      </c>
      <c r="B7" s="14" t="s">
        <v>8</v>
      </c>
      <c r="C7" s="14" t="s">
        <v>9</v>
      </c>
      <c r="D7" s="14" t="s">
        <v>56</v>
      </c>
      <c r="E7" s="14" t="s">
        <v>57</v>
      </c>
      <c r="F7" s="5" t="s">
        <v>58</v>
      </c>
      <c r="G7" s="5" t="s">
        <v>59</v>
      </c>
      <c r="H7" s="5" t="s">
        <v>60</v>
      </c>
      <c r="I7" s="103" t="s">
        <v>4062</v>
      </c>
      <c r="J7" s="5" t="s">
        <v>61</v>
      </c>
      <c r="K7" s="5" t="s">
        <v>62</v>
      </c>
      <c r="L7" s="5" t="s">
        <v>63</v>
      </c>
      <c r="M7" s="24" t="s">
        <v>72</v>
      </c>
      <c r="N7" s="24" t="s">
        <v>73</v>
      </c>
      <c r="O7" s="24" t="s">
        <v>74</v>
      </c>
      <c r="P7" s="24" t="s">
        <v>75</v>
      </c>
      <c r="Q7" s="24" t="s">
        <v>76</v>
      </c>
      <c r="R7" s="13"/>
      <c r="S7" s="13"/>
      <c r="T7" s="13"/>
      <c r="U7" s="13"/>
    </row>
    <row r="8" spans="1:21" s="17" customFormat="1" ht="20.25">
      <c r="A8" s="18" t="s">
        <v>128</v>
      </c>
      <c r="B8" s="118" t="s">
        <v>4062</v>
      </c>
      <c r="C8" s="118" t="s">
        <v>4062</v>
      </c>
      <c r="D8" s="118" t="s">
        <v>4062</v>
      </c>
      <c r="E8" s="118" t="s">
        <v>4062</v>
      </c>
      <c r="F8" s="118" t="s">
        <v>4062</v>
      </c>
      <c r="G8" s="118" t="s">
        <v>4062</v>
      </c>
      <c r="H8" s="73">
        <v>4.13</v>
      </c>
      <c r="I8" s="118" t="s">
        <v>4062</v>
      </c>
      <c r="J8" s="118" t="s">
        <v>4062</v>
      </c>
      <c r="K8" s="118" t="s">
        <v>4062</v>
      </c>
      <c r="L8" s="74">
        <v>5.7700000000000001E-2</v>
      </c>
      <c r="M8" s="73">
        <v>52288185.369999997</v>
      </c>
      <c r="N8" s="103" t="s">
        <v>4062</v>
      </c>
      <c r="O8" s="73">
        <v>65388.123919707439</v>
      </c>
      <c r="P8" s="74">
        <v>1</v>
      </c>
      <c r="Q8" s="74">
        <v>0.13059999999999999</v>
      </c>
      <c r="R8" s="13"/>
      <c r="S8" s="13"/>
      <c r="T8" s="13"/>
      <c r="U8" s="13"/>
    </row>
    <row r="9" spans="1:21">
      <c r="A9" s="75" t="s">
        <v>172</v>
      </c>
      <c r="B9" s="107" t="s">
        <v>4062</v>
      </c>
      <c r="C9" s="107" t="s">
        <v>4062</v>
      </c>
      <c r="D9" s="108" t="s">
        <v>4062</v>
      </c>
      <c r="E9" s="108" t="s">
        <v>4062</v>
      </c>
      <c r="F9" s="108" t="s">
        <v>4062</v>
      </c>
      <c r="G9" s="108" t="s">
        <v>4062</v>
      </c>
      <c r="H9" s="76">
        <v>4.83</v>
      </c>
      <c r="I9" s="108" t="s">
        <v>4062</v>
      </c>
      <c r="J9" s="108" t="s">
        <v>4062</v>
      </c>
      <c r="K9" s="108" t="s">
        <v>4062</v>
      </c>
      <c r="L9" s="77">
        <v>5.3699999999999998E-2</v>
      </c>
      <c r="M9" s="76">
        <v>45197535.009999998</v>
      </c>
      <c r="N9" s="108" t="s">
        <v>4062</v>
      </c>
      <c r="O9" s="76">
        <v>48604.984999411652</v>
      </c>
      <c r="P9" s="77">
        <v>0.74329999999999996</v>
      </c>
      <c r="Q9" s="77">
        <v>9.7100000000000006E-2</v>
      </c>
    </row>
    <row r="10" spans="1:21">
      <c r="A10" s="75" t="s">
        <v>2582</v>
      </c>
      <c r="B10" s="107" t="s">
        <v>4062</v>
      </c>
      <c r="C10" s="107" t="s">
        <v>4062</v>
      </c>
      <c r="D10" s="108" t="s">
        <v>4062</v>
      </c>
      <c r="E10" s="108" t="s">
        <v>4062</v>
      </c>
      <c r="F10" s="108" t="s">
        <v>4062</v>
      </c>
      <c r="G10" s="108" t="s">
        <v>4062</v>
      </c>
      <c r="H10" s="76">
        <v>4.16</v>
      </c>
      <c r="I10" s="108" t="s">
        <v>4062</v>
      </c>
      <c r="J10" s="108" t="s">
        <v>4062</v>
      </c>
      <c r="K10" s="108" t="s">
        <v>4062</v>
      </c>
      <c r="L10" s="77">
        <v>5.6599999999999998E-2</v>
      </c>
      <c r="M10" s="76">
        <v>14854311.810000001</v>
      </c>
      <c r="N10" s="108" t="s">
        <v>4062</v>
      </c>
      <c r="O10" s="76">
        <v>16474.909801315102</v>
      </c>
      <c r="P10" s="77">
        <v>0.252</v>
      </c>
      <c r="Q10" s="77">
        <v>3.2899999999999999E-2</v>
      </c>
    </row>
    <row r="11" spans="1:21">
      <c r="A11" t="s">
        <v>4060</v>
      </c>
      <c r="B11" t="s">
        <v>2583</v>
      </c>
      <c r="C11" t="s">
        <v>2584</v>
      </c>
      <c r="D11" s="106" t="s">
        <v>4062</v>
      </c>
      <c r="E11" t="s">
        <v>2585</v>
      </c>
      <c r="F11" t="s">
        <v>2586</v>
      </c>
      <c r="G11" t="s">
        <v>1977</v>
      </c>
      <c r="H11" s="55">
        <v>4.16</v>
      </c>
      <c r="I11" t="s">
        <v>111</v>
      </c>
      <c r="J11" t="s">
        <v>98</v>
      </c>
      <c r="K11" s="56">
        <v>5.8700000000000002E-2</v>
      </c>
      <c r="L11" s="56">
        <v>5.6599999999999998E-2</v>
      </c>
      <c r="M11" s="55">
        <v>14854311.810000001</v>
      </c>
      <c r="N11" s="55">
        <v>110.90995000000004</v>
      </c>
      <c r="O11" s="55">
        <v>16474.909801315102</v>
      </c>
      <c r="P11" s="56">
        <v>0.252</v>
      </c>
      <c r="Q11" s="56">
        <v>3.2899999999999999E-2</v>
      </c>
    </row>
    <row r="12" spans="1:21">
      <c r="A12" s="75" t="s">
        <v>2587</v>
      </c>
      <c r="B12" s="107" t="s">
        <v>4062</v>
      </c>
      <c r="C12" s="107" t="s">
        <v>4062</v>
      </c>
      <c r="D12" s="108" t="s">
        <v>4062</v>
      </c>
      <c r="E12" s="108" t="s">
        <v>4062</v>
      </c>
      <c r="F12" s="108" t="s">
        <v>4062</v>
      </c>
      <c r="G12" s="108" t="s">
        <v>4062</v>
      </c>
      <c r="H12" s="76">
        <v>7.23</v>
      </c>
      <c r="I12" s="108" t="s">
        <v>4062</v>
      </c>
      <c r="J12" s="108" t="s">
        <v>4062</v>
      </c>
      <c r="K12" s="108" t="s">
        <v>4062</v>
      </c>
      <c r="L12" s="77">
        <v>5.0900000000000001E-2</v>
      </c>
      <c r="M12" s="76">
        <v>6320970.8200000003</v>
      </c>
      <c r="N12" s="108" t="s">
        <v>4062</v>
      </c>
      <c r="O12" s="76">
        <v>6601.666691576479</v>
      </c>
      <c r="P12" s="77">
        <v>0.10100000000000001</v>
      </c>
      <c r="Q12" s="77">
        <v>1.32E-2</v>
      </c>
    </row>
    <row r="13" spans="1:21">
      <c r="A13" t="s">
        <v>3996</v>
      </c>
      <c r="B13" t="s">
        <v>2583</v>
      </c>
      <c r="C13" t="s">
        <v>2602</v>
      </c>
      <c r="D13" s="106" t="s">
        <v>4062</v>
      </c>
      <c r="E13" t="s">
        <v>3335</v>
      </c>
      <c r="F13" t="s">
        <v>2589</v>
      </c>
      <c r="G13" s="106" t="s">
        <v>4062</v>
      </c>
      <c r="H13" s="55">
        <v>6.81</v>
      </c>
      <c r="I13" t="s">
        <v>108</v>
      </c>
      <c r="J13" t="s">
        <v>98</v>
      </c>
      <c r="K13" s="56">
        <v>2.58E-2</v>
      </c>
      <c r="L13" s="56">
        <v>2.58E-2</v>
      </c>
      <c r="M13" s="55">
        <v>118803.94</v>
      </c>
      <c r="N13" s="55">
        <v>114.1</v>
      </c>
      <c r="O13" s="55">
        <v>135.55529554</v>
      </c>
      <c r="P13" s="56">
        <v>2.0999999999999999E-3</v>
      </c>
      <c r="Q13" s="56">
        <v>2.9999999999999997E-4</v>
      </c>
    </row>
    <row r="14" spans="1:21">
      <c r="A14" t="s">
        <v>3996</v>
      </c>
      <c r="B14" t="s">
        <v>2583</v>
      </c>
      <c r="C14" t="s">
        <v>2600</v>
      </c>
      <c r="D14" s="106" t="s">
        <v>4062</v>
      </c>
      <c r="E14" t="s">
        <v>3335</v>
      </c>
      <c r="F14" t="s">
        <v>2589</v>
      </c>
      <c r="G14" s="106" t="s">
        <v>4062</v>
      </c>
      <c r="H14" s="55">
        <v>7.26</v>
      </c>
      <c r="I14" t="s">
        <v>108</v>
      </c>
      <c r="J14" t="s">
        <v>98</v>
      </c>
      <c r="K14" s="56">
        <v>5.62E-2</v>
      </c>
      <c r="L14" s="56">
        <v>5.62E-2</v>
      </c>
      <c r="M14" s="55">
        <v>178179.64</v>
      </c>
      <c r="N14" s="55">
        <v>114.79</v>
      </c>
      <c r="O14" s="55">
        <v>204.532408756</v>
      </c>
      <c r="P14" s="56">
        <v>3.0999999999999999E-3</v>
      </c>
      <c r="Q14" s="56">
        <v>4.0000000000000002E-4</v>
      </c>
    </row>
    <row r="15" spans="1:21">
      <c r="A15" t="s">
        <v>3996</v>
      </c>
      <c r="B15" t="s">
        <v>2583</v>
      </c>
      <c r="C15" t="s">
        <v>2592</v>
      </c>
      <c r="D15" s="106" t="s">
        <v>4062</v>
      </c>
      <c r="E15" t="s">
        <v>3335</v>
      </c>
      <c r="F15" t="s">
        <v>2589</v>
      </c>
      <c r="G15" s="106" t="s">
        <v>4062</v>
      </c>
      <c r="H15" s="55">
        <v>5.33</v>
      </c>
      <c r="I15" t="s">
        <v>108</v>
      </c>
      <c r="J15" t="s">
        <v>98</v>
      </c>
      <c r="K15" s="56">
        <v>5.1200000000000002E-2</v>
      </c>
      <c r="L15" s="56">
        <v>5.1200000000000002E-2</v>
      </c>
      <c r="M15" s="55">
        <v>261163.94</v>
      </c>
      <c r="N15" s="55">
        <v>96.79</v>
      </c>
      <c r="O15" s="55">
        <v>252.780577526</v>
      </c>
      <c r="P15" s="56">
        <v>3.8999999999999998E-3</v>
      </c>
      <c r="Q15" s="56">
        <v>5.0000000000000001E-4</v>
      </c>
    </row>
    <row r="16" spans="1:21">
      <c r="A16" t="s">
        <v>3996</v>
      </c>
      <c r="B16" t="s">
        <v>2583</v>
      </c>
      <c r="C16" t="s">
        <v>2588</v>
      </c>
      <c r="D16" s="106" t="s">
        <v>4062</v>
      </c>
      <c r="E16" t="s">
        <v>3335</v>
      </c>
      <c r="F16" t="s">
        <v>2589</v>
      </c>
      <c r="G16" s="106" t="s">
        <v>4062</v>
      </c>
      <c r="H16" s="55">
        <v>7.63</v>
      </c>
      <c r="I16" t="s">
        <v>108</v>
      </c>
      <c r="J16" t="s">
        <v>98</v>
      </c>
      <c r="K16" s="56">
        <v>5.0799999999999998E-2</v>
      </c>
      <c r="L16" s="56">
        <v>5.0799999999999998E-2</v>
      </c>
      <c r="M16" s="55">
        <v>399540.28</v>
      </c>
      <c r="N16" s="55">
        <v>98.9</v>
      </c>
      <c r="O16" s="55">
        <v>395.14533691999998</v>
      </c>
      <c r="P16" s="56">
        <v>6.0000000000000001E-3</v>
      </c>
      <c r="Q16" s="56">
        <v>8.0000000000000004E-4</v>
      </c>
    </row>
    <row r="17" spans="1:17">
      <c r="A17" t="s">
        <v>3996</v>
      </c>
      <c r="B17" t="s">
        <v>2583</v>
      </c>
      <c r="C17" t="s">
        <v>2603</v>
      </c>
      <c r="D17" s="106" t="s">
        <v>4062</v>
      </c>
      <c r="E17" t="s">
        <v>3335</v>
      </c>
      <c r="F17" t="s">
        <v>2591</v>
      </c>
      <c r="G17" s="106" t="s">
        <v>4062</v>
      </c>
      <c r="H17" s="55">
        <v>5.88</v>
      </c>
      <c r="I17" t="s">
        <v>108</v>
      </c>
      <c r="J17" t="s">
        <v>98</v>
      </c>
      <c r="K17" s="56">
        <v>2.35E-2</v>
      </c>
      <c r="L17" s="56">
        <v>2.35E-2</v>
      </c>
      <c r="M17" s="55">
        <v>89371.839999999997</v>
      </c>
      <c r="N17" s="55">
        <v>114.91</v>
      </c>
      <c r="O17" s="55">
        <v>102.697181344</v>
      </c>
      <c r="P17" s="56">
        <v>1.6000000000000001E-3</v>
      </c>
      <c r="Q17" s="56">
        <v>2.0000000000000001E-4</v>
      </c>
    </row>
    <row r="18" spans="1:17">
      <c r="A18" t="s">
        <v>3996</v>
      </c>
      <c r="B18" t="s">
        <v>2583</v>
      </c>
      <c r="C18" t="s">
        <v>2601</v>
      </c>
      <c r="D18" s="106" t="s">
        <v>4062</v>
      </c>
      <c r="E18" t="s">
        <v>3335</v>
      </c>
      <c r="F18" t="s">
        <v>2591</v>
      </c>
      <c r="G18" s="106" t="s">
        <v>4062</v>
      </c>
      <c r="H18" s="55">
        <v>6.84</v>
      </c>
      <c r="I18" t="s">
        <v>108</v>
      </c>
      <c r="J18" t="s">
        <v>98</v>
      </c>
      <c r="K18" s="56">
        <v>4.4999999999999998E-2</v>
      </c>
      <c r="L18" s="56">
        <v>4.4999999999999998E-2</v>
      </c>
      <c r="M18" s="55">
        <v>133487.89000000001</v>
      </c>
      <c r="N18" s="55">
        <v>119.75</v>
      </c>
      <c r="O18" s="55">
        <v>159.85174827500001</v>
      </c>
      <c r="P18" s="56">
        <v>2.3999999999999998E-3</v>
      </c>
      <c r="Q18" s="56">
        <v>2.9999999999999997E-4</v>
      </c>
    </row>
    <row r="19" spans="1:17">
      <c r="A19" t="s">
        <v>3996</v>
      </c>
      <c r="B19" t="s">
        <v>2583</v>
      </c>
      <c r="C19" t="s">
        <v>2593</v>
      </c>
      <c r="D19" s="106" t="s">
        <v>4062</v>
      </c>
      <c r="E19" t="s">
        <v>3335</v>
      </c>
      <c r="F19" t="s">
        <v>2591</v>
      </c>
      <c r="G19" s="106" t="s">
        <v>4062</v>
      </c>
      <c r="H19" s="55">
        <v>4.49</v>
      </c>
      <c r="I19" t="s">
        <v>108</v>
      </c>
      <c r="J19" t="s">
        <v>98</v>
      </c>
      <c r="K19" s="56">
        <v>4.9799999999999997E-2</v>
      </c>
      <c r="L19" s="56">
        <v>4.9799999999999997E-2</v>
      </c>
      <c r="M19" s="55">
        <v>287221</v>
      </c>
      <c r="N19" s="55">
        <v>95.69</v>
      </c>
      <c r="O19" s="55">
        <v>274.84177490000002</v>
      </c>
      <c r="P19" s="56">
        <v>4.1999999999999997E-3</v>
      </c>
      <c r="Q19" s="56">
        <v>5.0000000000000001E-4</v>
      </c>
    </row>
    <row r="20" spans="1:17">
      <c r="A20" t="s">
        <v>3996</v>
      </c>
      <c r="B20" t="s">
        <v>2583</v>
      </c>
      <c r="C20" t="s">
        <v>2590</v>
      </c>
      <c r="D20" s="106" t="s">
        <v>4062</v>
      </c>
      <c r="E20" t="s">
        <v>3335</v>
      </c>
      <c r="F20" t="s">
        <v>2591</v>
      </c>
      <c r="G20" s="106" t="s">
        <v>4062</v>
      </c>
      <c r="H20" s="55">
        <v>6.94</v>
      </c>
      <c r="I20" t="s">
        <v>108</v>
      </c>
      <c r="J20" t="s">
        <v>98</v>
      </c>
      <c r="K20" s="56">
        <v>4.8500000000000001E-2</v>
      </c>
      <c r="L20" s="56">
        <v>4.8500000000000001E-2</v>
      </c>
      <c r="M20" s="55">
        <v>374098.21</v>
      </c>
      <c r="N20" s="55">
        <v>100.21</v>
      </c>
      <c r="O20" s="55">
        <v>374.88381624099998</v>
      </c>
      <c r="P20" s="56">
        <v>5.7000000000000002E-3</v>
      </c>
      <c r="Q20" s="56">
        <v>6.9999999999999999E-4</v>
      </c>
    </row>
    <row r="21" spans="1:17">
      <c r="A21" t="s">
        <v>3996</v>
      </c>
      <c r="B21" t="s">
        <v>2583</v>
      </c>
      <c r="C21" t="s">
        <v>2598</v>
      </c>
      <c r="D21" s="106" t="s">
        <v>4062</v>
      </c>
      <c r="E21" t="s">
        <v>3335</v>
      </c>
      <c r="F21" t="s">
        <v>2595</v>
      </c>
      <c r="G21" s="106" t="s">
        <v>4062</v>
      </c>
      <c r="H21" s="55">
        <v>7.09</v>
      </c>
      <c r="I21" t="s">
        <v>108</v>
      </c>
      <c r="J21" t="s">
        <v>98</v>
      </c>
      <c r="K21" s="56">
        <v>2.35E-2</v>
      </c>
      <c r="L21" s="56">
        <v>2.35E-2</v>
      </c>
      <c r="M21" s="55">
        <v>123393.33</v>
      </c>
      <c r="N21" s="55">
        <v>115.96</v>
      </c>
      <c r="O21" s="55">
        <v>143.086905468</v>
      </c>
      <c r="P21" s="56">
        <v>2.2000000000000001E-3</v>
      </c>
      <c r="Q21" s="56">
        <v>2.9999999999999997E-4</v>
      </c>
    </row>
    <row r="22" spans="1:17">
      <c r="A22" t="s">
        <v>3996</v>
      </c>
      <c r="B22" t="s">
        <v>2583</v>
      </c>
      <c r="C22" t="s">
        <v>2596</v>
      </c>
      <c r="D22" s="106" t="s">
        <v>4062</v>
      </c>
      <c r="E22" t="s">
        <v>3335</v>
      </c>
      <c r="F22" t="s">
        <v>2595</v>
      </c>
      <c r="G22" s="106" t="s">
        <v>4062</v>
      </c>
      <c r="H22" s="55">
        <v>7.71</v>
      </c>
      <c r="I22" t="s">
        <v>108</v>
      </c>
      <c r="J22" t="s">
        <v>98</v>
      </c>
      <c r="K22" s="56">
        <v>5.0500000000000003E-2</v>
      </c>
      <c r="L22" s="56">
        <v>5.0500000000000003E-2</v>
      </c>
      <c r="M22" s="55">
        <v>170900.69</v>
      </c>
      <c r="N22" s="55">
        <v>120.63</v>
      </c>
      <c r="O22" s="55">
        <v>206.15750234699999</v>
      </c>
      <c r="P22" s="56">
        <v>3.2000000000000002E-3</v>
      </c>
      <c r="Q22" s="56">
        <v>4.0000000000000002E-4</v>
      </c>
    </row>
    <row r="23" spans="1:17">
      <c r="A23" t="s">
        <v>3996</v>
      </c>
      <c r="B23" t="s">
        <v>2583</v>
      </c>
      <c r="C23" t="s">
        <v>2597</v>
      </c>
      <c r="D23" s="106" t="s">
        <v>4062</v>
      </c>
      <c r="E23" t="s">
        <v>3335</v>
      </c>
      <c r="F23" t="s">
        <v>2595</v>
      </c>
      <c r="G23" s="106" t="s">
        <v>4062</v>
      </c>
      <c r="H23" s="55">
        <v>8.16</v>
      </c>
      <c r="I23" t="s">
        <v>108</v>
      </c>
      <c r="J23" t="s">
        <v>98</v>
      </c>
      <c r="K23" s="56">
        <v>4.7699999999999999E-2</v>
      </c>
      <c r="L23" s="56">
        <v>4.7699999999999999E-2</v>
      </c>
      <c r="M23" s="55">
        <v>630640.18000000005</v>
      </c>
      <c r="N23" s="55">
        <v>101.57</v>
      </c>
      <c r="O23" s="55">
        <v>640.54123082599995</v>
      </c>
      <c r="P23" s="56">
        <v>9.7999999999999997E-3</v>
      </c>
      <c r="Q23" s="56">
        <v>1.2999999999999999E-3</v>
      </c>
    </row>
    <row r="24" spans="1:17">
      <c r="A24" t="s">
        <v>3996</v>
      </c>
      <c r="B24" t="s">
        <v>2583</v>
      </c>
      <c r="C24" t="s">
        <v>2599</v>
      </c>
      <c r="D24" s="106" t="s">
        <v>4062</v>
      </c>
      <c r="E24" t="s">
        <v>3335</v>
      </c>
      <c r="F24" t="s">
        <v>2595</v>
      </c>
      <c r="G24" s="106" t="s">
        <v>4062</v>
      </c>
      <c r="H24" s="55">
        <v>6</v>
      </c>
      <c r="I24" t="s">
        <v>108</v>
      </c>
      <c r="J24" t="s">
        <v>98</v>
      </c>
      <c r="K24" s="56">
        <v>4.9299999999999997E-2</v>
      </c>
      <c r="L24" s="56">
        <v>4.9299999999999997E-2</v>
      </c>
      <c r="M24" s="55">
        <v>769762.92</v>
      </c>
      <c r="N24" s="55">
        <v>93.88</v>
      </c>
      <c r="O24" s="55">
        <v>722.65342929600001</v>
      </c>
      <c r="P24" s="56">
        <v>1.11E-2</v>
      </c>
      <c r="Q24" s="56">
        <v>1.4E-3</v>
      </c>
    </row>
    <row r="25" spans="1:17">
      <c r="A25" t="s">
        <v>3996</v>
      </c>
      <c r="B25" t="s">
        <v>2583</v>
      </c>
      <c r="C25" t="s">
        <v>2594</v>
      </c>
      <c r="D25" s="106" t="s">
        <v>4062</v>
      </c>
      <c r="E25" t="s">
        <v>3335</v>
      </c>
      <c r="F25" t="s">
        <v>2595</v>
      </c>
      <c r="G25" s="106" t="s">
        <v>4062</v>
      </c>
      <c r="H25" s="55">
        <v>7.44</v>
      </c>
      <c r="I25" t="s">
        <v>108</v>
      </c>
      <c r="J25" t="s">
        <v>98</v>
      </c>
      <c r="K25" s="56">
        <v>6.4500000000000002E-2</v>
      </c>
      <c r="L25" s="56">
        <v>6.4500000000000002E-2</v>
      </c>
      <c r="M25" s="55">
        <v>169573.84</v>
      </c>
      <c r="N25" s="55">
        <v>113.97</v>
      </c>
      <c r="O25" s="55">
        <v>193.26330544800001</v>
      </c>
      <c r="P25" s="56">
        <v>3.0000000000000001E-3</v>
      </c>
      <c r="Q25" s="56">
        <v>4.0000000000000002E-4</v>
      </c>
    </row>
    <row r="26" spans="1:17">
      <c r="A26" t="s">
        <v>3996</v>
      </c>
      <c r="B26" t="s">
        <v>2583</v>
      </c>
      <c r="C26" t="s">
        <v>2609</v>
      </c>
      <c r="D26" s="106" t="s">
        <v>4062</v>
      </c>
      <c r="E26" t="s">
        <v>3335</v>
      </c>
      <c r="F26" t="s">
        <v>210</v>
      </c>
      <c r="G26" s="106" t="s">
        <v>4062</v>
      </c>
      <c r="H26" s="55">
        <v>3.97</v>
      </c>
      <c r="I26" t="s">
        <v>108</v>
      </c>
      <c r="J26" t="s">
        <v>98</v>
      </c>
      <c r="K26" s="56">
        <v>2.7699999999999999E-2</v>
      </c>
      <c r="L26" s="56">
        <v>2.7699999999999999E-2</v>
      </c>
      <c r="M26" s="55">
        <v>64530.3</v>
      </c>
      <c r="N26" s="55">
        <v>123.23</v>
      </c>
      <c r="O26" s="55">
        <v>79.52068869</v>
      </c>
      <c r="P26" s="56">
        <v>1.1999999999999999E-3</v>
      </c>
      <c r="Q26" s="56">
        <v>2.0000000000000001E-4</v>
      </c>
    </row>
    <row r="27" spans="1:17">
      <c r="A27" t="s">
        <v>3996</v>
      </c>
      <c r="B27" t="s">
        <v>2583</v>
      </c>
      <c r="C27" t="s">
        <v>2608</v>
      </c>
      <c r="D27" s="106" t="s">
        <v>4062</v>
      </c>
      <c r="E27" t="s">
        <v>3335</v>
      </c>
      <c r="F27" t="s">
        <v>210</v>
      </c>
      <c r="G27" s="106" t="s">
        <v>4062</v>
      </c>
      <c r="H27" s="55">
        <v>5.89</v>
      </c>
      <c r="I27" t="s">
        <v>108</v>
      </c>
      <c r="J27" t="s">
        <v>98</v>
      </c>
      <c r="K27" s="56">
        <v>3.6600000000000001E-2</v>
      </c>
      <c r="L27" s="56">
        <v>3.6600000000000001E-2</v>
      </c>
      <c r="M27" s="55">
        <v>132697.60999999999</v>
      </c>
      <c r="N27" s="55">
        <v>121.64</v>
      </c>
      <c r="O27" s="55">
        <v>161.41337280400001</v>
      </c>
      <c r="P27" s="56">
        <v>2.5000000000000001E-3</v>
      </c>
      <c r="Q27" s="56">
        <v>2.9999999999999997E-4</v>
      </c>
    </row>
    <row r="28" spans="1:17">
      <c r="A28" t="s">
        <v>3996</v>
      </c>
      <c r="B28" t="s">
        <v>2583</v>
      </c>
      <c r="C28" t="s">
        <v>2607</v>
      </c>
      <c r="D28" s="106" t="s">
        <v>4062</v>
      </c>
      <c r="E28" t="s">
        <v>3335</v>
      </c>
      <c r="F28" t="s">
        <v>210</v>
      </c>
      <c r="G28" s="106" t="s">
        <v>4062</v>
      </c>
      <c r="H28" s="55">
        <v>4.9800000000000004</v>
      </c>
      <c r="I28" t="s">
        <v>108</v>
      </c>
      <c r="J28" t="s">
        <v>98</v>
      </c>
      <c r="K28" s="56">
        <v>3.8699999999999998E-2</v>
      </c>
      <c r="L28" s="56">
        <v>3.8699999999999998E-2</v>
      </c>
      <c r="M28" s="55">
        <v>86030.97</v>
      </c>
      <c r="N28" s="55">
        <v>124.32</v>
      </c>
      <c r="O28" s="55">
        <v>106.953701904</v>
      </c>
      <c r="P28" s="56">
        <v>1.6000000000000001E-3</v>
      </c>
      <c r="Q28" s="56">
        <v>2.0000000000000001E-4</v>
      </c>
    </row>
    <row r="29" spans="1:17">
      <c r="A29" t="s">
        <v>3996</v>
      </c>
      <c r="B29" t="s">
        <v>2583</v>
      </c>
      <c r="C29" t="s">
        <v>2606</v>
      </c>
      <c r="D29" s="106" t="s">
        <v>4062</v>
      </c>
      <c r="E29" t="s">
        <v>3335</v>
      </c>
      <c r="F29" t="s">
        <v>210</v>
      </c>
      <c r="G29" s="106" t="s">
        <v>4062</v>
      </c>
      <c r="H29" s="55">
        <v>5.67</v>
      </c>
      <c r="I29" t="s">
        <v>108</v>
      </c>
      <c r="J29" t="s">
        <v>98</v>
      </c>
      <c r="K29" s="56">
        <v>1.89E-2</v>
      </c>
      <c r="L29" s="56">
        <v>1.89E-2</v>
      </c>
      <c r="M29" s="55">
        <v>35730.199999999997</v>
      </c>
      <c r="N29" s="55">
        <v>132.97999999999999</v>
      </c>
      <c r="O29" s="55">
        <v>47.514019959999999</v>
      </c>
      <c r="P29" s="56">
        <v>6.9999999999999999E-4</v>
      </c>
      <c r="Q29" s="56">
        <v>1E-4</v>
      </c>
    </row>
    <row r="30" spans="1:17">
      <c r="A30" t="s">
        <v>3996</v>
      </c>
      <c r="B30" t="s">
        <v>2583</v>
      </c>
      <c r="C30" t="s">
        <v>2604</v>
      </c>
      <c r="D30" s="106" t="s">
        <v>4062</v>
      </c>
      <c r="E30" t="s">
        <v>3335</v>
      </c>
      <c r="F30" t="s">
        <v>210</v>
      </c>
      <c r="G30" s="106" t="s">
        <v>4062</v>
      </c>
      <c r="H30" s="55">
        <v>3.37</v>
      </c>
      <c r="I30" t="s">
        <v>108</v>
      </c>
      <c r="J30" t="s">
        <v>98</v>
      </c>
      <c r="K30" s="56">
        <v>5.74E-2</v>
      </c>
      <c r="L30" s="56">
        <v>5.74E-2</v>
      </c>
      <c r="M30" s="55">
        <v>33527.79</v>
      </c>
      <c r="N30" s="55">
        <v>100.54</v>
      </c>
      <c r="O30" s="55">
        <v>33.708840066</v>
      </c>
      <c r="P30" s="56">
        <v>5.0000000000000001E-4</v>
      </c>
      <c r="Q30" s="56">
        <v>1E-4</v>
      </c>
    </row>
    <row r="31" spans="1:17">
      <c r="A31" t="s">
        <v>3996</v>
      </c>
      <c r="B31" t="s">
        <v>2583</v>
      </c>
      <c r="C31" t="s">
        <v>2605</v>
      </c>
      <c r="D31" s="106" t="s">
        <v>4062</v>
      </c>
      <c r="E31" t="s">
        <v>3335</v>
      </c>
      <c r="F31" t="s">
        <v>210</v>
      </c>
      <c r="G31" s="106" t="s">
        <v>4062</v>
      </c>
      <c r="H31" s="55">
        <v>5.24</v>
      </c>
      <c r="I31" t="s">
        <v>108</v>
      </c>
      <c r="J31" t="s">
        <v>98</v>
      </c>
      <c r="K31" s="56">
        <v>4.4200000000000003E-2</v>
      </c>
      <c r="L31" s="56">
        <v>4.4200000000000003E-2</v>
      </c>
      <c r="M31" s="55">
        <v>399466.66</v>
      </c>
      <c r="N31" s="55">
        <v>101.54</v>
      </c>
      <c r="O31" s="55">
        <v>405.61844656400001</v>
      </c>
      <c r="P31" s="56">
        <v>6.1999999999999998E-3</v>
      </c>
      <c r="Q31" s="56">
        <v>8.0000000000000004E-4</v>
      </c>
    </row>
    <row r="32" spans="1:17">
      <c r="A32" t="s">
        <v>3997</v>
      </c>
      <c r="B32" t="s">
        <v>2583</v>
      </c>
      <c r="C32" t="s">
        <v>2618</v>
      </c>
      <c r="D32" s="106" t="s">
        <v>4062</v>
      </c>
      <c r="E32" t="s">
        <v>3335</v>
      </c>
      <c r="F32" t="s">
        <v>2611</v>
      </c>
      <c r="G32" s="106" t="s">
        <v>4062</v>
      </c>
      <c r="H32" s="55">
        <v>10.01</v>
      </c>
      <c r="I32" t="s">
        <v>108</v>
      </c>
      <c r="J32" t="s">
        <v>98</v>
      </c>
      <c r="K32" s="56">
        <v>3.39E-2</v>
      </c>
      <c r="L32" s="56">
        <v>3.39E-2</v>
      </c>
      <c r="M32" s="55">
        <v>139819.66</v>
      </c>
      <c r="N32" s="55">
        <v>103.45</v>
      </c>
      <c r="O32" s="55">
        <v>144.64343826999999</v>
      </c>
      <c r="P32" s="56">
        <v>2.2000000000000001E-3</v>
      </c>
      <c r="Q32" s="56">
        <v>2.9999999999999997E-4</v>
      </c>
    </row>
    <row r="33" spans="1:17">
      <c r="A33" t="s">
        <v>3997</v>
      </c>
      <c r="B33" t="s">
        <v>2583</v>
      </c>
      <c r="C33" t="s">
        <v>2615</v>
      </c>
      <c r="D33" s="106" t="s">
        <v>4062</v>
      </c>
      <c r="E33" t="s">
        <v>3335</v>
      </c>
      <c r="F33" t="s">
        <v>2611</v>
      </c>
      <c r="G33" s="106" t="s">
        <v>4062</v>
      </c>
      <c r="H33" s="55">
        <v>11.19</v>
      </c>
      <c r="I33" t="s">
        <v>108</v>
      </c>
      <c r="J33" t="s">
        <v>98</v>
      </c>
      <c r="K33" s="56">
        <v>3.5499999999999997E-2</v>
      </c>
      <c r="L33" s="56">
        <v>3.5400000000000001E-2</v>
      </c>
      <c r="M33" s="55">
        <v>9519.19</v>
      </c>
      <c r="N33" s="55">
        <v>141.12</v>
      </c>
      <c r="O33" s="55">
        <v>13.433480928</v>
      </c>
      <c r="P33" s="56">
        <v>2.0000000000000001E-4</v>
      </c>
      <c r="Q33" s="56">
        <v>0</v>
      </c>
    </row>
    <row r="34" spans="1:17">
      <c r="A34" t="s">
        <v>3997</v>
      </c>
      <c r="B34" t="s">
        <v>2583</v>
      </c>
      <c r="C34" t="s">
        <v>2616</v>
      </c>
      <c r="D34" s="106" t="s">
        <v>4062</v>
      </c>
      <c r="E34" t="s">
        <v>3335</v>
      </c>
      <c r="F34" t="s">
        <v>2611</v>
      </c>
      <c r="G34" s="106" t="s">
        <v>4062</v>
      </c>
      <c r="H34" s="55">
        <v>10.42</v>
      </c>
      <c r="I34" t="s">
        <v>108</v>
      </c>
      <c r="J34" t="s">
        <v>98</v>
      </c>
      <c r="K34" s="56">
        <v>3.1800000000000002E-2</v>
      </c>
      <c r="L34" s="56">
        <v>3.1800000000000002E-2</v>
      </c>
      <c r="M34" s="55">
        <v>47379.199999999997</v>
      </c>
      <c r="N34" s="55">
        <v>141.91999999999999</v>
      </c>
      <c r="O34" s="55">
        <v>67.240560639999998</v>
      </c>
      <c r="P34" s="56">
        <v>1E-3</v>
      </c>
      <c r="Q34" s="56">
        <v>1E-4</v>
      </c>
    </row>
    <row r="35" spans="1:17">
      <c r="A35" t="s">
        <v>3997</v>
      </c>
      <c r="B35" t="s">
        <v>2583</v>
      </c>
      <c r="C35" t="s">
        <v>2617</v>
      </c>
      <c r="D35" s="106" t="s">
        <v>4062</v>
      </c>
      <c r="E35" t="s">
        <v>3335</v>
      </c>
      <c r="F35" t="s">
        <v>2611</v>
      </c>
      <c r="G35" s="106" t="s">
        <v>4062</v>
      </c>
      <c r="H35" s="55">
        <v>10.51</v>
      </c>
      <c r="I35" t="s">
        <v>108</v>
      </c>
      <c r="J35" t="s">
        <v>98</v>
      </c>
      <c r="K35" s="56">
        <v>3.4299999999999997E-2</v>
      </c>
      <c r="L35" s="56">
        <v>3.4299999999999997E-2</v>
      </c>
      <c r="M35" s="55">
        <v>36973.94</v>
      </c>
      <c r="N35" s="55">
        <v>129.63999999999999</v>
      </c>
      <c r="O35" s="55">
        <v>47.933015816000001</v>
      </c>
      <c r="P35" s="56">
        <v>6.9999999999999999E-4</v>
      </c>
      <c r="Q35" s="56">
        <v>1E-4</v>
      </c>
    </row>
    <row r="36" spans="1:17">
      <c r="A36" t="s">
        <v>3997</v>
      </c>
      <c r="B36" t="s">
        <v>2583</v>
      </c>
      <c r="C36" t="s">
        <v>2614</v>
      </c>
      <c r="D36" s="106" t="s">
        <v>4062</v>
      </c>
      <c r="E36" t="s">
        <v>3335</v>
      </c>
      <c r="F36" t="s">
        <v>2611</v>
      </c>
      <c r="G36" s="106" t="s">
        <v>4062</v>
      </c>
      <c r="H36" s="55">
        <v>7.41</v>
      </c>
      <c r="I36" t="s">
        <v>108</v>
      </c>
      <c r="J36" t="s">
        <v>98</v>
      </c>
      <c r="K36" s="56">
        <v>7.0599999999999996E-2</v>
      </c>
      <c r="L36" s="56">
        <v>7.0599999999999996E-2</v>
      </c>
      <c r="M36" s="55">
        <v>149735.66</v>
      </c>
      <c r="N36" s="55">
        <v>80.819999999999993</v>
      </c>
      <c r="O36" s="55">
        <v>121.016360412</v>
      </c>
      <c r="P36" s="56">
        <v>1.9E-3</v>
      </c>
      <c r="Q36" s="56">
        <v>2.0000000000000001E-4</v>
      </c>
    </row>
    <row r="37" spans="1:17">
      <c r="A37" t="s">
        <v>3997</v>
      </c>
      <c r="B37" t="s">
        <v>2583</v>
      </c>
      <c r="C37" t="s">
        <v>2610</v>
      </c>
      <c r="D37" s="106" t="s">
        <v>4062</v>
      </c>
      <c r="E37" t="s">
        <v>3335</v>
      </c>
      <c r="F37" t="s">
        <v>2611</v>
      </c>
      <c r="G37" s="106" t="s">
        <v>4062</v>
      </c>
      <c r="H37" s="55">
        <v>9</v>
      </c>
      <c r="I37" t="s">
        <v>108</v>
      </c>
      <c r="J37" t="s">
        <v>98</v>
      </c>
      <c r="K37" s="56">
        <v>7.1300000000000002E-2</v>
      </c>
      <c r="L37" s="56">
        <v>7.1400000000000005E-2</v>
      </c>
      <c r="M37" s="55">
        <v>237111.85</v>
      </c>
      <c r="N37" s="55">
        <v>104.73</v>
      </c>
      <c r="O37" s="55">
        <v>248.32724050499999</v>
      </c>
      <c r="P37" s="56">
        <v>3.8E-3</v>
      </c>
      <c r="Q37" s="56">
        <v>5.0000000000000001E-4</v>
      </c>
    </row>
    <row r="38" spans="1:17">
      <c r="A38" t="s">
        <v>3997</v>
      </c>
      <c r="B38" t="s">
        <v>2583</v>
      </c>
      <c r="C38" t="s">
        <v>2612</v>
      </c>
      <c r="D38" s="106" t="s">
        <v>4062</v>
      </c>
      <c r="E38" t="s">
        <v>3335</v>
      </c>
      <c r="F38" t="s">
        <v>2611</v>
      </c>
      <c r="G38" s="106" t="s">
        <v>4062</v>
      </c>
      <c r="H38" s="55">
        <v>8.4</v>
      </c>
      <c r="I38" t="s">
        <v>108</v>
      </c>
      <c r="J38" t="s">
        <v>98</v>
      </c>
      <c r="K38" s="56">
        <v>7.1900000000000006E-2</v>
      </c>
      <c r="L38" s="56">
        <v>7.1900000000000006E-2</v>
      </c>
      <c r="M38" s="55">
        <v>19018.66</v>
      </c>
      <c r="N38" s="55">
        <v>101.69</v>
      </c>
      <c r="O38" s="55">
        <v>19.340075354</v>
      </c>
      <c r="P38" s="56">
        <v>2.9999999999999997E-4</v>
      </c>
      <c r="Q38" s="56">
        <v>0</v>
      </c>
    </row>
    <row r="39" spans="1:17">
      <c r="A39" t="s">
        <v>3997</v>
      </c>
      <c r="B39" t="s">
        <v>2583</v>
      </c>
      <c r="C39" t="s">
        <v>2613</v>
      </c>
      <c r="D39" s="106" t="s">
        <v>4062</v>
      </c>
      <c r="E39" t="s">
        <v>3335</v>
      </c>
      <c r="F39" t="s">
        <v>2611</v>
      </c>
      <c r="G39" s="106" t="s">
        <v>4062</v>
      </c>
      <c r="H39" s="55">
        <v>9.1999999999999993</v>
      </c>
      <c r="I39" t="s">
        <v>108</v>
      </c>
      <c r="J39" t="s">
        <v>98</v>
      </c>
      <c r="K39" s="56">
        <v>7.0599999999999996E-2</v>
      </c>
      <c r="L39" s="56">
        <v>7.0599999999999996E-2</v>
      </c>
      <c r="M39" s="55">
        <v>306565.57</v>
      </c>
      <c r="N39" s="55">
        <v>105.04</v>
      </c>
      <c r="O39" s="55">
        <v>322.01647472799999</v>
      </c>
      <c r="P39" s="56">
        <v>4.8999999999999998E-3</v>
      </c>
      <c r="Q39" s="56">
        <v>5.9999999999999995E-4</v>
      </c>
    </row>
    <row r="40" spans="1:17">
      <c r="A40" t="s">
        <v>3997</v>
      </c>
      <c r="B40" t="s">
        <v>2583</v>
      </c>
      <c r="C40" t="s">
        <v>2624</v>
      </c>
      <c r="D40" s="106" t="s">
        <v>4062</v>
      </c>
      <c r="E40" t="s">
        <v>3335</v>
      </c>
      <c r="F40" t="s">
        <v>230</v>
      </c>
      <c r="G40" s="106" t="s">
        <v>4062</v>
      </c>
      <c r="H40" s="55">
        <v>9.57</v>
      </c>
      <c r="I40" t="s">
        <v>108</v>
      </c>
      <c r="J40" t="s">
        <v>98</v>
      </c>
      <c r="K40" s="56">
        <v>4.4600000000000001E-2</v>
      </c>
      <c r="L40" s="56">
        <v>4.4600000000000001E-2</v>
      </c>
      <c r="M40" s="55">
        <v>150029.93</v>
      </c>
      <c r="N40" s="55">
        <v>105.39944300000006</v>
      </c>
      <c r="O40" s="55">
        <v>158.13071055328999</v>
      </c>
      <c r="P40" s="56">
        <v>2.3999999999999998E-3</v>
      </c>
      <c r="Q40" s="56">
        <v>2.9999999999999997E-4</v>
      </c>
    </row>
    <row r="41" spans="1:17">
      <c r="A41" t="s">
        <v>3997</v>
      </c>
      <c r="B41" t="s">
        <v>2583</v>
      </c>
      <c r="C41" t="s">
        <v>2623</v>
      </c>
      <c r="D41" s="106" t="s">
        <v>4062</v>
      </c>
      <c r="E41" t="s">
        <v>3335</v>
      </c>
      <c r="F41" t="s">
        <v>230</v>
      </c>
      <c r="G41" s="106" t="s">
        <v>4062</v>
      </c>
      <c r="H41" s="55">
        <v>8.8800000000000008</v>
      </c>
      <c r="I41" t="s">
        <v>108</v>
      </c>
      <c r="J41" t="s">
        <v>98</v>
      </c>
      <c r="K41" s="56">
        <v>4.6600000000000003E-2</v>
      </c>
      <c r="L41" s="56">
        <v>4.6600000000000003E-2</v>
      </c>
      <c r="M41" s="55">
        <v>97721.75</v>
      </c>
      <c r="N41" s="55">
        <v>139.14890399999999</v>
      </c>
      <c r="O41" s="55">
        <v>135.97874409462</v>
      </c>
      <c r="P41" s="56">
        <v>2.0999999999999999E-3</v>
      </c>
      <c r="Q41" s="56">
        <v>2.9999999999999997E-4</v>
      </c>
    </row>
    <row r="42" spans="1:17">
      <c r="A42" t="s">
        <v>3997</v>
      </c>
      <c r="B42" t="s">
        <v>2583</v>
      </c>
      <c r="C42" t="s">
        <v>2625</v>
      </c>
      <c r="D42" s="106" t="s">
        <v>4062</v>
      </c>
      <c r="E42" t="s">
        <v>3335</v>
      </c>
      <c r="F42" t="s">
        <v>230</v>
      </c>
      <c r="G42" s="106" t="s">
        <v>4062</v>
      </c>
      <c r="H42" s="55">
        <v>9.99</v>
      </c>
      <c r="I42" t="s">
        <v>108</v>
      </c>
      <c r="J42" t="s">
        <v>98</v>
      </c>
      <c r="K42" s="56">
        <v>2.5899999999999999E-2</v>
      </c>
      <c r="L42" s="56">
        <v>2.5899999999999999E-2</v>
      </c>
      <c r="M42" s="55">
        <v>27515.53</v>
      </c>
      <c r="N42" s="55">
        <v>130.05219399999999</v>
      </c>
      <c r="O42" s="55">
        <v>35.784550455728201</v>
      </c>
      <c r="P42" s="56">
        <v>5.0000000000000001E-4</v>
      </c>
      <c r="Q42" s="56">
        <v>1E-4</v>
      </c>
    </row>
    <row r="43" spans="1:17">
      <c r="A43" t="s">
        <v>3997</v>
      </c>
      <c r="B43" t="s">
        <v>2583</v>
      </c>
      <c r="C43" t="s">
        <v>2626</v>
      </c>
      <c r="D43" s="106" t="s">
        <v>4062</v>
      </c>
      <c r="E43" t="s">
        <v>3335</v>
      </c>
      <c r="F43" t="s">
        <v>230</v>
      </c>
      <c r="G43" s="106" t="s">
        <v>4062</v>
      </c>
      <c r="H43" s="55">
        <v>9.58</v>
      </c>
      <c r="I43" t="s">
        <v>108</v>
      </c>
      <c r="J43" t="s">
        <v>98</v>
      </c>
      <c r="K43" s="56">
        <v>2.9899999999999999E-2</v>
      </c>
      <c r="L43" s="56">
        <v>2.9899999999999999E-2</v>
      </c>
      <c r="M43" s="55">
        <v>32028.39</v>
      </c>
      <c r="N43" s="55">
        <v>125.826601</v>
      </c>
      <c r="O43" s="55">
        <v>40.300234492023897</v>
      </c>
      <c r="P43" s="56">
        <v>5.9999999999999995E-4</v>
      </c>
      <c r="Q43" s="56">
        <v>1E-4</v>
      </c>
    </row>
    <row r="44" spans="1:17">
      <c r="A44" t="s">
        <v>3997</v>
      </c>
      <c r="B44" t="s">
        <v>2583</v>
      </c>
      <c r="C44" t="s">
        <v>2622</v>
      </c>
      <c r="D44" s="106" t="s">
        <v>4062</v>
      </c>
      <c r="E44" t="s">
        <v>3335</v>
      </c>
      <c r="F44" t="s">
        <v>230</v>
      </c>
      <c r="G44" s="106" t="s">
        <v>4062</v>
      </c>
      <c r="H44" s="55">
        <v>8.3800000000000008</v>
      </c>
      <c r="I44" t="s">
        <v>108</v>
      </c>
      <c r="J44" t="s">
        <v>98</v>
      </c>
      <c r="K44" s="56">
        <v>7.1099999999999997E-2</v>
      </c>
      <c r="L44" s="56">
        <v>7.1099999999999997E-2</v>
      </c>
      <c r="M44" s="55">
        <v>134497.97</v>
      </c>
      <c r="N44" s="55">
        <v>85.123094000000151</v>
      </c>
      <c r="O44" s="55">
        <v>114.48883343119201</v>
      </c>
      <c r="P44" s="56">
        <v>1.8E-3</v>
      </c>
      <c r="Q44" s="56">
        <v>2.0000000000000001E-4</v>
      </c>
    </row>
    <row r="45" spans="1:17">
      <c r="A45" t="s">
        <v>3997</v>
      </c>
      <c r="B45" t="s">
        <v>2583</v>
      </c>
      <c r="C45" t="s">
        <v>2621</v>
      </c>
      <c r="D45" s="106" t="s">
        <v>4062</v>
      </c>
      <c r="E45" t="s">
        <v>3335</v>
      </c>
      <c r="F45" t="s">
        <v>230</v>
      </c>
      <c r="G45" s="106" t="s">
        <v>4062</v>
      </c>
      <c r="H45" s="55">
        <v>7.92</v>
      </c>
      <c r="I45" t="s">
        <v>108</v>
      </c>
      <c r="J45" t="s">
        <v>98</v>
      </c>
      <c r="K45" s="56">
        <v>7.6600000000000001E-2</v>
      </c>
      <c r="L45" s="56">
        <v>7.6600000000000001E-2</v>
      </c>
      <c r="M45" s="55">
        <v>73265.88</v>
      </c>
      <c r="N45" s="55">
        <v>104.248654</v>
      </c>
      <c r="O45" s="55">
        <v>76.378693741255205</v>
      </c>
      <c r="P45" s="56">
        <v>1.1999999999999999E-3</v>
      </c>
      <c r="Q45" s="56">
        <v>2.0000000000000001E-4</v>
      </c>
    </row>
    <row r="46" spans="1:17">
      <c r="A46" t="s">
        <v>3997</v>
      </c>
      <c r="B46" t="s">
        <v>2583</v>
      </c>
      <c r="C46" t="s">
        <v>2619</v>
      </c>
      <c r="D46" s="106" t="s">
        <v>4062</v>
      </c>
      <c r="E46" t="s">
        <v>3335</v>
      </c>
      <c r="F46" t="s">
        <v>230</v>
      </c>
      <c r="G46" s="106" t="s">
        <v>4062</v>
      </c>
      <c r="H46" s="55">
        <v>8.39</v>
      </c>
      <c r="I46" t="s">
        <v>108</v>
      </c>
      <c r="J46" t="s">
        <v>98</v>
      </c>
      <c r="K46" s="56">
        <v>4.4699999999999997E-2</v>
      </c>
      <c r="L46" s="56">
        <v>4.4699999999999997E-2</v>
      </c>
      <c r="M46" s="55">
        <v>36311.83</v>
      </c>
      <c r="N46" s="55">
        <v>104.551463</v>
      </c>
      <c r="O46" s="55">
        <v>37.964549507072903</v>
      </c>
      <c r="P46" s="56">
        <v>5.9999999999999995E-4</v>
      </c>
      <c r="Q46" s="56">
        <v>1E-4</v>
      </c>
    </row>
    <row r="47" spans="1:17">
      <c r="A47" t="s">
        <v>3997</v>
      </c>
      <c r="B47" t="s">
        <v>2583</v>
      </c>
      <c r="C47" t="s">
        <v>2620</v>
      </c>
      <c r="D47" s="106" t="s">
        <v>4062</v>
      </c>
      <c r="E47" t="s">
        <v>3335</v>
      </c>
      <c r="F47" t="s">
        <v>230</v>
      </c>
      <c r="G47" s="106" t="s">
        <v>4062</v>
      </c>
      <c r="H47" s="55">
        <v>8.2799999999999994</v>
      </c>
      <c r="I47" t="s">
        <v>108</v>
      </c>
      <c r="J47" t="s">
        <v>98</v>
      </c>
      <c r="K47" s="56">
        <v>7.9500000000000001E-2</v>
      </c>
      <c r="L47" s="56">
        <v>7.9500000000000001E-2</v>
      </c>
      <c r="M47" s="55">
        <v>365354.58</v>
      </c>
      <c r="N47" s="55">
        <v>103.45296500000001</v>
      </c>
      <c r="O47" s="55">
        <v>377.97014577329702</v>
      </c>
      <c r="P47" s="56">
        <v>5.7999999999999996E-3</v>
      </c>
      <c r="Q47" s="56">
        <v>8.0000000000000004E-4</v>
      </c>
    </row>
    <row r="48" spans="1:17">
      <c r="A48" s="75" t="s">
        <v>2627</v>
      </c>
      <c r="B48" s="107" t="s">
        <v>4062</v>
      </c>
      <c r="C48" s="107" t="s">
        <v>4062</v>
      </c>
      <c r="D48" s="108" t="s">
        <v>4062</v>
      </c>
      <c r="E48" s="108" t="s">
        <v>4062</v>
      </c>
      <c r="F48" s="108" t="s">
        <v>4062</v>
      </c>
      <c r="G48" s="108" t="s">
        <v>4062</v>
      </c>
      <c r="H48" s="76">
        <v>0</v>
      </c>
      <c r="I48" s="108" t="s">
        <v>4062</v>
      </c>
      <c r="J48" s="108" t="s">
        <v>4062</v>
      </c>
      <c r="K48" s="108" t="s">
        <v>4062</v>
      </c>
      <c r="L48" s="77">
        <v>0</v>
      </c>
      <c r="M48" s="76">
        <v>0</v>
      </c>
      <c r="N48" s="108" t="s">
        <v>4062</v>
      </c>
      <c r="O48" s="76">
        <v>0</v>
      </c>
      <c r="P48" s="77">
        <v>0</v>
      </c>
      <c r="Q48" s="77">
        <v>0</v>
      </c>
    </row>
    <row r="49" spans="1:17">
      <c r="A49" t="s">
        <v>177</v>
      </c>
      <c r="B49" s="107" t="s">
        <v>4062</v>
      </c>
      <c r="C49" t="s">
        <v>177</v>
      </c>
      <c r="D49" s="108" t="s">
        <v>4062</v>
      </c>
      <c r="E49" t="s">
        <v>177</v>
      </c>
      <c r="F49" s="108" t="s">
        <v>4062</v>
      </c>
      <c r="G49" s="108" t="s">
        <v>4062</v>
      </c>
      <c r="H49" s="55">
        <v>0</v>
      </c>
      <c r="I49" t="s">
        <v>177</v>
      </c>
      <c r="J49" t="s">
        <v>177</v>
      </c>
      <c r="K49" s="56">
        <v>0</v>
      </c>
      <c r="L49" s="56">
        <v>0</v>
      </c>
      <c r="M49" s="55">
        <v>0</v>
      </c>
      <c r="N49" s="55">
        <v>0</v>
      </c>
      <c r="O49" s="55">
        <v>0</v>
      </c>
      <c r="P49" s="56">
        <v>0</v>
      </c>
      <c r="Q49" s="56">
        <v>0</v>
      </c>
    </row>
    <row r="50" spans="1:17">
      <c r="A50" s="75" t="s">
        <v>2628</v>
      </c>
      <c r="B50" s="107" t="s">
        <v>4062</v>
      </c>
      <c r="C50" s="107" t="s">
        <v>4062</v>
      </c>
      <c r="D50" s="108" t="s">
        <v>4062</v>
      </c>
      <c r="E50" s="108" t="s">
        <v>4062</v>
      </c>
      <c r="F50" s="108" t="s">
        <v>4062</v>
      </c>
      <c r="G50" s="108" t="s">
        <v>4062</v>
      </c>
      <c r="H50" s="76">
        <v>4.6500000000000004</v>
      </c>
      <c r="I50" s="108" t="s">
        <v>4062</v>
      </c>
      <c r="J50" s="108" t="s">
        <v>4062</v>
      </c>
      <c r="K50" s="108" t="s">
        <v>4062</v>
      </c>
      <c r="L50" s="77">
        <v>5.2600000000000001E-2</v>
      </c>
      <c r="M50" s="76">
        <v>24022252.379999999</v>
      </c>
      <c r="N50" s="108" t="s">
        <v>4062</v>
      </c>
      <c r="O50" s="76">
        <v>25528.408506520071</v>
      </c>
      <c r="P50" s="77">
        <v>0.39040000000000002</v>
      </c>
      <c r="Q50" s="77">
        <v>5.0999999999999997E-2</v>
      </c>
    </row>
    <row r="51" spans="1:17">
      <c r="A51" t="s">
        <v>3998</v>
      </c>
      <c r="B51" t="s">
        <v>2629</v>
      </c>
      <c r="C51" t="s">
        <v>2632</v>
      </c>
      <c r="D51" s="106" t="s">
        <v>4062</v>
      </c>
      <c r="E51" t="s">
        <v>345</v>
      </c>
      <c r="F51" t="s">
        <v>203</v>
      </c>
      <c r="G51" t="s">
        <v>175</v>
      </c>
      <c r="H51" s="55">
        <v>6.87</v>
      </c>
      <c r="I51" t="s">
        <v>110</v>
      </c>
      <c r="J51" t="s">
        <v>98</v>
      </c>
      <c r="K51" s="56">
        <v>2.7400000000000001E-2</v>
      </c>
      <c r="L51" s="56">
        <v>2.5899999999999999E-2</v>
      </c>
      <c r="M51" s="55">
        <v>41961.93</v>
      </c>
      <c r="N51" s="55">
        <v>114.57</v>
      </c>
      <c r="O51" s="55">
        <v>48.075783201</v>
      </c>
      <c r="P51" s="56">
        <v>6.9999999999999999E-4</v>
      </c>
      <c r="Q51" s="56">
        <v>1E-4</v>
      </c>
    </row>
    <row r="52" spans="1:17">
      <c r="A52" t="s">
        <v>3998</v>
      </c>
      <c r="B52" t="s">
        <v>2629</v>
      </c>
      <c r="C52" t="s">
        <v>2633</v>
      </c>
      <c r="D52" s="106" t="s">
        <v>4062</v>
      </c>
      <c r="E52" t="s">
        <v>345</v>
      </c>
      <c r="F52" t="s">
        <v>203</v>
      </c>
      <c r="G52" t="s">
        <v>175</v>
      </c>
      <c r="H52" s="55">
        <v>6.79</v>
      </c>
      <c r="I52" t="s">
        <v>110</v>
      </c>
      <c r="J52" t="s">
        <v>98</v>
      </c>
      <c r="K52" s="56">
        <v>3.15E-2</v>
      </c>
      <c r="L52" s="56">
        <v>2.76E-2</v>
      </c>
      <c r="M52" s="55">
        <v>5994.56</v>
      </c>
      <c r="N52" s="55">
        <v>116.04</v>
      </c>
      <c r="O52" s="55">
        <v>6.9560874239999997</v>
      </c>
      <c r="P52" s="56">
        <v>1E-4</v>
      </c>
      <c r="Q52" s="56">
        <v>0</v>
      </c>
    </row>
    <row r="53" spans="1:17">
      <c r="A53" t="s">
        <v>3998</v>
      </c>
      <c r="B53" t="s">
        <v>2629</v>
      </c>
      <c r="C53" t="s">
        <v>2630</v>
      </c>
      <c r="D53" s="106" t="s">
        <v>4062</v>
      </c>
      <c r="E53" t="s">
        <v>345</v>
      </c>
      <c r="F53" t="s">
        <v>203</v>
      </c>
      <c r="G53" t="s">
        <v>175</v>
      </c>
      <c r="H53" s="55">
        <v>6.82</v>
      </c>
      <c r="I53" t="s">
        <v>110</v>
      </c>
      <c r="J53" t="s">
        <v>98</v>
      </c>
      <c r="K53" s="56">
        <v>3.1699999999999999E-2</v>
      </c>
      <c r="L53" s="56">
        <v>2.3900000000000001E-2</v>
      </c>
      <c r="M53" s="55">
        <v>29972.81</v>
      </c>
      <c r="N53" s="55">
        <v>118.66</v>
      </c>
      <c r="O53" s="55">
        <v>35.565736346000001</v>
      </c>
      <c r="P53" s="56">
        <v>5.0000000000000001E-4</v>
      </c>
      <c r="Q53" s="56">
        <v>1E-4</v>
      </c>
    </row>
    <row r="54" spans="1:17">
      <c r="A54" t="s">
        <v>3998</v>
      </c>
      <c r="B54" t="s">
        <v>2629</v>
      </c>
      <c r="C54" t="s">
        <v>2631</v>
      </c>
      <c r="D54" s="106" t="s">
        <v>4062</v>
      </c>
      <c r="E54" t="s">
        <v>345</v>
      </c>
      <c r="F54" t="s">
        <v>203</v>
      </c>
      <c r="G54" t="s">
        <v>175</v>
      </c>
      <c r="H54" s="55">
        <v>6.82</v>
      </c>
      <c r="I54" t="s">
        <v>110</v>
      </c>
      <c r="J54" t="s">
        <v>98</v>
      </c>
      <c r="K54" s="56">
        <v>3.1699999999999999E-2</v>
      </c>
      <c r="L54" s="56">
        <v>2.41E-2</v>
      </c>
      <c r="M54" s="55">
        <v>41961.93</v>
      </c>
      <c r="N54" s="55">
        <v>118.83</v>
      </c>
      <c r="O54" s="55">
        <v>49.863361419</v>
      </c>
      <c r="P54" s="56">
        <v>8.0000000000000004E-4</v>
      </c>
      <c r="Q54" s="56">
        <v>1E-4</v>
      </c>
    </row>
    <row r="55" spans="1:17">
      <c r="A55" t="s">
        <v>3998</v>
      </c>
      <c r="B55" t="s">
        <v>2629</v>
      </c>
      <c r="C55" t="s">
        <v>2634</v>
      </c>
      <c r="D55" s="106" t="s">
        <v>4062</v>
      </c>
      <c r="E55" t="s">
        <v>345</v>
      </c>
      <c r="F55" t="s">
        <v>203</v>
      </c>
      <c r="G55" t="s">
        <v>175</v>
      </c>
      <c r="H55" s="55">
        <v>6.76</v>
      </c>
      <c r="I55" t="s">
        <v>110</v>
      </c>
      <c r="J55" t="s">
        <v>98</v>
      </c>
      <c r="K55" s="56">
        <v>3.1899999999999998E-2</v>
      </c>
      <c r="L55" s="56">
        <v>2.9899999999999999E-2</v>
      </c>
      <c r="M55" s="55">
        <v>29972.81</v>
      </c>
      <c r="N55" s="55">
        <v>113.75</v>
      </c>
      <c r="O55" s="55">
        <v>34.094071374999999</v>
      </c>
      <c r="P55" s="56">
        <v>5.0000000000000001E-4</v>
      </c>
      <c r="Q55" s="56">
        <v>1E-4</v>
      </c>
    </row>
    <row r="56" spans="1:17">
      <c r="A56" t="s">
        <v>3998</v>
      </c>
      <c r="B56" t="s">
        <v>2629</v>
      </c>
      <c r="C56" t="s">
        <v>2635</v>
      </c>
      <c r="D56" s="106" t="s">
        <v>4062</v>
      </c>
      <c r="E56" t="s">
        <v>345</v>
      </c>
      <c r="F56" t="s">
        <v>203</v>
      </c>
      <c r="G56" t="s">
        <v>175</v>
      </c>
      <c r="H56" s="55">
        <v>6.79</v>
      </c>
      <c r="I56" t="s">
        <v>110</v>
      </c>
      <c r="J56" t="s">
        <v>98</v>
      </c>
      <c r="K56" s="56">
        <v>2.6599999999999999E-2</v>
      </c>
      <c r="L56" s="56">
        <v>3.56E-2</v>
      </c>
      <c r="M56" s="55">
        <v>63100.639999999999</v>
      </c>
      <c r="N56" s="55">
        <v>105.04</v>
      </c>
      <c r="O56" s="55">
        <v>66.280912255999993</v>
      </c>
      <c r="P56" s="56">
        <v>1E-3</v>
      </c>
      <c r="Q56" s="56">
        <v>1E-4</v>
      </c>
    </row>
    <row r="57" spans="1:17">
      <c r="A57" t="s">
        <v>3998</v>
      </c>
      <c r="B57" t="s">
        <v>2629</v>
      </c>
      <c r="C57" t="s">
        <v>2636</v>
      </c>
      <c r="D57" s="106" t="s">
        <v>4062</v>
      </c>
      <c r="E57" t="s">
        <v>345</v>
      </c>
      <c r="F57" t="s">
        <v>203</v>
      </c>
      <c r="G57" t="s">
        <v>175</v>
      </c>
      <c r="H57" s="55">
        <v>6.91</v>
      </c>
      <c r="I57" t="s">
        <v>110</v>
      </c>
      <c r="J57" t="s">
        <v>98</v>
      </c>
      <c r="K57" s="56">
        <v>1.89E-2</v>
      </c>
      <c r="L57" s="56">
        <v>3.8100000000000002E-2</v>
      </c>
      <c r="M57" s="55">
        <v>63907.9</v>
      </c>
      <c r="N57" s="55">
        <v>97.7</v>
      </c>
      <c r="O57" s="55">
        <v>62.438018300000003</v>
      </c>
      <c r="P57" s="56">
        <v>1E-3</v>
      </c>
      <c r="Q57" s="56">
        <v>1E-4</v>
      </c>
    </row>
    <row r="58" spans="1:17">
      <c r="A58" t="s">
        <v>3998</v>
      </c>
      <c r="B58" t="s">
        <v>2629</v>
      </c>
      <c r="C58" t="s">
        <v>2637</v>
      </c>
      <c r="D58" s="106" t="s">
        <v>4062</v>
      </c>
      <c r="E58" t="s">
        <v>345</v>
      </c>
      <c r="F58" t="s">
        <v>471</v>
      </c>
      <c r="G58" t="s">
        <v>175</v>
      </c>
      <c r="H58" s="55">
        <v>6.82</v>
      </c>
      <c r="I58" t="s">
        <v>110</v>
      </c>
      <c r="J58" t="s">
        <v>98</v>
      </c>
      <c r="K58" s="56">
        <v>1.9E-2</v>
      </c>
      <c r="L58" s="56">
        <v>4.6199999999999998E-2</v>
      </c>
      <c r="M58" s="55">
        <v>97182.84</v>
      </c>
      <c r="N58" s="55">
        <v>92.75</v>
      </c>
      <c r="O58" s="55">
        <v>90.137084099999996</v>
      </c>
      <c r="P58" s="56">
        <v>1.4E-3</v>
      </c>
      <c r="Q58" s="56">
        <v>2.0000000000000001E-4</v>
      </c>
    </row>
    <row r="59" spans="1:17">
      <c r="A59" t="s">
        <v>3999</v>
      </c>
      <c r="B59" t="s">
        <v>2629</v>
      </c>
      <c r="C59" t="s">
        <v>2644</v>
      </c>
      <c r="D59" s="106" t="s">
        <v>4062</v>
      </c>
      <c r="E59" t="s">
        <v>2643</v>
      </c>
      <c r="F59" t="s">
        <v>2645</v>
      </c>
      <c r="G59" t="s">
        <v>1977</v>
      </c>
      <c r="H59" s="55">
        <v>5.27</v>
      </c>
      <c r="I59" t="s">
        <v>103</v>
      </c>
      <c r="J59" t="s">
        <v>98</v>
      </c>
      <c r="K59" s="56">
        <v>3.9800000000000002E-2</v>
      </c>
      <c r="L59" s="56">
        <v>3.3599999999999998E-2</v>
      </c>
      <c r="M59" s="55">
        <v>637672.79</v>
      </c>
      <c r="N59" s="55">
        <v>116.09</v>
      </c>
      <c r="O59" s="55">
        <v>740.27434191099996</v>
      </c>
      <c r="P59" s="56">
        <v>1.1299999999999999E-2</v>
      </c>
      <c r="Q59" s="56">
        <v>1.5E-3</v>
      </c>
    </row>
    <row r="60" spans="1:17">
      <c r="A60" t="s">
        <v>4000</v>
      </c>
      <c r="B60" t="s">
        <v>2629</v>
      </c>
      <c r="C60" t="s">
        <v>2642</v>
      </c>
      <c r="D60" s="106" t="s">
        <v>4062</v>
      </c>
      <c r="E60" t="s">
        <v>2643</v>
      </c>
      <c r="F60" t="s">
        <v>203</v>
      </c>
      <c r="G60" t="s">
        <v>1977</v>
      </c>
      <c r="H60" s="55">
        <v>2.96</v>
      </c>
      <c r="I60" t="s">
        <v>338</v>
      </c>
      <c r="J60" t="s">
        <v>98</v>
      </c>
      <c r="K60" s="56">
        <v>4.4999999999999998E-2</v>
      </c>
      <c r="L60" s="56">
        <v>1.66E-2</v>
      </c>
      <c r="M60" s="55">
        <v>210915.91</v>
      </c>
      <c r="N60" s="55">
        <v>126.06</v>
      </c>
      <c r="O60" s="55">
        <v>265.88059614600002</v>
      </c>
      <c r="P60" s="56">
        <v>4.1000000000000003E-3</v>
      </c>
      <c r="Q60" s="56">
        <v>5.0000000000000001E-4</v>
      </c>
    </row>
    <row r="61" spans="1:17">
      <c r="A61" t="s">
        <v>3975</v>
      </c>
      <c r="B61" t="s">
        <v>2629</v>
      </c>
      <c r="C61" t="s">
        <v>2639</v>
      </c>
      <c r="D61" s="106" t="s">
        <v>4062</v>
      </c>
      <c r="E61" t="s">
        <v>360</v>
      </c>
      <c r="F61" t="s">
        <v>203</v>
      </c>
      <c r="G61" t="s">
        <v>127</v>
      </c>
      <c r="H61" s="55">
        <v>4.13</v>
      </c>
      <c r="I61" t="s">
        <v>318</v>
      </c>
      <c r="J61" t="s">
        <v>98</v>
      </c>
      <c r="K61" s="56">
        <v>2.98E-2</v>
      </c>
      <c r="L61" s="56">
        <v>2.64E-2</v>
      </c>
      <c r="M61" s="55">
        <v>572952.72</v>
      </c>
      <c r="N61" s="55">
        <v>114.6</v>
      </c>
      <c r="O61" s="55">
        <v>656.60381712000003</v>
      </c>
      <c r="P61" s="56">
        <v>0.01</v>
      </c>
      <c r="Q61" s="56">
        <v>1.2999999999999999E-3</v>
      </c>
    </row>
    <row r="62" spans="1:17">
      <c r="A62" t="s">
        <v>4001</v>
      </c>
      <c r="B62" t="s">
        <v>2583</v>
      </c>
      <c r="C62" t="s">
        <v>2641</v>
      </c>
      <c r="D62" s="106" t="s">
        <v>4062</v>
      </c>
      <c r="E62" t="s">
        <v>360</v>
      </c>
      <c r="F62" t="s">
        <v>385</v>
      </c>
      <c r="G62" t="s">
        <v>127</v>
      </c>
      <c r="H62" s="55">
        <v>3.94</v>
      </c>
      <c r="I62" t="s">
        <v>672</v>
      </c>
      <c r="J62" t="s">
        <v>98</v>
      </c>
      <c r="K62" s="56">
        <v>2.98E-2</v>
      </c>
      <c r="L62" s="56">
        <v>2.92E-2</v>
      </c>
      <c r="M62" s="55">
        <v>65694.61</v>
      </c>
      <c r="N62" s="55">
        <v>113.58</v>
      </c>
      <c r="O62" s="55">
        <v>74.615938037999996</v>
      </c>
      <c r="P62" s="56">
        <v>1.1000000000000001E-3</v>
      </c>
      <c r="Q62" s="56">
        <v>1E-4</v>
      </c>
    </row>
    <row r="63" spans="1:17">
      <c r="A63" t="s">
        <v>4001</v>
      </c>
      <c r="B63" t="s">
        <v>2583</v>
      </c>
      <c r="C63" t="s">
        <v>2640</v>
      </c>
      <c r="D63" s="106" t="s">
        <v>4062</v>
      </c>
      <c r="E63" t="s">
        <v>360</v>
      </c>
      <c r="F63" t="s">
        <v>385</v>
      </c>
      <c r="G63" t="s">
        <v>127</v>
      </c>
      <c r="H63" s="55">
        <v>3.94</v>
      </c>
      <c r="I63" t="s">
        <v>672</v>
      </c>
      <c r="J63" t="s">
        <v>98</v>
      </c>
      <c r="K63" s="56">
        <v>2.98E-2</v>
      </c>
      <c r="L63" s="56">
        <v>2.92E-2</v>
      </c>
      <c r="M63" s="55">
        <v>1857.88</v>
      </c>
      <c r="N63" s="55">
        <v>113.58</v>
      </c>
      <c r="O63" s="55">
        <v>2.1101801039999999</v>
      </c>
      <c r="P63" s="56">
        <v>0</v>
      </c>
      <c r="Q63" s="56">
        <v>0</v>
      </c>
    </row>
    <row r="64" spans="1:17">
      <c r="A64" t="s">
        <v>4002</v>
      </c>
      <c r="B64" t="s">
        <v>2583</v>
      </c>
      <c r="C64" t="s">
        <v>2638</v>
      </c>
      <c r="D64" s="106" t="s">
        <v>4062</v>
      </c>
      <c r="E64" t="s">
        <v>360</v>
      </c>
      <c r="F64" t="s">
        <v>385</v>
      </c>
      <c r="G64" t="s">
        <v>127</v>
      </c>
      <c r="H64" s="55">
        <v>4.01</v>
      </c>
      <c r="I64" t="s">
        <v>672</v>
      </c>
      <c r="J64" t="s">
        <v>98</v>
      </c>
      <c r="K64" s="56">
        <v>2.98E-2</v>
      </c>
      <c r="L64" s="56">
        <v>2.0299999999999999E-2</v>
      </c>
      <c r="M64" s="55">
        <v>88640.87</v>
      </c>
      <c r="N64" s="55">
        <v>117.59</v>
      </c>
      <c r="O64" s="55">
        <v>104.23279903300001</v>
      </c>
      <c r="P64" s="56">
        <v>1.6000000000000001E-3</v>
      </c>
      <c r="Q64" s="56">
        <v>2.0000000000000001E-4</v>
      </c>
    </row>
    <row r="65" spans="1:17">
      <c r="A65" t="s">
        <v>4003</v>
      </c>
      <c r="B65" t="s">
        <v>2629</v>
      </c>
      <c r="C65" t="s">
        <v>2648</v>
      </c>
      <c r="D65" s="106" t="s">
        <v>4062</v>
      </c>
      <c r="E65" t="s">
        <v>466</v>
      </c>
      <c r="F65" t="s">
        <v>2649</v>
      </c>
      <c r="G65" t="s">
        <v>175</v>
      </c>
      <c r="H65" s="55">
        <v>7.76</v>
      </c>
      <c r="I65" t="s">
        <v>318</v>
      </c>
      <c r="J65" t="s">
        <v>98</v>
      </c>
      <c r="K65" s="56">
        <v>3.2199999999999999E-2</v>
      </c>
      <c r="L65" s="56">
        <v>3.5099999999999999E-2</v>
      </c>
      <c r="M65" s="55">
        <v>88726.44</v>
      </c>
      <c r="N65" s="55">
        <v>110.26</v>
      </c>
      <c r="O65" s="55">
        <v>97.829772743999996</v>
      </c>
      <c r="P65" s="56">
        <v>1.5E-3</v>
      </c>
      <c r="Q65" s="56">
        <v>2.0000000000000001E-4</v>
      </c>
    </row>
    <row r="66" spans="1:17">
      <c r="A66" t="s">
        <v>4003</v>
      </c>
      <c r="B66" t="s">
        <v>2629</v>
      </c>
      <c r="C66" t="s">
        <v>2650</v>
      </c>
      <c r="D66" s="106" t="s">
        <v>4062</v>
      </c>
      <c r="E66" t="s">
        <v>466</v>
      </c>
      <c r="F66" t="s">
        <v>2651</v>
      </c>
      <c r="G66" t="s">
        <v>175</v>
      </c>
      <c r="H66" s="55">
        <v>7.75</v>
      </c>
      <c r="I66" t="s">
        <v>318</v>
      </c>
      <c r="J66" t="s">
        <v>98</v>
      </c>
      <c r="K66" s="56">
        <v>3.2599999999999997E-2</v>
      </c>
      <c r="L66" s="56">
        <v>3.5099999999999999E-2</v>
      </c>
      <c r="M66" s="55">
        <v>18567.189999999999</v>
      </c>
      <c r="N66" s="55">
        <v>109.68</v>
      </c>
      <c r="O66" s="55">
        <v>20.364493992</v>
      </c>
      <c r="P66" s="56">
        <v>2.9999999999999997E-4</v>
      </c>
      <c r="Q66" s="56">
        <v>0</v>
      </c>
    </row>
    <row r="67" spans="1:17">
      <c r="A67" t="s">
        <v>4003</v>
      </c>
      <c r="B67" t="s">
        <v>2629</v>
      </c>
      <c r="C67" t="s">
        <v>2652</v>
      </c>
      <c r="D67" s="106" t="s">
        <v>4062</v>
      </c>
      <c r="E67" t="s">
        <v>466</v>
      </c>
      <c r="F67" t="s">
        <v>2653</v>
      </c>
      <c r="G67" t="s">
        <v>175</v>
      </c>
      <c r="H67" s="55">
        <v>7.69</v>
      </c>
      <c r="I67" t="s">
        <v>318</v>
      </c>
      <c r="J67" t="s">
        <v>98</v>
      </c>
      <c r="K67" s="56">
        <v>3.6600000000000001E-2</v>
      </c>
      <c r="L67" s="56">
        <v>3.4200000000000001E-2</v>
      </c>
      <c r="M67" s="55">
        <v>18635.599999999999</v>
      </c>
      <c r="N67" s="55">
        <v>113.19</v>
      </c>
      <c r="O67" s="55">
        <v>21.093635639999999</v>
      </c>
      <c r="P67" s="56">
        <v>2.9999999999999997E-4</v>
      </c>
      <c r="Q67" s="56">
        <v>0</v>
      </c>
    </row>
    <row r="68" spans="1:17">
      <c r="A68" t="s">
        <v>4003</v>
      </c>
      <c r="B68" t="s">
        <v>2629</v>
      </c>
      <c r="C68" t="s">
        <v>2667</v>
      </c>
      <c r="D68" s="106" t="s">
        <v>4062</v>
      </c>
      <c r="E68" t="s">
        <v>466</v>
      </c>
      <c r="F68" t="s">
        <v>2668</v>
      </c>
      <c r="G68" t="s">
        <v>175</v>
      </c>
      <c r="H68" s="55">
        <v>7.76</v>
      </c>
      <c r="I68" t="s">
        <v>318</v>
      </c>
      <c r="J68" t="s">
        <v>98</v>
      </c>
      <c r="K68" s="56">
        <v>3.4500000000000003E-2</v>
      </c>
      <c r="L68" s="56">
        <v>3.2800000000000003E-2</v>
      </c>
      <c r="M68" s="55">
        <v>34979.120000000003</v>
      </c>
      <c r="N68" s="55">
        <v>113.25</v>
      </c>
      <c r="O68" s="55">
        <v>39.613853400000004</v>
      </c>
      <c r="P68" s="56">
        <v>5.9999999999999995E-4</v>
      </c>
      <c r="Q68" s="56">
        <v>1E-4</v>
      </c>
    </row>
    <row r="69" spans="1:17">
      <c r="A69" t="s">
        <v>4003</v>
      </c>
      <c r="B69" t="s">
        <v>2629</v>
      </c>
      <c r="C69" t="s">
        <v>2669</v>
      </c>
      <c r="D69" s="106" t="s">
        <v>4062</v>
      </c>
      <c r="E69" t="s">
        <v>466</v>
      </c>
      <c r="F69" t="s">
        <v>2670</v>
      </c>
      <c r="G69" t="s">
        <v>175</v>
      </c>
      <c r="H69" s="55">
        <v>7.83</v>
      </c>
      <c r="I69" t="s">
        <v>318</v>
      </c>
      <c r="J69" t="s">
        <v>98</v>
      </c>
      <c r="K69" s="56">
        <v>3.0499999999999999E-2</v>
      </c>
      <c r="L69" s="56">
        <v>3.2800000000000003E-2</v>
      </c>
      <c r="M69" s="55">
        <v>35273.85</v>
      </c>
      <c r="N69" s="55">
        <v>109.75</v>
      </c>
      <c r="O69" s="55">
        <v>38.713050375000002</v>
      </c>
      <c r="P69" s="56">
        <v>5.9999999999999995E-4</v>
      </c>
      <c r="Q69" s="56">
        <v>1E-4</v>
      </c>
    </row>
    <row r="70" spans="1:17">
      <c r="A70" t="s">
        <v>4003</v>
      </c>
      <c r="B70" t="s">
        <v>2629</v>
      </c>
      <c r="C70" t="s">
        <v>2654</v>
      </c>
      <c r="D70" s="106" t="s">
        <v>4062</v>
      </c>
      <c r="E70" t="s">
        <v>466</v>
      </c>
      <c r="F70" t="s">
        <v>2655</v>
      </c>
      <c r="G70" t="s">
        <v>175</v>
      </c>
      <c r="H70" s="55">
        <v>7.82</v>
      </c>
      <c r="I70" t="s">
        <v>318</v>
      </c>
      <c r="J70" t="s">
        <v>98</v>
      </c>
      <c r="K70" s="56">
        <v>2.9000000000000001E-2</v>
      </c>
      <c r="L70" s="56">
        <v>3.5099999999999999E-2</v>
      </c>
      <c r="M70" s="55">
        <v>32744.84</v>
      </c>
      <c r="N70" s="55">
        <v>105</v>
      </c>
      <c r="O70" s="55">
        <v>34.382081999999997</v>
      </c>
      <c r="P70" s="56">
        <v>5.0000000000000001E-4</v>
      </c>
      <c r="Q70" s="56">
        <v>1E-4</v>
      </c>
    </row>
    <row r="71" spans="1:17">
      <c r="A71" t="s">
        <v>4003</v>
      </c>
      <c r="B71" t="s">
        <v>2629</v>
      </c>
      <c r="C71" t="s">
        <v>2671</v>
      </c>
      <c r="D71" s="106" t="s">
        <v>4062</v>
      </c>
      <c r="E71" t="s">
        <v>466</v>
      </c>
      <c r="F71" t="s">
        <v>2672</v>
      </c>
      <c r="G71" t="s">
        <v>175</v>
      </c>
      <c r="H71" s="55">
        <v>7.94</v>
      </c>
      <c r="I71" t="s">
        <v>318</v>
      </c>
      <c r="J71" t="s">
        <v>98</v>
      </c>
      <c r="K71" s="56">
        <v>2.3800000000000002E-2</v>
      </c>
      <c r="L71" s="56">
        <v>3.4599999999999999E-2</v>
      </c>
      <c r="M71" s="55">
        <v>2325.25</v>
      </c>
      <c r="N71" s="55">
        <v>102</v>
      </c>
      <c r="O71" s="55">
        <v>2.3717549999999998</v>
      </c>
      <c r="P71" s="56">
        <v>0</v>
      </c>
      <c r="Q71" s="56">
        <v>0</v>
      </c>
    </row>
    <row r="72" spans="1:17">
      <c r="A72" t="s">
        <v>4003</v>
      </c>
      <c r="B72" t="s">
        <v>2629</v>
      </c>
      <c r="C72" t="s">
        <v>2673</v>
      </c>
      <c r="D72" s="106" t="s">
        <v>4062</v>
      </c>
      <c r="E72" t="s">
        <v>466</v>
      </c>
      <c r="F72" t="s">
        <v>2674</v>
      </c>
      <c r="G72" t="s">
        <v>175</v>
      </c>
      <c r="H72" s="55">
        <v>7.86</v>
      </c>
      <c r="I72" t="s">
        <v>318</v>
      </c>
      <c r="J72" t="s">
        <v>98</v>
      </c>
      <c r="K72" s="56">
        <v>2.4299999999999999E-2</v>
      </c>
      <c r="L72" s="56">
        <v>3.7900000000000003E-2</v>
      </c>
      <c r="M72" s="55">
        <v>34362.639999999999</v>
      </c>
      <c r="N72" s="55">
        <v>99.67</v>
      </c>
      <c r="O72" s="55">
        <v>34.249243288000002</v>
      </c>
      <c r="P72" s="56">
        <v>5.0000000000000001E-4</v>
      </c>
      <c r="Q72" s="56">
        <v>1E-4</v>
      </c>
    </row>
    <row r="73" spans="1:17">
      <c r="A73" t="s">
        <v>4003</v>
      </c>
      <c r="B73" t="s">
        <v>2629</v>
      </c>
      <c r="C73" t="s">
        <v>2675</v>
      </c>
      <c r="D73" s="106" t="s">
        <v>4062</v>
      </c>
      <c r="E73" t="s">
        <v>466</v>
      </c>
      <c r="F73" t="s">
        <v>2676</v>
      </c>
      <c r="G73" t="s">
        <v>175</v>
      </c>
      <c r="H73" s="55">
        <v>7.85</v>
      </c>
      <c r="I73" t="s">
        <v>318</v>
      </c>
      <c r="J73" t="s">
        <v>98</v>
      </c>
      <c r="K73" s="56">
        <v>2.3800000000000002E-2</v>
      </c>
      <c r="L73" s="56">
        <v>3.9199999999999999E-2</v>
      </c>
      <c r="M73" s="55">
        <v>35664.92</v>
      </c>
      <c r="N73" s="55">
        <v>98.42</v>
      </c>
      <c r="O73" s="55">
        <v>35.101414263999999</v>
      </c>
      <c r="P73" s="56">
        <v>5.0000000000000001E-4</v>
      </c>
      <c r="Q73" s="56">
        <v>1E-4</v>
      </c>
    </row>
    <row r="74" spans="1:17">
      <c r="A74" t="s">
        <v>4003</v>
      </c>
      <c r="B74" t="s">
        <v>2629</v>
      </c>
      <c r="C74" t="s">
        <v>2656</v>
      </c>
      <c r="D74" s="106" t="s">
        <v>4062</v>
      </c>
      <c r="E74" t="s">
        <v>466</v>
      </c>
      <c r="F74" t="s">
        <v>2657</v>
      </c>
      <c r="G74" t="s">
        <v>175</v>
      </c>
      <c r="H74" s="55">
        <v>7.89</v>
      </c>
      <c r="I74" t="s">
        <v>318</v>
      </c>
      <c r="J74" t="s">
        <v>98</v>
      </c>
      <c r="K74" s="56">
        <v>2.7699999999999999E-2</v>
      </c>
      <c r="L74" s="56">
        <v>3.27E-2</v>
      </c>
      <c r="M74" s="55">
        <v>21347.56</v>
      </c>
      <c r="N74" s="55">
        <v>107.36</v>
      </c>
      <c r="O74" s="55">
        <v>22.918740415999999</v>
      </c>
      <c r="P74" s="56">
        <v>4.0000000000000002E-4</v>
      </c>
      <c r="Q74" s="56">
        <v>0</v>
      </c>
    </row>
    <row r="75" spans="1:17">
      <c r="A75" t="s">
        <v>4003</v>
      </c>
      <c r="B75" t="s">
        <v>2629</v>
      </c>
      <c r="C75" t="s">
        <v>2658</v>
      </c>
      <c r="D75" s="106" t="s">
        <v>4062</v>
      </c>
      <c r="E75" t="s">
        <v>466</v>
      </c>
      <c r="F75" t="s">
        <v>2659</v>
      </c>
      <c r="G75" t="s">
        <v>175</v>
      </c>
      <c r="H75" s="55">
        <v>7.91</v>
      </c>
      <c r="I75" t="s">
        <v>318</v>
      </c>
      <c r="J75" t="s">
        <v>98</v>
      </c>
      <c r="K75" s="56">
        <v>2.3E-2</v>
      </c>
      <c r="L75" s="56">
        <v>3.6799999999999999E-2</v>
      </c>
      <c r="M75" s="55">
        <v>8955.18</v>
      </c>
      <c r="N75" s="55">
        <v>100</v>
      </c>
      <c r="O75" s="55">
        <v>8.9551800000000004</v>
      </c>
      <c r="P75" s="56">
        <v>1E-4</v>
      </c>
      <c r="Q75" s="56">
        <v>0</v>
      </c>
    </row>
    <row r="76" spans="1:17">
      <c r="A76" t="s">
        <v>4003</v>
      </c>
      <c r="B76" t="s">
        <v>2629</v>
      </c>
      <c r="C76" t="s">
        <v>2660</v>
      </c>
      <c r="D76" s="106" t="s">
        <v>4062</v>
      </c>
      <c r="E76" t="s">
        <v>466</v>
      </c>
      <c r="F76" t="s">
        <v>2661</v>
      </c>
      <c r="G76" t="s">
        <v>175</v>
      </c>
      <c r="H76" s="55">
        <v>7.99</v>
      </c>
      <c r="I76" t="s">
        <v>318</v>
      </c>
      <c r="J76" t="s">
        <v>98</v>
      </c>
      <c r="K76" s="56">
        <v>2.1999999999999999E-2</v>
      </c>
      <c r="L76" s="56">
        <v>3.4299999999999997E-2</v>
      </c>
      <c r="M76" s="55">
        <v>14041.67</v>
      </c>
      <c r="N76" s="55">
        <v>101.37</v>
      </c>
      <c r="O76" s="55">
        <v>14.234040879</v>
      </c>
      <c r="P76" s="56">
        <v>2.0000000000000001E-4</v>
      </c>
      <c r="Q76" s="56">
        <v>0</v>
      </c>
    </row>
    <row r="77" spans="1:17">
      <c r="A77" t="s">
        <v>4003</v>
      </c>
      <c r="B77" t="s">
        <v>2629</v>
      </c>
      <c r="C77" t="s">
        <v>2662</v>
      </c>
      <c r="D77" s="106" t="s">
        <v>4062</v>
      </c>
      <c r="E77" t="s">
        <v>466</v>
      </c>
      <c r="F77" t="s">
        <v>391</v>
      </c>
      <c r="G77" t="s">
        <v>175</v>
      </c>
      <c r="H77" s="55">
        <v>7.9</v>
      </c>
      <c r="I77" t="s">
        <v>318</v>
      </c>
      <c r="J77" t="s">
        <v>98</v>
      </c>
      <c r="K77" s="56">
        <v>2.3800000000000002E-2</v>
      </c>
      <c r="L77" s="56">
        <v>3.6900000000000002E-2</v>
      </c>
      <c r="M77" s="55">
        <v>18259.599999999999</v>
      </c>
      <c r="N77" s="55">
        <v>100.91</v>
      </c>
      <c r="O77" s="55">
        <v>18.42576236</v>
      </c>
      <c r="P77" s="56">
        <v>2.9999999999999997E-4</v>
      </c>
      <c r="Q77" s="56">
        <v>0</v>
      </c>
    </row>
    <row r="78" spans="1:17">
      <c r="A78" t="s">
        <v>4003</v>
      </c>
      <c r="B78" t="s">
        <v>2629</v>
      </c>
      <c r="C78" t="s">
        <v>2663</v>
      </c>
      <c r="D78" s="106" t="s">
        <v>4062</v>
      </c>
      <c r="E78" t="s">
        <v>466</v>
      </c>
      <c r="F78" t="s">
        <v>2664</v>
      </c>
      <c r="G78" t="s">
        <v>175</v>
      </c>
      <c r="H78" s="55">
        <v>7.79</v>
      </c>
      <c r="I78" t="s">
        <v>318</v>
      </c>
      <c r="J78" t="s">
        <v>98</v>
      </c>
      <c r="K78" s="56">
        <v>2.3599999999999999E-2</v>
      </c>
      <c r="L78" s="56">
        <v>4.24E-2</v>
      </c>
      <c r="M78" s="55">
        <v>54214.96</v>
      </c>
      <c r="N78" s="55">
        <v>96.74</v>
      </c>
      <c r="O78" s="55">
        <v>52.447552303999998</v>
      </c>
      <c r="P78" s="56">
        <v>8.0000000000000004E-4</v>
      </c>
      <c r="Q78" s="56">
        <v>1E-4</v>
      </c>
    </row>
    <row r="79" spans="1:17">
      <c r="A79" t="s">
        <v>4003</v>
      </c>
      <c r="B79" t="s">
        <v>2629</v>
      </c>
      <c r="C79" t="s">
        <v>2646</v>
      </c>
      <c r="D79" s="106" t="s">
        <v>4062</v>
      </c>
      <c r="E79" t="s">
        <v>466</v>
      </c>
      <c r="F79" t="s">
        <v>2647</v>
      </c>
      <c r="G79" t="s">
        <v>175</v>
      </c>
      <c r="H79" s="55">
        <v>7.76</v>
      </c>
      <c r="I79" t="s">
        <v>318</v>
      </c>
      <c r="J79" t="s">
        <v>98</v>
      </c>
      <c r="K79" s="56">
        <v>2.3199999999999998E-2</v>
      </c>
      <c r="L79" s="56">
        <v>4.4400000000000002E-2</v>
      </c>
      <c r="M79" s="55">
        <v>39007.01</v>
      </c>
      <c r="N79" s="55">
        <v>94.71</v>
      </c>
      <c r="O79" s="55">
        <v>36.943539170999998</v>
      </c>
      <c r="P79" s="56">
        <v>5.9999999999999995E-4</v>
      </c>
      <c r="Q79" s="56">
        <v>1E-4</v>
      </c>
    </row>
    <row r="80" spans="1:17">
      <c r="A80" t="s">
        <v>4003</v>
      </c>
      <c r="B80" t="s">
        <v>2629</v>
      </c>
      <c r="C80" t="s">
        <v>2665</v>
      </c>
      <c r="D80" s="106" t="s">
        <v>4062</v>
      </c>
      <c r="E80" t="s">
        <v>466</v>
      </c>
      <c r="F80" t="s">
        <v>2666</v>
      </c>
      <c r="G80" t="s">
        <v>175</v>
      </c>
      <c r="H80" s="55">
        <v>7.64</v>
      </c>
      <c r="I80" t="s">
        <v>318</v>
      </c>
      <c r="J80" t="s">
        <v>98</v>
      </c>
      <c r="K80" s="56">
        <v>2.0899999999999998E-2</v>
      </c>
      <c r="L80" s="56">
        <v>5.3800000000000001E-2</v>
      </c>
      <c r="M80" s="55">
        <v>55884.63</v>
      </c>
      <c r="N80" s="55">
        <v>84.42</v>
      </c>
      <c r="O80" s="55">
        <v>47.177804645999998</v>
      </c>
      <c r="P80" s="56">
        <v>6.9999999999999999E-4</v>
      </c>
      <c r="Q80" s="56">
        <v>1E-4</v>
      </c>
    </row>
    <row r="81" spans="1:17">
      <c r="A81" t="s">
        <v>4004</v>
      </c>
      <c r="B81" t="s">
        <v>2583</v>
      </c>
      <c r="C81" t="s">
        <v>2680</v>
      </c>
      <c r="D81" s="106" t="s">
        <v>4062</v>
      </c>
      <c r="E81" t="s">
        <v>479</v>
      </c>
      <c r="F81" t="s">
        <v>2681</v>
      </c>
      <c r="G81" t="s">
        <v>127</v>
      </c>
      <c r="H81" s="55">
        <v>7.61</v>
      </c>
      <c r="I81" t="s">
        <v>547</v>
      </c>
      <c r="J81" t="s">
        <v>98</v>
      </c>
      <c r="K81" s="56">
        <v>1.6299999999999999E-2</v>
      </c>
      <c r="L81" s="56">
        <v>3.1199999999999999E-2</v>
      </c>
      <c r="M81" s="55">
        <v>132815.72</v>
      </c>
      <c r="N81" s="55">
        <v>99.62</v>
      </c>
      <c r="O81" s="55">
        <v>132.31102026400001</v>
      </c>
      <c r="P81" s="56">
        <v>2E-3</v>
      </c>
      <c r="Q81" s="56">
        <v>2.9999999999999997E-4</v>
      </c>
    </row>
    <row r="82" spans="1:17">
      <c r="A82" t="s">
        <v>4004</v>
      </c>
      <c r="B82" t="s">
        <v>2583</v>
      </c>
      <c r="C82" t="s">
        <v>2682</v>
      </c>
      <c r="D82" s="106" t="s">
        <v>4062</v>
      </c>
      <c r="E82" t="s">
        <v>479</v>
      </c>
      <c r="F82" t="s">
        <v>2683</v>
      </c>
      <c r="G82" t="s">
        <v>127</v>
      </c>
      <c r="H82" s="55">
        <v>7.62</v>
      </c>
      <c r="I82" t="s">
        <v>547</v>
      </c>
      <c r="J82" t="s">
        <v>98</v>
      </c>
      <c r="K82" s="56">
        <v>1.4999999999999999E-2</v>
      </c>
      <c r="L82" s="56">
        <v>3.1899999999999998E-2</v>
      </c>
      <c r="M82" s="55">
        <v>62434.03</v>
      </c>
      <c r="N82" s="55">
        <v>97.96</v>
      </c>
      <c r="O82" s="55">
        <v>61.160375788000003</v>
      </c>
      <c r="P82" s="56">
        <v>8.9999999999999998E-4</v>
      </c>
      <c r="Q82" s="56">
        <v>1E-4</v>
      </c>
    </row>
    <row r="83" spans="1:17">
      <c r="A83" t="s">
        <v>4005</v>
      </c>
      <c r="B83" t="s">
        <v>2629</v>
      </c>
      <c r="C83" t="s">
        <v>2754</v>
      </c>
      <c r="D83" s="106" t="s">
        <v>4062</v>
      </c>
      <c r="E83" t="s">
        <v>2677</v>
      </c>
      <c r="F83" t="s">
        <v>2755</v>
      </c>
      <c r="G83" t="s">
        <v>1977</v>
      </c>
      <c r="H83" s="55">
        <v>4.72</v>
      </c>
      <c r="I83" t="s">
        <v>338</v>
      </c>
      <c r="J83" t="s">
        <v>98</v>
      </c>
      <c r="K83" s="56">
        <v>3.1E-2</v>
      </c>
      <c r="L83" s="56">
        <v>2.6700000000000002E-2</v>
      </c>
      <c r="M83" s="55">
        <v>139938.13</v>
      </c>
      <c r="N83" s="55">
        <v>113.73</v>
      </c>
      <c r="O83" s="55">
        <v>159.15163524900001</v>
      </c>
      <c r="P83" s="56">
        <v>2.3999999999999998E-3</v>
      </c>
      <c r="Q83" s="56">
        <v>2.9999999999999997E-4</v>
      </c>
    </row>
    <row r="84" spans="1:17">
      <c r="A84" t="s">
        <v>4005</v>
      </c>
      <c r="B84" t="s">
        <v>2629</v>
      </c>
      <c r="C84" t="s">
        <v>2756</v>
      </c>
      <c r="D84" s="106" t="s">
        <v>4062</v>
      </c>
      <c r="E84" t="s">
        <v>2677</v>
      </c>
      <c r="F84" t="s">
        <v>2757</v>
      </c>
      <c r="G84" t="s">
        <v>1977</v>
      </c>
      <c r="H84" s="55">
        <v>4.74</v>
      </c>
      <c r="I84" t="s">
        <v>338</v>
      </c>
      <c r="J84" t="s">
        <v>98</v>
      </c>
      <c r="K84" s="56">
        <v>2.4899999999999999E-2</v>
      </c>
      <c r="L84" s="56">
        <v>2.6800000000000001E-2</v>
      </c>
      <c r="M84" s="55">
        <v>58786.84</v>
      </c>
      <c r="N84" s="55">
        <v>112.44</v>
      </c>
      <c r="O84" s="55">
        <v>66.099922895999995</v>
      </c>
      <c r="P84" s="56">
        <v>1E-3</v>
      </c>
      <c r="Q84" s="56">
        <v>1E-4</v>
      </c>
    </row>
    <row r="85" spans="1:17">
      <c r="A85" t="s">
        <v>4005</v>
      </c>
      <c r="B85" t="s">
        <v>2629</v>
      </c>
      <c r="C85" t="s">
        <v>2758</v>
      </c>
      <c r="D85" s="106" t="s">
        <v>4062</v>
      </c>
      <c r="E85" t="s">
        <v>2677</v>
      </c>
      <c r="F85" t="s">
        <v>2757</v>
      </c>
      <c r="G85" t="s">
        <v>1977</v>
      </c>
      <c r="H85" s="55">
        <v>4.99</v>
      </c>
      <c r="I85" t="s">
        <v>338</v>
      </c>
      <c r="J85" t="s">
        <v>98</v>
      </c>
      <c r="K85" s="56">
        <v>3.5999999999999997E-2</v>
      </c>
      <c r="L85" s="56">
        <v>2.7099999999999999E-2</v>
      </c>
      <c r="M85" s="55">
        <v>39115.4</v>
      </c>
      <c r="N85" s="55">
        <v>116.58</v>
      </c>
      <c r="O85" s="55">
        <v>45.600733320000003</v>
      </c>
      <c r="P85" s="56">
        <v>6.9999999999999999E-4</v>
      </c>
      <c r="Q85" s="56">
        <v>1E-4</v>
      </c>
    </row>
    <row r="86" spans="1:17">
      <c r="A86" t="s">
        <v>4006</v>
      </c>
      <c r="B86" t="s">
        <v>2583</v>
      </c>
      <c r="C86" t="s">
        <v>2738</v>
      </c>
      <c r="D86" s="106" t="s">
        <v>4062</v>
      </c>
      <c r="E86" t="s">
        <v>2677</v>
      </c>
      <c r="F86" t="s">
        <v>442</v>
      </c>
      <c r="G86" t="s">
        <v>1977</v>
      </c>
      <c r="H86" s="55">
        <v>7.5</v>
      </c>
      <c r="I86" t="s">
        <v>338</v>
      </c>
      <c r="J86" t="s">
        <v>98</v>
      </c>
      <c r="K86" s="56">
        <v>1.7999999999999999E-2</v>
      </c>
      <c r="L86" s="56">
        <v>3.7699999999999997E-2</v>
      </c>
      <c r="M86" s="55">
        <v>705796.86</v>
      </c>
      <c r="N86" s="55">
        <v>93.1</v>
      </c>
      <c r="O86" s="55">
        <v>657.09687666000002</v>
      </c>
      <c r="P86" s="56">
        <v>0.01</v>
      </c>
      <c r="Q86" s="56">
        <v>1.2999999999999999E-3</v>
      </c>
    </row>
    <row r="87" spans="1:17">
      <c r="A87" t="s">
        <v>4006</v>
      </c>
      <c r="B87" t="s">
        <v>2583</v>
      </c>
      <c r="C87" t="s">
        <v>2740</v>
      </c>
      <c r="D87" s="106" t="s">
        <v>4062</v>
      </c>
      <c r="E87" t="s">
        <v>2677</v>
      </c>
      <c r="F87" t="s">
        <v>442</v>
      </c>
      <c r="G87" t="s">
        <v>1977</v>
      </c>
      <c r="H87" s="55">
        <v>7.09</v>
      </c>
      <c r="I87" t="s">
        <v>338</v>
      </c>
      <c r="J87" t="s">
        <v>98</v>
      </c>
      <c r="K87" s="56">
        <v>1.8800000000000001E-2</v>
      </c>
      <c r="L87" s="56">
        <v>3.9E-2</v>
      </c>
      <c r="M87" s="55">
        <v>435979.57</v>
      </c>
      <c r="N87" s="55">
        <v>93.53</v>
      </c>
      <c r="O87" s="55">
        <v>407.77169182099999</v>
      </c>
      <c r="P87" s="56">
        <v>6.1999999999999998E-3</v>
      </c>
      <c r="Q87" s="56">
        <v>8.0000000000000004E-4</v>
      </c>
    </row>
    <row r="88" spans="1:17">
      <c r="A88" t="s">
        <v>4006</v>
      </c>
      <c r="B88" t="s">
        <v>2583</v>
      </c>
      <c r="C88" t="s">
        <v>2737</v>
      </c>
      <c r="D88" s="106" t="s">
        <v>4062</v>
      </c>
      <c r="E88" t="s">
        <v>2677</v>
      </c>
      <c r="F88" t="s">
        <v>354</v>
      </c>
      <c r="G88" t="s">
        <v>1977</v>
      </c>
      <c r="H88" s="55">
        <v>7.4</v>
      </c>
      <c r="I88" t="s">
        <v>338</v>
      </c>
      <c r="J88" t="s">
        <v>98</v>
      </c>
      <c r="K88" s="56">
        <v>2.3699999999999999E-2</v>
      </c>
      <c r="L88" s="56">
        <v>2.5999999999999999E-2</v>
      </c>
      <c r="M88" s="55">
        <v>288067.21999999997</v>
      </c>
      <c r="N88" s="55">
        <v>104.47</v>
      </c>
      <c r="O88" s="55">
        <v>300.94382473399997</v>
      </c>
      <c r="P88" s="56">
        <v>4.5999999999999999E-3</v>
      </c>
      <c r="Q88" s="56">
        <v>5.9999999999999995E-4</v>
      </c>
    </row>
    <row r="89" spans="1:17">
      <c r="A89" t="s">
        <v>4006</v>
      </c>
      <c r="B89" t="s">
        <v>2583</v>
      </c>
      <c r="C89" t="s">
        <v>2739</v>
      </c>
      <c r="D89" s="106" t="s">
        <v>4062</v>
      </c>
      <c r="E89" t="s">
        <v>2677</v>
      </c>
      <c r="F89" t="s">
        <v>354</v>
      </c>
      <c r="G89" t="s">
        <v>1977</v>
      </c>
      <c r="H89" s="55">
        <v>7.03</v>
      </c>
      <c r="I89" t="s">
        <v>338</v>
      </c>
      <c r="J89" t="s">
        <v>98</v>
      </c>
      <c r="K89" s="56">
        <v>2.3199999999999998E-2</v>
      </c>
      <c r="L89" s="56">
        <v>2.7400000000000001E-2</v>
      </c>
      <c r="M89" s="55">
        <v>204717.82</v>
      </c>
      <c r="N89" s="55">
        <v>103.18</v>
      </c>
      <c r="O89" s="55">
        <v>211.22784667600001</v>
      </c>
      <c r="P89" s="56">
        <v>3.2000000000000002E-3</v>
      </c>
      <c r="Q89" s="56">
        <v>4.0000000000000002E-4</v>
      </c>
    </row>
    <row r="90" spans="1:17">
      <c r="A90" t="s">
        <v>4007</v>
      </c>
      <c r="B90" t="s">
        <v>2629</v>
      </c>
      <c r="C90" t="s">
        <v>165</v>
      </c>
      <c r="D90" s="106" t="s">
        <v>4062</v>
      </c>
      <c r="E90" t="s">
        <v>2677</v>
      </c>
      <c r="F90" t="s">
        <v>2678</v>
      </c>
      <c r="G90" t="s">
        <v>1977</v>
      </c>
      <c r="H90" s="55">
        <v>5.16</v>
      </c>
      <c r="I90" t="s">
        <v>338</v>
      </c>
      <c r="J90" t="s">
        <v>98</v>
      </c>
      <c r="K90" s="56">
        <v>1.7899999999999999E-2</v>
      </c>
      <c r="L90" s="56">
        <v>2.9000000000000001E-2</v>
      </c>
      <c r="M90" s="55">
        <v>166402.39000000001</v>
      </c>
      <c r="N90" s="55">
        <v>105.5</v>
      </c>
      <c r="O90" s="55">
        <v>175.55452145000001</v>
      </c>
      <c r="P90" s="56">
        <v>2.7000000000000001E-3</v>
      </c>
      <c r="Q90" s="56">
        <v>4.0000000000000002E-4</v>
      </c>
    </row>
    <row r="91" spans="1:17">
      <c r="A91" t="s">
        <v>4007</v>
      </c>
      <c r="B91" t="s">
        <v>2629</v>
      </c>
      <c r="C91" t="s">
        <v>2679</v>
      </c>
      <c r="D91" s="106" t="s">
        <v>4062</v>
      </c>
      <c r="E91" t="s">
        <v>2677</v>
      </c>
      <c r="F91" t="s">
        <v>2678</v>
      </c>
      <c r="G91" t="s">
        <v>1977</v>
      </c>
      <c r="H91" s="55">
        <v>6.53</v>
      </c>
      <c r="I91" t="s">
        <v>338</v>
      </c>
      <c r="J91" t="s">
        <v>98</v>
      </c>
      <c r="K91" s="56">
        <v>7.5499999999999998E-2</v>
      </c>
      <c r="L91" s="56">
        <v>7.5700000000000003E-2</v>
      </c>
      <c r="M91" s="55">
        <v>8456.0499999999993</v>
      </c>
      <c r="N91" s="55">
        <v>101.83</v>
      </c>
      <c r="O91" s="55">
        <v>8.6107957150000001</v>
      </c>
      <c r="P91" s="56">
        <v>1E-4</v>
      </c>
      <c r="Q91" s="56">
        <v>0</v>
      </c>
    </row>
    <row r="92" spans="1:17">
      <c r="A92" t="s">
        <v>3987</v>
      </c>
      <c r="B92" t="s">
        <v>2629</v>
      </c>
      <c r="C92" t="s">
        <v>2759</v>
      </c>
      <c r="D92" s="106" t="s">
        <v>4062</v>
      </c>
      <c r="E92" t="s">
        <v>2677</v>
      </c>
      <c r="F92" t="s">
        <v>2760</v>
      </c>
      <c r="G92" t="s">
        <v>1977</v>
      </c>
      <c r="H92" s="55">
        <v>4.7300000000000004</v>
      </c>
      <c r="I92" t="s">
        <v>110</v>
      </c>
      <c r="J92" t="s">
        <v>98</v>
      </c>
      <c r="K92" s="56">
        <v>6.9500000000000006E-2</v>
      </c>
      <c r="L92" s="56">
        <v>7.0499999999999993E-2</v>
      </c>
      <c r="M92" s="55">
        <v>57193.17</v>
      </c>
      <c r="N92" s="55">
        <v>100.41</v>
      </c>
      <c r="O92" s="55">
        <v>57.427661997000001</v>
      </c>
      <c r="P92" s="56">
        <v>8.9999999999999998E-4</v>
      </c>
      <c r="Q92" s="56">
        <v>1E-4</v>
      </c>
    </row>
    <row r="93" spans="1:17">
      <c r="A93" t="s">
        <v>3987</v>
      </c>
      <c r="B93" t="s">
        <v>2629</v>
      </c>
      <c r="C93" t="s">
        <v>2761</v>
      </c>
      <c r="D93" s="106" t="s">
        <v>4062</v>
      </c>
      <c r="E93" t="s">
        <v>2677</v>
      </c>
      <c r="F93" t="s">
        <v>2760</v>
      </c>
      <c r="G93" t="s">
        <v>1977</v>
      </c>
      <c r="H93" s="55">
        <v>3.53</v>
      </c>
      <c r="I93" t="s">
        <v>110</v>
      </c>
      <c r="J93" t="s">
        <v>98</v>
      </c>
      <c r="K93" s="56">
        <v>6.9500000000000006E-2</v>
      </c>
      <c r="L93" s="56">
        <v>7.0800000000000002E-2</v>
      </c>
      <c r="M93" s="55">
        <v>71876.350000000006</v>
      </c>
      <c r="N93" s="55">
        <v>100.21</v>
      </c>
      <c r="O93" s="55">
        <v>72.027290335000004</v>
      </c>
      <c r="P93" s="56">
        <v>1.1000000000000001E-3</v>
      </c>
      <c r="Q93" s="56">
        <v>1E-4</v>
      </c>
    </row>
    <row r="94" spans="1:17">
      <c r="A94" t="s">
        <v>4009</v>
      </c>
      <c r="B94" t="s">
        <v>2629</v>
      </c>
      <c r="C94" t="s">
        <v>2735</v>
      </c>
      <c r="D94" s="106" t="s">
        <v>4062</v>
      </c>
      <c r="E94" t="s">
        <v>466</v>
      </c>
      <c r="F94" t="s">
        <v>2736</v>
      </c>
      <c r="G94" t="s">
        <v>175</v>
      </c>
      <c r="H94" s="55">
        <v>3.67</v>
      </c>
      <c r="I94" t="s">
        <v>318</v>
      </c>
      <c r="J94" t="s">
        <v>98</v>
      </c>
      <c r="K94" s="56">
        <v>5.2600000000000001E-2</v>
      </c>
      <c r="L94" s="56">
        <v>3.2099999999999997E-2</v>
      </c>
      <c r="M94" s="55">
        <v>6248.52</v>
      </c>
      <c r="N94" s="55">
        <v>124.46</v>
      </c>
      <c r="O94" s="55">
        <v>7.7769079919999999</v>
      </c>
      <c r="P94" s="56">
        <v>1E-4</v>
      </c>
      <c r="Q94" s="56">
        <v>0</v>
      </c>
    </row>
    <row r="95" spans="1:17">
      <c r="A95" t="s">
        <v>4009</v>
      </c>
      <c r="B95" t="s">
        <v>2629</v>
      </c>
      <c r="C95" t="s">
        <v>2722</v>
      </c>
      <c r="D95" s="106" t="s">
        <v>4062</v>
      </c>
      <c r="E95" t="s">
        <v>466</v>
      </c>
      <c r="F95" t="s">
        <v>2723</v>
      </c>
      <c r="G95" t="s">
        <v>175</v>
      </c>
      <c r="H95" s="55">
        <v>3.7</v>
      </c>
      <c r="I95" t="s">
        <v>318</v>
      </c>
      <c r="J95" t="s">
        <v>98</v>
      </c>
      <c r="K95" s="56">
        <v>5.1299999999999998E-2</v>
      </c>
      <c r="L95" s="56">
        <v>2.5499999999999998E-2</v>
      </c>
      <c r="M95" s="55">
        <v>23041.77</v>
      </c>
      <c r="N95" s="55">
        <v>126.84</v>
      </c>
      <c r="O95" s="55">
        <v>29.226181067999999</v>
      </c>
      <c r="P95" s="56">
        <v>4.0000000000000002E-4</v>
      </c>
      <c r="Q95" s="56">
        <v>1E-4</v>
      </c>
    </row>
    <row r="96" spans="1:17">
      <c r="A96" t="s">
        <v>4009</v>
      </c>
      <c r="B96" t="s">
        <v>2629</v>
      </c>
      <c r="C96" t="s">
        <v>2724</v>
      </c>
      <c r="D96" s="106" t="s">
        <v>4062</v>
      </c>
      <c r="E96" t="s">
        <v>466</v>
      </c>
      <c r="F96" t="s">
        <v>2725</v>
      </c>
      <c r="G96" t="s">
        <v>175</v>
      </c>
      <c r="H96" s="55">
        <v>3.7</v>
      </c>
      <c r="I96" t="s">
        <v>318</v>
      </c>
      <c r="J96" t="s">
        <v>98</v>
      </c>
      <c r="K96" s="56">
        <v>5.1499999999999997E-2</v>
      </c>
      <c r="L96" s="56">
        <v>2.5499999999999998E-2</v>
      </c>
      <c r="M96" s="55">
        <v>13409.71</v>
      </c>
      <c r="N96" s="55">
        <v>126.9</v>
      </c>
      <c r="O96" s="55">
        <v>17.01692199</v>
      </c>
      <c r="P96" s="56">
        <v>2.9999999999999997E-4</v>
      </c>
      <c r="Q96" s="56">
        <v>0</v>
      </c>
    </row>
    <row r="97" spans="1:17">
      <c r="A97" t="s">
        <v>4009</v>
      </c>
      <c r="B97" t="s">
        <v>2629</v>
      </c>
      <c r="C97" t="s">
        <v>2726</v>
      </c>
      <c r="D97" s="106" t="s">
        <v>4062</v>
      </c>
      <c r="E97" t="s">
        <v>466</v>
      </c>
      <c r="F97" t="s">
        <v>2727</v>
      </c>
      <c r="G97" t="s">
        <v>175</v>
      </c>
      <c r="H97" s="55">
        <v>3.77</v>
      </c>
      <c r="I97" t="s">
        <v>318</v>
      </c>
      <c r="J97" t="s">
        <v>98</v>
      </c>
      <c r="K97" s="56">
        <v>5.0999999999999997E-2</v>
      </c>
      <c r="L97" s="56">
        <v>2.5999999999999999E-2</v>
      </c>
      <c r="M97" s="55">
        <v>9441.2900000000009</v>
      </c>
      <c r="N97" s="55">
        <v>125.11</v>
      </c>
      <c r="O97" s="55">
        <v>11.811997919</v>
      </c>
      <c r="P97" s="56">
        <v>2.0000000000000001E-4</v>
      </c>
      <c r="Q97" s="56">
        <v>0</v>
      </c>
    </row>
    <row r="98" spans="1:17">
      <c r="A98" t="s">
        <v>4009</v>
      </c>
      <c r="B98" t="s">
        <v>2629</v>
      </c>
      <c r="C98" t="s">
        <v>2698</v>
      </c>
      <c r="D98" s="106" t="s">
        <v>4062</v>
      </c>
      <c r="E98" t="s">
        <v>466</v>
      </c>
      <c r="F98" t="s">
        <v>2699</v>
      </c>
      <c r="G98" t="s">
        <v>175</v>
      </c>
      <c r="H98" s="55">
        <v>3.72</v>
      </c>
      <c r="I98" t="s">
        <v>318</v>
      </c>
      <c r="J98" t="s">
        <v>98</v>
      </c>
      <c r="K98" s="56">
        <v>5.0999999999999997E-2</v>
      </c>
      <c r="L98" s="56">
        <v>2.2599999999999999E-2</v>
      </c>
      <c r="M98" s="55">
        <v>5335.15</v>
      </c>
      <c r="N98" s="55">
        <v>126.24</v>
      </c>
      <c r="O98" s="55">
        <v>6.7350933599999996</v>
      </c>
      <c r="P98" s="56">
        <v>1E-4</v>
      </c>
      <c r="Q98" s="56">
        <v>0</v>
      </c>
    </row>
    <row r="99" spans="1:17">
      <c r="A99" t="s">
        <v>4009</v>
      </c>
      <c r="B99" t="s">
        <v>2629</v>
      </c>
      <c r="C99" t="s">
        <v>2700</v>
      </c>
      <c r="D99" s="106" t="s">
        <v>4062</v>
      </c>
      <c r="E99" t="s">
        <v>466</v>
      </c>
      <c r="F99" t="s">
        <v>2701</v>
      </c>
      <c r="G99" t="s">
        <v>175</v>
      </c>
      <c r="H99" s="55">
        <v>3.7</v>
      </c>
      <c r="I99" t="s">
        <v>318</v>
      </c>
      <c r="J99" t="s">
        <v>98</v>
      </c>
      <c r="K99" s="56">
        <v>5.0999999999999997E-2</v>
      </c>
      <c r="L99" s="56">
        <v>2.5600000000000001E-2</v>
      </c>
      <c r="M99" s="55">
        <v>10795.62</v>
      </c>
      <c r="N99" s="55">
        <v>124.63</v>
      </c>
      <c r="O99" s="55">
        <v>13.454581206</v>
      </c>
      <c r="P99" s="56">
        <v>2.0000000000000001E-4</v>
      </c>
      <c r="Q99" s="56">
        <v>0</v>
      </c>
    </row>
    <row r="100" spans="1:17">
      <c r="A100" t="s">
        <v>4009</v>
      </c>
      <c r="B100" t="s">
        <v>2629</v>
      </c>
      <c r="C100" t="s">
        <v>2687</v>
      </c>
      <c r="D100" s="106" t="s">
        <v>4062</v>
      </c>
      <c r="E100" t="s">
        <v>466</v>
      </c>
      <c r="F100" t="s">
        <v>590</v>
      </c>
      <c r="G100" t="s">
        <v>175</v>
      </c>
      <c r="H100" s="55">
        <v>3.7</v>
      </c>
      <c r="I100" t="s">
        <v>318</v>
      </c>
      <c r="J100" t="s">
        <v>98</v>
      </c>
      <c r="K100" s="56">
        <v>5.0999999999999997E-2</v>
      </c>
      <c r="L100" s="56">
        <v>2.5499999999999998E-2</v>
      </c>
      <c r="M100" s="55">
        <v>16735.060000000001</v>
      </c>
      <c r="N100" s="55">
        <v>124.86</v>
      </c>
      <c r="O100" s="55">
        <v>20.895395915999998</v>
      </c>
      <c r="P100" s="56">
        <v>2.9999999999999997E-4</v>
      </c>
      <c r="Q100" s="56">
        <v>0</v>
      </c>
    </row>
    <row r="101" spans="1:17">
      <c r="A101" t="s">
        <v>4009</v>
      </c>
      <c r="B101" t="s">
        <v>2629</v>
      </c>
      <c r="C101" t="s">
        <v>2702</v>
      </c>
      <c r="D101" s="106" t="s">
        <v>4062</v>
      </c>
      <c r="E101" t="s">
        <v>466</v>
      </c>
      <c r="F101" t="s">
        <v>590</v>
      </c>
      <c r="G101" t="s">
        <v>175</v>
      </c>
      <c r="H101" s="55">
        <v>3.72</v>
      </c>
      <c r="I101" t="s">
        <v>318</v>
      </c>
      <c r="J101" t="s">
        <v>98</v>
      </c>
      <c r="K101" s="56">
        <v>5.0999999999999997E-2</v>
      </c>
      <c r="L101" s="56">
        <v>2.2599999999999999E-2</v>
      </c>
      <c r="M101" s="55">
        <v>7325.19</v>
      </c>
      <c r="N101" s="55">
        <v>125.97</v>
      </c>
      <c r="O101" s="55">
        <v>9.2275418429999991</v>
      </c>
      <c r="P101" s="56">
        <v>1E-4</v>
      </c>
      <c r="Q101" s="56">
        <v>0</v>
      </c>
    </row>
    <row r="102" spans="1:17">
      <c r="A102" t="s">
        <v>4009</v>
      </c>
      <c r="B102" t="s">
        <v>2629</v>
      </c>
      <c r="C102" t="s">
        <v>2728</v>
      </c>
      <c r="D102" s="106" t="s">
        <v>4062</v>
      </c>
      <c r="E102" t="s">
        <v>466</v>
      </c>
      <c r="F102" t="s">
        <v>2729</v>
      </c>
      <c r="G102" t="s">
        <v>175</v>
      </c>
      <c r="H102" s="55">
        <v>3.7</v>
      </c>
      <c r="I102" t="s">
        <v>318</v>
      </c>
      <c r="J102" t="s">
        <v>98</v>
      </c>
      <c r="K102" s="56">
        <v>5.0999999999999997E-2</v>
      </c>
      <c r="L102" s="56">
        <v>2.5600000000000001E-2</v>
      </c>
      <c r="M102" s="55">
        <v>17380.349999999999</v>
      </c>
      <c r="N102" s="55">
        <v>125.11</v>
      </c>
      <c r="O102" s="55">
        <v>21.744555885</v>
      </c>
      <c r="P102" s="56">
        <v>2.9999999999999997E-4</v>
      </c>
      <c r="Q102" s="56">
        <v>0</v>
      </c>
    </row>
    <row r="103" spans="1:17">
      <c r="A103" t="s">
        <v>4009</v>
      </c>
      <c r="B103" t="s">
        <v>2629</v>
      </c>
      <c r="C103" t="s">
        <v>2712</v>
      </c>
      <c r="D103" s="106" t="s">
        <v>4062</v>
      </c>
      <c r="E103" t="s">
        <v>466</v>
      </c>
      <c r="F103" t="s">
        <v>2713</v>
      </c>
      <c r="G103" t="s">
        <v>175</v>
      </c>
      <c r="H103" s="55">
        <v>3.7</v>
      </c>
      <c r="I103" t="s">
        <v>318</v>
      </c>
      <c r="J103" t="s">
        <v>98</v>
      </c>
      <c r="K103" s="56">
        <v>5.0999999999999997E-2</v>
      </c>
      <c r="L103" s="56">
        <v>2.5700000000000001E-2</v>
      </c>
      <c r="M103" s="55">
        <v>7707.32</v>
      </c>
      <c r="N103" s="55">
        <v>125.41</v>
      </c>
      <c r="O103" s="55">
        <v>9.6657500120000002</v>
      </c>
      <c r="P103" s="56">
        <v>1E-4</v>
      </c>
      <c r="Q103" s="56">
        <v>0</v>
      </c>
    </row>
    <row r="104" spans="1:17">
      <c r="A104" t="s">
        <v>4009</v>
      </c>
      <c r="B104" t="s">
        <v>2629</v>
      </c>
      <c r="C104" t="s">
        <v>2714</v>
      </c>
      <c r="D104" s="106" t="s">
        <v>4062</v>
      </c>
      <c r="E104" t="s">
        <v>466</v>
      </c>
      <c r="F104" t="s">
        <v>2715</v>
      </c>
      <c r="G104" t="s">
        <v>175</v>
      </c>
      <c r="H104" s="55">
        <v>3.7</v>
      </c>
      <c r="I104" t="s">
        <v>318</v>
      </c>
      <c r="J104" t="s">
        <v>98</v>
      </c>
      <c r="K104" s="56">
        <v>5.0999999999999997E-2</v>
      </c>
      <c r="L104" s="56">
        <v>2.5600000000000001E-2</v>
      </c>
      <c r="M104" s="55">
        <v>9718.93</v>
      </c>
      <c r="N104" s="55">
        <v>124.05</v>
      </c>
      <c r="O104" s="55">
        <v>12.056332664999999</v>
      </c>
      <c r="P104" s="56">
        <v>2.0000000000000001E-4</v>
      </c>
      <c r="Q104" s="56">
        <v>0</v>
      </c>
    </row>
    <row r="105" spans="1:17">
      <c r="A105" t="s">
        <v>4009</v>
      </c>
      <c r="B105" t="s">
        <v>2629</v>
      </c>
      <c r="C105" t="s">
        <v>2731</v>
      </c>
      <c r="D105" s="106" t="s">
        <v>4062</v>
      </c>
      <c r="E105" t="s">
        <v>466</v>
      </c>
      <c r="F105" t="s">
        <v>2732</v>
      </c>
      <c r="G105" t="s">
        <v>175</v>
      </c>
      <c r="H105" s="55">
        <v>3.72</v>
      </c>
      <c r="I105" t="s">
        <v>318</v>
      </c>
      <c r="J105" t="s">
        <v>98</v>
      </c>
      <c r="K105" s="56">
        <v>5.0999999999999997E-2</v>
      </c>
      <c r="L105" s="56">
        <v>2.2499999999999999E-2</v>
      </c>
      <c r="M105" s="55">
        <v>2222.1</v>
      </c>
      <c r="N105" s="55">
        <v>125.43</v>
      </c>
      <c r="O105" s="55">
        <v>2.78718003</v>
      </c>
      <c r="P105" s="56">
        <v>0</v>
      </c>
      <c r="Q105" s="56">
        <v>0</v>
      </c>
    </row>
    <row r="106" spans="1:17">
      <c r="A106" t="s">
        <v>4009</v>
      </c>
      <c r="B106" t="s">
        <v>2629</v>
      </c>
      <c r="C106" t="s">
        <v>2696</v>
      </c>
      <c r="D106" s="106" t="s">
        <v>4062</v>
      </c>
      <c r="E106" t="s">
        <v>466</v>
      </c>
      <c r="F106" t="s">
        <v>2697</v>
      </c>
      <c r="G106" t="s">
        <v>175</v>
      </c>
      <c r="H106" s="55">
        <v>3.7</v>
      </c>
      <c r="I106" t="s">
        <v>318</v>
      </c>
      <c r="J106" t="s">
        <v>98</v>
      </c>
      <c r="K106" s="56">
        <v>5.0999999999999997E-2</v>
      </c>
      <c r="L106" s="56">
        <v>2.5499999999999998E-2</v>
      </c>
      <c r="M106" s="55">
        <v>19596.150000000001</v>
      </c>
      <c r="N106" s="55">
        <v>124.29</v>
      </c>
      <c r="O106" s="55">
        <v>24.356054834999998</v>
      </c>
      <c r="P106" s="56">
        <v>4.0000000000000002E-4</v>
      </c>
      <c r="Q106" s="56">
        <v>0</v>
      </c>
    </row>
    <row r="107" spans="1:17">
      <c r="A107" t="s">
        <v>4009</v>
      </c>
      <c r="B107" t="s">
        <v>2629</v>
      </c>
      <c r="C107" t="s">
        <v>2703</v>
      </c>
      <c r="D107" s="106" t="s">
        <v>4062</v>
      </c>
      <c r="E107" t="s">
        <v>466</v>
      </c>
      <c r="F107" t="s">
        <v>590</v>
      </c>
      <c r="G107" t="s">
        <v>175</v>
      </c>
      <c r="H107" s="55">
        <v>3.72</v>
      </c>
      <c r="I107" t="s">
        <v>318</v>
      </c>
      <c r="J107" t="s">
        <v>98</v>
      </c>
      <c r="K107" s="56">
        <v>5.0999999999999997E-2</v>
      </c>
      <c r="L107" s="56">
        <v>2.2700000000000001E-2</v>
      </c>
      <c r="M107" s="55">
        <v>4419.84</v>
      </c>
      <c r="N107" s="55">
        <v>125.29</v>
      </c>
      <c r="O107" s="55">
        <v>5.537617536</v>
      </c>
      <c r="P107" s="56">
        <v>1E-4</v>
      </c>
      <c r="Q107" s="56">
        <v>0</v>
      </c>
    </row>
    <row r="108" spans="1:17">
      <c r="A108" t="s">
        <v>4009</v>
      </c>
      <c r="B108" t="s">
        <v>2629</v>
      </c>
      <c r="C108" t="s">
        <v>2704</v>
      </c>
      <c r="D108" s="106" t="s">
        <v>4062</v>
      </c>
      <c r="E108" t="s">
        <v>466</v>
      </c>
      <c r="F108" t="s">
        <v>590</v>
      </c>
      <c r="G108" t="s">
        <v>175</v>
      </c>
      <c r="H108" s="55">
        <v>3.72</v>
      </c>
      <c r="I108" t="s">
        <v>318</v>
      </c>
      <c r="J108" t="s">
        <v>98</v>
      </c>
      <c r="K108" s="56">
        <v>5.0999999999999997E-2</v>
      </c>
      <c r="L108" s="56">
        <v>2.3199999999999998E-2</v>
      </c>
      <c r="M108" s="55">
        <v>3881.49</v>
      </c>
      <c r="N108" s="55">
        <v>124.07</v>
      </c>
      <c r="O108" s="55">
        <v>4.8157646429999996</v>
      </c>
      <c r="P108" s="56">
        <v>1E-4</v>
      </c>
      <c r="Q108" s="56">
        <v>0</v>
      </c>
    </row>
    <row r="109" spans="1:17">
      <c r="A109" t="s">
        <v>4009</v>
      </c>
      <c r="B109" t="s">
        <v>2629</v>
      </c>
      <c r="C109" t="s">
        <v>2705</v>
      </c>
      <c r="D109" s="106" t="s">
        <v>4062</v>
      </c>
      <c r="E109" t="s">
        <v>466</v>
      </c>
      <c r="F109" t="s">
        <v>590</v>
      </c>
      <c r="G109" t="s">
        <v>175</v>
      </c>
      <c r="H109" s="55">
        <v>3.67</v>
      </c>
      <c r="I109" t="s">
        <v>318</v>
      </c>
      <c r="J109" t="s">
        <v>98</v>
      </c>
      <c r="K109" s="56">
        <v>5.0999999999999997E-2</v>
      </c>
      <c r="L109" s="56">
        <v>3.2300000000000002E-2</v>
      </c>
      <c r="M109" s="55">
        <v>12101.26</v>
      </c>
      <c r="N109" s="55">
        <v>119.74</v>
      </c>
      <c r="O109" s="55">
        <v>14.490048723999999</v>
      </c>
      <c r="P109" s="56">
        <v>2.0000000000000001E-4</v>
      </c>
      <c r="Q109" s="56">
        <v>0</v>
      </c>
    </row>
    <row r="110" spans="1:17">
      <c r="A110" t="s">
        <v>4009</v>
      </c>
      <c r="B110" t="s">
        <v>2629</v>
      </c>
      <c r="C110" t="s">
        <v>2706</v>
      </c>
      <c r="D110" s="106" t="s">
        <v>4062</v>
      </c>
      <c r="E110" t="s">
        <v>466</v>
      </c>
      <c r="F110" t="s">
        <v>590</v>
      </c>
      <c r="G110" t="s">
        <v>175</v>
      </c>
      <c r="H110" s="55">
        <v>3.67</v>
      </c>
      <c r="I110" t="s">
        <v>318</v>
      </c>
      <c r="J110" t="s">
        <v>98</v>
      </c>
      <c r="K110" s="56">
        <v>5.0999999999999997E-2</v>
      </c>
      <c r="L110" s="56">
        <v>3.2300000000000002E-2</v>
      </c>
      <c r="M110" s="55">
        <v>8854.6</v>
      </c>
      <c r="N110" s="55">
        <v>119.5</v>
      </c>
      <c r="O110" s="55">
        <v>10.581246999999999</v>
      </c>
      <c r="P110" s="56">
        <v>2.0000000000000001E-4</v>
      </c>
      <c r="Q110" s="56">
        <v>0</v>
      </c>
    </row>
    <row r="111" spans="1:17">
      <c r="A111" t="s">
        <v>4009</v>
      </c>
      <c r="B111" t="s">
        <v>2629</v>
      </c>
      <c r="C111" t="s">
        <v>2707</v>
      </c>
      <c r="D111" s="106" t="s">
        <v>4062</v>
      </c>
      <c r="E111" t="s">
        <v>466</v>
      </c>
      <c r="F111" t="s">
        <v>590</v>
      </c>
      <c r="G111" t="s">
        <v>175</v>
      </c>
      <c r="H111" s="55">
        <v>3.71</v>
      </c>
      <c r="I111" t="s">
        <v>318</v>
      </c>
      <c r="J111" t="s">
        <v>98</v>
      </c>
      <c r="K111" s="56">
        <v>5.0999999999999997E-2</v>
      </c>
      <c r="L111" s="56">
        <v>2.3699999999999999E-2</v>
      </c>
      <c r="M111" s="55">
        <v>4317.46</v>
      </c>
      <c r="N111" s="55">
        <v>123.25</v>
      </c>
      <c r="O111" s="55">
        <v>5.32126945</v>
      </c>
      <c r="P111" s="56">
        <v>1E-4</v>
      </c>
      <c r="Q111" s="56">
        <v>0</v>
      </c>
    </row>
    <row r="112" spans="1:17">
      <c r="A112" t="s">
        <v>4009</v>
      </c>
      <c r="B112" t="s">
        <v>2629</v>
      </c>
      <c r="C112" t="s">
        <v>2688</v>
      </c>
      <c r="D112" s="106" t="s">
        <v>4062</v>
      </c>
      <c r="E112" t="s">
        <v>466</v>
      </c>
      <c r="F112" t="s">
        <v>590</v>
      </c>
      <c r="G112" t="s">
        <v>175</v>
      </c>
      <c r="H112" s="55">
        <v>3.71</v>
      </c>
      <c r="I112" t="s">
        <v>318</v>
      </c>
      <c r="J112" t="s">
        <v>98</v>
      </c>
      <c r="K112" s="56">
        <v>5.0999999999999997E-2</v>
      </c>
      <c r="L112" s="56">
        <v>2.3900000000000001E-2</v>
      </c>
      <c r="M112" s="55">
        <v>1115.02</v>
      </c>
      <c r="N112" s="55">
        <v>122.81</v>
      </c>
      <c r="O112" s="55">
        <v>1.369356062</v>
      </c>
      <c r="P112" s="56">
        <v>0</v>
      </c>
      <c r="Q112" s="56">
        <v>0</v>
      </c>
    </row>
    <row r="113" spans="1:17">
      <c r="A113" t="s">
        <v>4009</v>
      </c>
      <c r="B113" t="s">
        <v>2629</v>
      </c>
      <c r="C113" t="s">
        <v>2689</v>
      </c>
      <c r="D113" s="106" t="s">
        <v>4062</v>
      </c>
      <c r="E113" t="s">
        <v>466</v>
      </c>
      <c r="F113" t="s">
        <v>590</v>
      </c>
      <c r="G113" t="s">
        <v>175</v>
      </c>
      <c r="H113" s="55">
        <v>3.7</v>
      </c>
      <c r="I113" t="s">
        <v>318</v>
      </c>
      <c r="J113" t="s">
        <v>98</v>
      </c>
      <c r="K113" s="56">
        <v>5.0999999999999997E-2</v>
      </c>
      <c r="L113" s="56">
        <v>2.5600000000000001E-2</v>
      </c>
      <c r="M113" s="55">
        <v>12685.38</v>
      </c>
      <c r="N113" s="55">
        <v>122.53</v>
      </c>
      <c r="O113" s="55">
        <v>15.543396114</v>
      </c>
      <c r="P113" s="56">
        <v>2.0000000000000001E-4</v>
      </c>
      <c r="Q113" s="56">
        <v>0</v>
      </c>
    </row>
    <row r="114" spans="1:17">
      <c r="A114" t="s">
        <v>4009</v>
      </c>
      <c r="B114" t="s">
        <v>2629</v>
      </c>
      <c r="C114" t="s">
        <v>2690</v>
      </c>
      <c r="D114" s="106" t="s">
        <v>4062</v>
      </c>
      <c r="E114" t="s">
        <v>466</v>
      </c>
      <c r="F114" t="s">
        <v>590</v>
      </c>
      <c r="G114" t="s">
        <v>175</v>
      </c>
      <c r="H114" s="55">
        <v>3.71</v>
      </c>
      <c r="I114" t="s">
        <v>318</v>
      </c>
      <c r="J114" t="s">
        <v>98</v>
      </c>
      <c r="K114" s="56">
        <v>5.0999999999999997E-2</v>
      </c>
      <c r="L114" s="56">
        <v>2.5499999999999998E-2</v>
      </c>
      <c r="M114" s="55">
        <v>2453.6</v>
      </c>
      <c r="N114" s="55">
        <v>122.43</v>
      </c>
      <c r="O114" s="55">
        <v>3.0039424800000001</v>
      </c>
      <c r="P114" s="56">
        <v>0</v>
      </c>
      <c r="Q114" s="56">
        <v>0</v>
      </c>
    </row>
    <row r="115" spans="1:17">
      <c r="A115" t="s">
        <v>4009</v>
      </c>
      <c r="B115" t="s">
        <v>2629</v>
      </c>
      <c r="C115" t="s">
        <v>2691</v>
      </c>
      <c r="D115" s="106" t="s">
        <v>4062</v>
      </c>
      <c r="E115" t="s">
        <v>466</v>
      </c>
      <c r="F115" t="s">
        <v>590</v>
      </c>
      <c r="G115" t="s">
        <v>175</v>
      </c>
      <c r="H115" s="55">
        <v>3.71</v>
      </c>
      <c r="I115" t="s">
        <v>318</v>
      </c>
      <c r="J115" t="s">
        <v>98</v>
      </c>
      <c r="K115" s="56">
        <v>5.0999999999999997E-2</v>
      </c>
      <c r="L115" s="56">
        <v>2.5499999999999998E-2</v>
      </c>
      <c r="M115" s="55">
        <v>2361.59</v>
      </c>
      <c r="N115" s="55">
        <v>123.16</v>
      </c>
      <c r="O115" s="55">
        <v>2.9085342440000002</v>
      </c>
      <c r="P115" s="56">
        <v>0</v>
      </c>
      <c r="Q115" s="56">
        <v>0</v>
      </c>
    </row>
    <row r="116" spans="1:17">
      <c r="A116" t="s">
        <v>4009</v>
      </c>
      <c r="B116" t="s">
        <v>2629</v>
      </c>
      <c r="C116" t="s">
        <v>2692</v>
      </c>
      <c r="D116" s="106" t="s">
        <v>4062</v>
      </c>
      <c r="E116" t="s">
        <v>466</v>
      </c>
      <c r="F116" t="s">
        <v>590</v>
      </c>
      <c r="G116" t="s">
        <v>175</v>
      </c>
      <c r="H116" s="55">
        <v>3.7</v>
      </c>
      <c r="I116" t="s">
        <v>318</v>
      </c>
      <c r="J116" t="s">
        <v>98</v>
      </c>
      <c r="K116" s="56">
        <v>5.0999999999999997E-2</v>
      </c>
      <c r="L116" s="56">
        <v>2.5499999999999998E-2</v>
      </c>
      <c r="M116" s="55">
        <v>4703.18</v>
      </c>
      <c r="N116" s="55">
        <v>123.39</v>
      </c>
      <c r="O116" s="55">
        <v>5.8032538020000004</v>
      </c>
      <c r="P116" s="56">
        <v>1E-4</v>
      </c>
      <c r="Q116" s="56">
        <v>0</v>
      </c>
    </row>
    <row r="117" spans="1:17">
      <c r="A117" t="s">
        <v>4009</v>
      </c>
      <c r="B117" t="s">
        <v>2629</v>
      </c>
      <c r="C117" t="s">
        <v>2693</v>
      </c>
      <c r="D117" s="106" t="s">
        <v>4062</v>
      </c>
      <c r="E117" t="s">
        <v>466</v>
      </c>
      <c r="F117" t="s">
        <v>590</v>
      </c>
      <c r="G117" t="s">
        <v>175</v>
      </c>
      <c r="H117" s="55">
        <v>3.7</v>
      </c>
      <c r="I117" t="s">
        <v>318</v>
      </c>
      <c r="J117" t="s">
        <v>98</v>
      </c>
      <c r="K117" s="56">
        <v>5.0999999999999997E-2</v>
      </c>
      <c r="L117" s="56">
        <v>2.5499999999999998E-2</v>
      </c>
      <c r="M117" s="55">
        <v>2960.97</v>
      </c>
      <c r="N117" s="55">
        <v>122.91</v>
      </c>
      <c r="O117" s="55">
        <v>3.639328227</v>
      </c>
      <c r="P117" s="56">
        <v>1E-4</v>
      </c>
      <c r="Q117" s="56">
        <v>0</v>
      </c>
    </row>
    <row r="118" spans="1:17">
      <c r="A118" t="s">
        <v>4009</v>
      </c>
      <c r="B118" t="s">
        <v>2629</v>
      </c>
      <c r="C118" t="s">
        <v>2694</v>
      </c>
      <c r="D118" s="106" t="s">
        <v>4062</v>
      </c>
      <c r="E118" t="s">
        <v>466</v>
      </c>
      <c r="F118" t="s">
        <v>590</v>
      </c>
      <c r="G118" t="s">
        <v>175</v>
      </c>
      <c r="H118" s="55">
        <v>3.71</v>
      </c>
      <c r="I118" t="s">
        <v>318</v>
      </c>
      <c r="J118" t="s">
        <v>98</v>
      </c>
      <c r="K118" s="56">
        <v>5.0999999999999997E-2</v>
      </c>
      <c r="L118" s="56">
        <v>2.5499999999999998E-2</v>
      </c>
      <c r="M118" s="55">
        <v>1664.82</v>
      </c>
      <c r="N118" s="55">
        <v>122.8</v>
      </c>
      <c r="O118" s="55">
        <v>2.0443989600000001</v>
      </c>
      <c r="P118" s="56">
        <v>0</v>
      </c>
      <c r="Q118" s="56">
        <v>0</v>
      </c>
    </row>
    <row r="119" spans="1:17">
      <c r="A119" t="s">
        <v>4009</v>
      </c>
      <c r="B119" t="s">
        <v>2629</v>
      </c>
      <c r="C119" t="s">
        <v>2695</v>
      </c>
      <c r="D119" s="106" t="s">
        <v>4062</v>
      </c>
      <c r="E119" t="s">
        <v>466</v>
      </c>
      <c r="F119" t="s">
        <v>590</v>
      </c>
      <c r="G119" t="s">
        <v>175</v>
      </c>
      <c r="H119" s="55">
        <v>3.71</v>
      </c>
      <c r="I119" t="s">
        <v>318</v>
      </c>
      <c r="J119" t="s">
        <v>98</v>
      </c>
      <c r="K119" s="56">
        <v>5.0999999999999997E-2</v>
      </c>
      <c r="L119" s="56">
        <v>2.5499999999999998E-2</v>
      </c>
      <c r="M119" s="55">
        <v>4949.3100000000004</v>
      </c>
      <c r="N119" s="55">
        <v>122.44</v>
      </c>
      <c r="O119" s="55">
        <v>6.0599351639999997</v>
      </c>
      <c r="P119" s="56">
        <v>1E-4</v>
      </c>
      <c r="Q119" s="56">
        <v>0</v>
      </c>
    </row>
    <row r="120" spans="1:17">
      <c r="A120" t="s">
        <v>4009</v>
      </c>
      <c r="B120" t="s">
        <v>2629</v>
      </c>
      <c r="C120" t="s">
        <v>2708</v>
      </c>
      <c r="D120" s="106" t="s">
        <v>4062</v>
      </c>
      <c r="E120" t="s">
        <v>466</v>
      </c>
      <c r="F120" t="s">
        <v>590</v>
      </c>
      <c r="G120" t="s">
        <v>175</v>
      </c>
      <c r="H120" s="55">
        <v>3.71</v>
      </c>
      <c r="I120" t="s">
        <v>318</v>
      </c>
      <c r="J120" t="s">
        <v>98</v>
      </c>
      <c r="K120" s="56">
        <v>5.0999999999999997E-2</v>
      </c>
      <c r="L120" s="56">
        <v>2.5499999999999998E-2</v>
      </c>
      <c r="M120" s="55">
        <v>1942.6</v>
      </c>
      <c r="N120" s="55">
        <v>122.44</v>
      </c>
      <c r="O120" s="55">
        <v>2.3785194399999998</v>
      </c>
      <c r="P120" s="56">
        <v>0</v>
      </c>
      <c r="Q120" s="56">
        <v>0</v>
      </c>
    </row>
    <row r="121" spans="1:17">
      <c r="A121" t="s">
        <v>4009</v>
      </c>
      <c r="B121" t="s">
        <v>2629</v>
      </c>
      <c r="C121" t="s">
        <v>2709</v>
      </c>
      <c r="D121" s="106" t="s">
        <v>4062</v>
      </c>
      <c r="E121" t="s">
        <v>466</v>
      </c>
      <c r="F121" t="s">
        <v>590</v>
      </c>
      <c r="G121" t="s">
        <v>175</v>
      </c>
      <c r="H121" s="55">
        <v>3.71</v>
      </c>
      <c r="I121" t="s">
        <v>318</v>
      </c>
      <c r="J121" t="s">
        <v>98</v>
      </c>
      <c r="K121" s="56">
        <v>5.0999999999999997E-2</v>
      </c>
      <c r="L121" s="56">
        <v>2.5499999999999998E-2</v>
      </c>
      <c r="M121" s="55">
        <v>12930.86</v>
      </c>
      <c r="N121" s="55">
        <v>122.68</v>
      </c>
      <c r="O121" s="55">
        <v>15.863579048</v>
      </c>
      <c r="P121" s="56">
        <v>2.0000000000000001E-4</v>
      </c>
      <c r="Q121" s="56">
        <v>0</v>
      </c>
    </row>
    <row r="122" spans="1:17">
      <c r="A122" t="s">
        <v>4009</v>
      </c>
      <c r="B122" t="s">
        <v>2629</v>
      </c>
      <c r="C122" t="s">
        <v>2710</v>
      </c>
      <c r="D122" s="106" t="s">
        <v>4062</v>
      </c>
      <c r="E122" t="s">
        <v>466</v>
      </c>
      <c r="F122" t="s">
        <v>590</v>
      </c>
      <c r="G122" t="s">
        <v>175</v>
      </c>
      <c r="H122" s="55">
        <v>3.7</v>
      </c>
      <c r="I122" t="s">
        <v>318</v>
      </c>
      <c r="J122" t="s">
        <v>98</v>
      </c>
      <c r="K122" s="56">
        <v>5.0999999999999997E-2</v>
      </c>
      <c r="L122" s="56">
        <v>2.5600000000000001E-2</v>
      </c>
      <c r="M122" s="55">
        <v>25259.29</v>
      </c>
      <c r="N122" s="55">
        <v>123.76</v>
      </c>
      <c r="O122" s="55">
        <v>31.260897304</v>
      </c>
      <c r="P122" s="56">
        <v>5.0000000000000001E-4</v>
      </c>
      <c r="Q122" s="56">
        <v>1E-4</v>
      </c>
    </row>
    <row r="123" spans="1:17">
      <c r="A123" t="s">
        <v>4009</v>
      </c>
      <c r="B123" t="s">
        <v>2629</v>
      </c>
      <c r="C123" t="s">
        <v>2686</v>
      </c>
      <c r="D123" s="106" t="s">
        <v>4062</v>
      </c>
      <c r="E123" t="s">
        <v>466</v>
      </c>
      <c r="F123" t="s">
        <v>590</v>
      </c>
      <c r="G123" t="s">
        <v>175</v>
      </c>
      <c r="H123" s="55">
        <v>3.72</v>
      </c>
      <c r="I123" t="s">
        <v>318</v>
      </c>
      <c r="J123" t="s">
        <v>98</v>
      </c>
      <c r="K123" s="56">
        <v>5.0999999999999997E-2</v>
      </c>
      <c r="L123" s="56">
        <v>2.2599999999999999E-2</v>
      </c>
      <c r="M123" s="55">
        <v>2682.88</v>
      </c>
      <c r="N123" s="55">
        <v>125.43</v>
      </c>
      <c r="O123" s="55">
        <v>3.3651363839999999</v>
      </c>
      <c r="P123" s="56">
        <v>1E-4</v>
      </c>
      <c r="Q123" s="56">
        <v>0</v>
      </c>
    </row>
    <row r="124" spans="1:17">
      <c r="A124" t="s">
        <v>4009</v>
      </c>
      <c r="B124" t="s">
        <v>2629</v>
      </c>
      <c r="C124" t="s">
        <v>2711</v>
      </c>
      <c r="D124" s="106" t="s">
        <v>4062</v>
      </c>
      <c r="E124" t="s">
        <v>466</v>
      </c>
      <c r="F124" t="s">
        <v>590</v>
      </c>
      <c r="G124" t="s">
        <v>175</v>
      </c>
      <c r="H124" s="55">
        <v>3.7</v>
      </c>
      <c r="I124" t="s">
        <v>318</v>
      </c>
      <c r="J124" t="s">
        <v>98</v>
      </c>
      <c r="K124" s="56">
        <v>5.0999999999999997E-2</v>
      </c>
      <c r="L124" s="56">
        <v>2.5600000000000001E-2</v>
      </c>
      <c r="M124" s="55">
        <v>30831.21</v>
      </c>
      <c r="N124" s="55">
        <v>124.26</v>
      </c>
      <c r="O124" s="55">
        <v>38.310861545999998</v>
      </c>
      <c r="P124" s="56">
        <v>5.9999999999999995E-4</v>
      </c>
      <c r="Q124" s="56">
        <v>1E-4</v>
      </c>
    </row>
    <row r="125" spans="1:17">
      <c r="A125" t="s">
        <v>4009</v>
      </c>
      <c r="B125" t="s">
        <v>2629</v>
      </c>
      <c r="C125" t="s">
        <v>2733</v>
      </c>
      <c r="D125" s="106" t="s">
        <v>4062</v>
      </c>
      <c r="E125" t="s">
        <v>466</v>
      </c>
      <c r="F125" t="s">
        <v>2734</v>
      </c>
      <c r="G125" t="s">
        <v>175</v>
      </c>
      <c r="H125" s="55">
        <v>3.7</v>
      </c>
      <c r="I125" t="s">
        <v>318</v>
      </c>
      <c r="J125" t="s">
        <v>98</v>
      </c>
      <c r="K125" s="56">
        <v>5.1900000000000002E-2</v>
      </c>
      <c r="L125" s="56">
        <v>2.5499999999999998E-2</v>
      </c>
      <c r="M125" s="55">
        <v>6090.09</v>
      </c>
      <c r="N125" s="55">
        <v>126.96</v>
      </c>
      <c r="O125" s="55">
        <v>7.7319782640000003</v>
      </c>
      <c r="P125" s="56">
        <v>1E-4</v>
      </c>
      <c r="Q125" s="56">
        <v>0</v>
      </c>
    </row>
    <row r="126" spans="1:17">
      <c r="A126" t="s">
        <v>4009</v>
      </c>
      <c r="B126" t="s">
        <v>2629</v>
      </c>
      <c r="C126" t="s">
        <v>2720</v>
      </c>
      <c r="D126" s="106" t="s">
        <v>4062</v>
      </c>
      <c r="E126" t="s">
        <v>466</v>
      </c>
      <c r="F126" t="s">
        <v>2721</v>
      </c>
      <c r="G126" t="s">
        <v>175</v>
      </c>
      <c r="H126" s="55">
        <v>3.72</v>
      </c>
      <c r="I126" t="s">
        <v>318</v>
      </c>
      <c r="J126" t="s">
        <v>98</v>
      </c>
      <c r="K126" s="56">
        <v>5.0999999999999997E-2</v>
      </c>
      <c r="L126" s="56">
        <v>2.2599999999999999E-2</v>
      </c>
      <c r="M126" s="55">
        <v>156327.9</v>
      </c>
      <c r="N126" s="55">
        <v>130.84</v>
      </c>
      <c r="O126" s="55">
        <v>204.53942436</v>
      </c>
      <c r="P126" s="56">
        <v>3.0999999999999999E-3</v>
      </c>
      <c r="Q126" s="56">
        <v>4.0000000000000002E-4</v>
      </c>
    </row>
    <row r="127" spans="1:17">
      <c r="A127" t="s">
        <v>4010</v>
      </c>
      <c r="B127" t="s">
        <v>2583</v>
      </c>
      <c r="C127" t="s">
        <v>2716</v>
      </c>
      <c r="D127" s="106" t="s">
        <v>4062</v>
      </c>
      <c r="E127" t="s">
        <v>479</v>
      </c>
      <c r="F127" t="s">
        <v>411</v>
      </c>
      <c r="G127" t="s">
        <v>127</v>
      </c>
      <c r="H127" s="55">
        <v>2.84</v>
      </c>
      <c r="I127" t="s">
        <v>338</v>
      </c>
      <c r="J127" t="s">
        <v>98</v>
      </c>
      <c r="K127" s="56">
        <v>0.05</v>
      </c>
      <c r="L127" s="56">
        <v>2.0400000000000001E-2</v>
      </c>
      <c r="M127" s="55">
        <v>51428.5</v>
      </c>
      <c r="N127" s="55">
        <v>122.33</v>
      </c>
      <c r="O127" s="55">
        <v>62.912484050000003</v>
      </c>
      <c r="P127" s="56">
        <v>1E-3</v>
      </c>
      <c r="Q127" s="56">
        <v>1E-4</v>
      </c>
    </row>
    <row r="128" spans="1:17">
      <c r="A128" t="s">
        <v>4010</v>
      </c>
      <c r="B128" t="s">
        <v>2583</v>
      </c>
      <c r="C128" t="s">
        <v>2717</v>
      </c>
      <c r="D128" s="106" t="s">
        <v>4062</v>
      </c>
      <c r="E128" t="s">
        <v>479</v>
      </c>
      <c r="F128" t="s">
        <v>411</v>
      </c>
      <c r="G128" t="s">
        <v>127</v>
      </c>
      <c r="H128" s="55">
        <v>2.84</v>
      </c>
      <c r="I128" t="s">
        <v>338</v>
      </c>
      <c r="J128" t="s">
        <v>98</v>
      </c>
      <c r="K128" s="56">
        <v>0.05</v>
      </c>
      <c r="L128" s="56">
        <v>2.0400000000000001E-2</v>
      </c>
      <c r="M128" s="55">
        <v>16540.43</v>
      </c>
      <c r="N128" s="55">
        <v>122.33</v>
      </c>
      <c r="O128" s="55">
        <v>20.233908019000001</v>
      </c>
      <c r="P128" s="56">
        <v>2.9999999999999997E-4</v>
      </c>
      <c r="Q128" s="56">
        <v>0</v>
      </c>
    </row>
    <row r="129" spans="1:17">
      <c r="A129" t="s">
        <v>4010</v>
      </c>
      <c r="B129" t="s">
        <v>2583</v>
      </c>
      <c r="C129" t="s">
        <v>2762</v>
      </c>
      <c r="D129" s="106" t="s">
        <v>4062</v>
      </c>
      <c r="E129" t="s">
        <v>479</v>
      </c>
      <c r="F129" t="s">
        <v>2763</v>
      </c>
      <c r="G129" t="s">
        <v>127</v>
      </c>
      <c r="H129" s="55">
        <v>1.61</v>
      </c>
      <c r="I129" t="s">
        <v>338</v>
      </c>
      <c r="J129" t="s">
        <v>98</v>
      </c>
      <c r="K129" s="56">
        <v>5.7000000000000002E-2</v>
      </c>
      <c r="L129" s="56">
        <v>2.0199999999999999E-2</v>
      </c>
      <c r="M129" s="55">
        <v>33767.360000000001</v>
      </c>
      <c r="N129" s="55">
        <v>125.54</v>
      </c>
      <c r="O129" s="55">
        <v>42.391543744000003</v>
      </c>
      <c r="P129" s="56">
        <v>5.9999999999999995E-4</v>
      </c>
      <c r="Q129" s="56">
        <v>1E-4</v>
      </c>
    </row>
    <row r="130" spans="1:17">
      <c r="A130" t="s">
        <v>4010</v>
      </c>
      <c r="B130" t="s">
        <v>2583</v>
      </c>
      <c r="C130" t="s">
        <v>2685</v>
      </c>
      <c r="D130" s="106" t="s">
        <v>4062</v>
      </c>
      <c r="E130" t="s">
        <v>479</v>
      </c>
      <c r="F130" t="s">
        <v>411</v>
      </c>
      <c r="G130" t="s">
        <v>127</v>
      </c>
      <c r="H130" s="55">
        <v>6.78</v>
      </c>
      <c r="I130" t="s">
        <v>338</v>
      </c>
      <c r="J130" t="s">
        <v>98</v>
      </c>
      <c r="K130" s="56">
        <v>4.1000000000000002E-2</v>
      </c>
      <c r="L130" s="56">
        <v>2.9499999999999998E-2</v>
      </c>
      <c r="M130" s="55">
        <v>60971.519999999997</v>
      </c>
      <c r="N130" s="55">
        <v>121.36</v>
      </c>
      <c r="O130" s="55">
        <v>73.995036671999998</v>
      </c>
      <c r="P130" s="56">
        <v>1.1000000000000001E-3</v>
      </c>
      <c r="Q130" s="56">
        <v>1E-4</v>
      </c>
    </row>
    <row r="131" spans="1:17">
      <c r="A131" t="s">
        <v>4010</v>
      </c>
      <c r="B131" t="s">
        <v>2583</v>
      </c>
      <c r="C131" t="s">
        <v>2718</v>
      </c>
      <c r="D131" s="106" t="s">
        <v>4062</v>
      </c>
      <c r="E131" t="s">
        <v>479</v>
      </c>
      <c r="F131" t="s">
        <v>411</v>
      </c>
      <c r="G131" t="s">
        <v>127</v>
      </c>
      <c r="H131" s="55">
        <v>5.1100000000000003</v>
      </c>
      <c r="I131" t="s">
        <v>338</v>
      </c>
      <c r="J131" t="s">
        <v>98</v>
      </c>
      <c r="K131" s="56">
        <v>0.05</v>
      </c>
      <c r="L131" s="56">
        <v>2.6100000000000002E-2</v>
      </c>
      <c r="M131" s="55">
        <v>65959.509999999995</v>
      </c>
      <c r="N131" s="55">
        <v>125.93</v>
      </c>
      <c r="O131" s="55">
        <v>83.062810943000002</v>
      </c>
      <c r="P131" s="56">
        <v>1.2999999999999999E-3</v>
      </c>
      <c r="Q131" s="56">
        <v>2.0000000000000001E-4</v>
      </c>
    </row>
    <row r="132" spans="1:17">
      <c r="A132" t="s">
        <v>4010</v>
      </c>
      <c r="B132" t="s">
        <v>2583</v>
      </c>
      <c r="C132" t="s">
        <v>2719</v>
      </c>
      <c r="D132" s="106" t="s">
        <v>4062</v>
      </c>
      <c r="E132" t="s">
        <v>479</v>
      </c>
      <c r="F132" t="s">
        <v>411</v>
      </c>
      <c r="G132" t="s">
        <v>127</v>
      </c>
      <c r="H132" s="55">
        <v>6.82</v>
      </c>
      <c r="I132" t="s">
        <v>338</v>
      </c>
      <c r="J132" t="s">
        <v>98</v>
      </c>
      <c r="K132" s="56">
        <v>4.1000000000000002E-2</v>
      </c>
      <c r="L132" s="56">
        <v>2.7099999999999999E-2</v>
      </c>
      <c r="M132" s="55">
        <v>205463.74</v>
      </c>
      <c r="N132" s="55">
        <v>122.83</v>
      </c>
      <c r="O132" s="55">
        <v>252.371111842</v>
      </c>
      <c r="P132" s="56">
        <v>3.8999999999999998E-3</v>
      </c>
      <c r="Q132" s="56">
        <v>5.0000000000000001E-4</v>
      </c>
    </row>
    <row r="133" spans="1:17">
      <c r="A133" t="s">
        <v>4010</v>
      </c>
      <c r="B133" t="s">
        <v>2583</v>
      </c>
      <c r="C133" t="s">
        <v>2684</v>
      </c>
      <c r="D133" s="106" t="s">
        <v>4062</v>
      </c>
      <c r="E133" t="s">
        <v>479</v>
      </c>
      <c r="F133" t="s">
        <v>203</v>
      </c>
      <c r="G133" t="s">
        <v>127</v>
      </c>
      <c r="H133" s="55">
        <v>12.25</v>
      </c>
      <c r="I133" t="s">
        <v>338</v>
      </c>
      <c r="J133" t="s">
        <v>98</v>
      </c>
      <c r="K133" s="56">
        <v>2.1499999999999998E-2</v>
      </c>
      <c r="L133" s="56">
        <v>4.07E-2</v>
      </c>
      <c r="M133" s="55">
        <v>293072.36</v>
      </c>
      <c r="N133" s="55">
        <v>88.6</v>
      </c>
      <c r="O133" s="55">
        <v>259.66211096000001</v>
      </c>
      <c r="P133" s="56">
        <v>4.0000000000000001E-3</v>
      </c>
      <c r="Q133" s="56">
        <v>5.0000000000000001E-4</v>
      </c>
    </row>
    <row r="134" spans="1:17">
      <c r="A134" t="s">
        <v>4011</v>
      </c>
      <c r="B134" t="s">
        <v>2629</v>
      </c>
      <c r="C134" t="s">
        <v>2745</v>
      </c>
      <c r="D134" s="106" t="s">
        <v>4062</v>
      </c>
      <c r="E134" t="s">
        <v>479</v>
      </c>
      <c r="F134" t="s">
        <v>354</v>
      </c>
      <c r="G134" t="s">
        <v>127</v>
      </c>
      <c r="H134" s="55">
        <v>4.25</v>
      </c>
      <c r="I134" t="s">
        <v>672</v>
      </c>
      <c r="J134" t="s">
        <v>98</v>
      </c>
      <c r="K134" s="56">
        <v>5.3499999999999999E-2</v>
      </c>
      <c r="L134" s="56">
        <v>2.5100000000000001E-2</v>
      </c>
      <c r="M134" s="55">
        <v>3592.01</v>
      </c>
      <c r="N134" s="55">
        <v>127.33</v>
      </c>
      <c r="O134" s="55">
        <v>4.5737063329999996</v>
      </c>
      <c r="P134" s="56">
        <v>1E-4</v>
      </c>
      <c r="Q134" s="56">
        <v>0</v>
      </c>
    </row>
    <row r="135" spans="1:17">
      <c r="A135" t="s">
        <v>4011</v>
      </c>
      <c r="B135" t="s">
        <v>2629</v>
      </c>
      <c r="C135" t="s">
        <v>2747</v>
      </c>
      <c r="D135" s="106" t="s">
        <v>4062</v>
      </c>
      <c r="E135" t="s">
        <v>479</v>
      </c>
      <c r="F135" t="s">
        <v>354</v>
      </c>
      <c r="G135" t="s">
        <v>127</v>
      </c>
      <c r="H135" s="55">
        <v>4.25</v>
      </c>
      <c r="I135" t="s">
        <v>672</v>
      </c>
      <c r="J135" t="s">
        <v>98</v>
      </c>
      <c r="K135" s="56">
        <v>5.3499999999999999E-2</v>
      </c>
      <c r="L135" s="56">
        <v>2.5100000000000001E-2</v>
      </c>
      <c r="M135" s="55">
        <v>4589.78</v>
      </c>
      <c r="N135" s="55">
        <v>127.33</v>
      </c>
      <c r="O135" s="55">
        <v>5.8441668739999999</v>
      </c>
      <c r="P135" s="56">
        <v>1E-4</v>
      </c>
      <c r="Q135" s="56">
        <v>0</v>
      </c>
    </row>
    <row r="136" spans="1:17">
      <c r="A136" t="s">
        <v>4011</v>
      </c>
      <c r="B136" t="s">
        <v>2629</v>
      </c>
      <c r="C136" t="s">
        <v>2748</v>
      </c>
      <c r="D136" s="106" t="s">
        <v>4062</v>
      </c>
      <c r="E136" t="s">
        <v>479</v>
      </c>
      <c r="F136" t="s">
        <v>354</v>
      </c>
      <c r="G136" t="s">
        <v>127</v>
      </c>
      <c r="H136" s="55">
        <v>4.29</v>
      </c>
      <c r="I136" t="s">
        <v>672</v>
      </c>
      <c r="J136" t="s">
        <v>98</v>
      </c>
      <c r="K136" s="56">
        <v>5.3499999999999999E-2</v>
      </c>
      <c r="L136" s="56">
        <v>1.9400000000000001E-2</v>
      </c>
      <c r="M136" s="55">
        <v>30513.89</v>
      </c>
      <c r="N136" s="55">
        <v>132.38</v>
      </c>
      <c r="O136" s="55">
        <v>40.394287581999997</v>
      </c>
      <c r="P136" s="56">
        <v>5.9999999999999995E-4</v>
      </c>
      <c r="Q136" s="56">
        <v>1E-4</v>
      </c>
    </row>
    <row r="137" spans="1:17">
      <c r="A137" t="s">
        <v>4011</v>
      </c>
      <c r="B137" t="s">
        <v>2629</v>
      </c>
      <c r="C137" t="s">
        <v>2749</v>
      </c>
      <c r="D137" s="106" t="s">
        <v>4062</v>
      </c>
      <c r="E137" t="s">
        <v>479</v>
      </c>
      <c r="F137" t="s">
        <v>354</v>
      </c>
      <c r="G137" t="s">
        <v>127</v>
      </c>
      <c r="H137" s="55">
        <v>4.25</v>
      </c>
      <c r="I137" t="s">
        <v>672</v>
      </c>
      <c r="J137" t="s">
        <v>98</v>
      </c>
      <c r="K137" s="56">
        <v>5.3499999999999999E-2</v>
      </c>
      <c r="L137" s="56">
        <v>2.5100000000000001E-2</v>
      </c>
      <c r="M137" s="55">
        <v>5388.01</v>
      </c>
      <c r="N137" s="55">
        <v>127.33</v>
      </c>
      <c r="O137" s="55">
        <v>6.8605531329999998</v>
      </c>
      <c r="P137" s="56">
        <v>1E-4</v>
      </c>
      <c r="Q137" s="56">
        <v>0</v>
      </c>
    </row>
    <row r="138" spans="1:17">
      <c r="A138" t="s">
        <v>4011</v>
      </c>
      <c r="B138" t="s">
        <v>2629</v>
      </c>
      <c r="C138" t="s">
        <v>2750</v>
      </c>
      <c r="D138" s="106" t="s">
        <v>4062</v>
      </c>
      <c r="E138" t="s">
        <v>479</v>
      </c>
      <c r="F138" t="s">
        <v>354</v>
      </c>
      <c r="G138" t="s">
        <v>127</v>
      </c>
      <c r="H138" s="55">
        <v>4.29</v>
      </c>
      <c r="I138" t="s">
        <v>672</v>
      </c>
      <c r="J138" t="s">
        <v>98</v>
      </c>
      <c r="K138" s="56">
        <v>5.3499999999999999E-2</v>
      </c>
      <c r="L138" s="56">
        <v>1.9400000000000001E-2</v>
      </c>
      <c r="M138" s="55">
        <v>21980.34</v>
      </c>
      <c r="N138" s="55">
        <v>132.38</v>
      </c>
      <c r="O138" s="55">
        <v>29.097574091999999</v>
      </c>
      <c r="P138" s="56">
        <v>4.0000000000000002E-4</v>
      </c>
      <c r="Q138" s="56">
        <v>1E-4</v>
      </c>
    </row>
    <row r="139" spans="1:17">
      <c r="A139" t="s">
        <v>4011</v>
      </c>
      <c r="B139" t="s">
        <v>2629</v>
      </c>
      <c r="C139" t="s">
        <v>2751</v>
      </c>
      <c r="D139" s="106" t="s">
        <v>4062</v>
      </c>
      <c r="E139" t="s">
        <v>479</v>
      </c>
      <c r="F139" t="s">
        <v>354</v>
      </c>
      <c r="G139" t="s">
        <v>127</v>
      </c>
      <c r="H139" s="55">
        <v>4.25</v>
      </c>
      <c r="I139" t="s">
        <v>672</v>
      </c>
      <c r="J139" t="s">
        <v>98</v>
      </c>
      <c r="K139" s="56">
        <v>5.3499999999999999E-2</v>
      </c>
      <c r="L139" s="56">
        <v>2.5100000000000001E-2</v>
      </c>
      <c r="M139" s="55">
        <v>4389.22</v>
      </c>
      <c r="N139" s="55">
        <v>127.33</v>
      </c>
      <c r="O139" s="55">
        <v>5.5887938259999999</v>
      </c>
      <c r="P139" s="56">
        <v>1E-4</v>
      </c>
      <c r="Q139" s="56">
        <v>0</v>
      </c>
    </row>
    <row r="140" spans="1:17">
      <c r="A140" t="s">
        <v>4011</v>
      </c>
      <c r="B140" t="s">
        <v>2629</v>
      </c>
      <c r="C140" t="s">
        <v>2742</v>
      </c>
      <c r="D140" s="106" t="s">
        <v>4062</v>
      </c>
      <c r="E140" t="s">
        <v>479</v>
      </c>
      <c r="F140" t="s">
        <v>354</v>
      </c>
      <c r="G140" t="s">
        <v>127</v>
      </c>
      <c r="H140" s="55">
        <v>4.29</v>
      </c>
      <c r="I140" t="s">
        <v>672</v>
      </c>
      <c r="J140" t="s">
        <v>98</v>
      </c>
      <c r="K140" s="56">
        <v>5.3499999999999999E-2</v>
      </c>
      <c r="L140" s="56">
        <v>1.9400000000000001E-2</v>
      </c>
      <c r="M140" s="55">
        <v>26397.96</v>
      </c>
      <c r="N140" s="55">
        <v>132.38</v>
      </c>
      <c r="O140" s="55">
        <v>34.945619448000002</v>
      </c>
      <c r="P140" s="56">
        <v>5.0000000000000001E-4</v>
      </c>
      <c r="Q140" s="56">
        <v>1E-4</v>
      </c>
    </row>
    <row r="141" spans="1:17">
      <c r="A141" t="s">
        <v>4011</v>
      </c>
      <c r="B141" t="s">
        <v>2629</v>
      </c>
      <c r="C141" t="s">
        <v>2743</v>
      </c>
      <c r="D141" s="106" t="s">
        <v>4062</v>
      </c>
      <c r="E141" t="s">
        <v>479</v>
      </c>
      <c r="F141" t="s">
        <v>354</v>
      </c>
      <c r="G141" t="s">
        <v>127</v>
      </c>
      <c r="H141" s="55">
        <v>4.25</v>
      </c>
      <c r="I141" t="s">
        <v>672</v>
      </c>
      <c r="J141" t="s">
        <v>98</v>
      </c>
      <c r="K141" s="56">
        <v>5.3499999999999999E-2</v>
      </c>
      <c r="L141" s="56">
        <v>2.5100000000000001E-2</v>
      </c>
      <c r="M141" s="55">
        <v>4589.78</v>
      </c>
      <c r="N141" s="55">
        <v>127.33</v>
      </c>
      <c r="O141" s="55">
        <v>5.8441668739999999</v>
      </c>
      <c r="P141" s="56">
        <v>1E-4</v>
      </c>
      <c r="Q141" s="56">
        <v>0</v>
      </c>
    </row>
    <row r="142" spans="1:17">
      <c r="A142" t="s">
        <v>4011</v>
      </c>
      <c r="B142" t="s">
        <v>2629</v>
      </c>
      <c r="C142" t="s">
        <v>2746</v>
      </c>
      <c r="D142" s="106" t="s">
        <v>4062</v>
      </c>
      <c r="E142" t="s">
        <v>479</v>
      </c>
      <c r="F142" t="s">
        <v>354</v>
      </c>
      <c r="G142" t="s">
        <v>127</v>
      </c>
      <c r="H142" s="55">
        <v>4.29</v>
      </c>
      <c r="I142" t="s">
        <v>672</v>
      </c>
      <c r="J142" t="s">
        <v>98</v>
      </c>
      <c r="K142" s="56">
        <v>5.3499999999999999E-2</v>
      </c>
      <c r="L142" s="56">
        <v>1.9300000000000001E-2</v>
      </c>
      <c r="M142" s="55">
        <v>24220.15</v>
      </c>
      <c r="N142" s="55">
        <v>132.41999999999999</v>
      </c>
      <c r="O142" s="55">
        <v>32.072322630000002</v>
      </c>
      <c r="P142" s="56">
        <v>5.0000000000000001E-4</v>
      </c>
      <c r="Q142" s="56">
        <v>1E-4</v>
      </c>
    </row>
    <row r="143" spans="1:17">
      <c r="A143" t="s">
        <v>4011</v>
      </c>
      <c r="B143" t="s">
        <v>2629</v>
      </c>
      <c r="C143" t="s">
        <v>2744</v>
      </c>
      <c r="D143" s="106" t="s">
        <v>4062</v>
      </c>
      <c r="E143" t="s">
        <v>479</v>
      </c>
      <c r="F143" t="s">
        <v>354</v>
      </c>
      <c r="G143" t="s">
        <v>127</v>
      </c>
      <c r="H143" s="55">
        <v>4.29</v>
      </c>
      <c r="I143" t="s">
        <v>672</v>
      </c>
      <c r="J143" t="s">
        <v>98</v>
      </c>
      <c r="K143" s="56">
        <v>5.3499999999999999E-2</v>
      </c>
      <c r="L143" s="56">
        <v>1.9300000000000001E-2</v>
      </c>
      <c r="M143" s="55">
        <v>22795.43</v>
      </c>
      <c r="N143" s="55">
        <v>132.41999999999999</v>
      </c>
      <c r="O143" s="55">
        <v>30.185708406</v>
      </c>
      <c r="P143" s="56">
        <v>5.0000000000000001E-4</v>
      </c>
      <c r="Q143" s="56">
        <v>1E-4</v>
      </c>
    </row>
    <row r="144" spans="1:17">
      <c r="A144" t="s">
        <v>4012</v>
      </c>
      <c r="B144" t="s">
        <v>2583</v>
      </c>
      <c r="C144" t="s">
        <v>2741</v>
      </c>
      <c r="D144" s="106" t="s">
        <v>4062</v>
      </c>
      <c r="E144" t="s">
        <v>479</v>
      </c>
      <c r="F144" t="s">
        <v>385</v>
      </c>
      <c r="G144" t="s">
        <v>127</v>
      </c>
      <c r="H144" s="55">
        <v>3.97</v>
      </c>
      <c r="I144" t="s">
        <v>672</v>
      </c>
      <c r="J144" t="s">
        <v>98</v>
      </c>
      <c r="K144" s="56">
        <v>2.98E-2</v>
      </c>
      <c r="L144" s="56">
        <v>0.02</v>
      </c>
      <c r="M144" s="55">
        <v>74485.22</v>
      </c>
      <c r="N144" s="55">
        <v>117.66</v>
      </c>
      <c r="O144" s="55">
        <v>87.639309851999997</v>
      </c>
      <c r="P144" s="56">
        <v>1.2999999999999999E-3</v>
      </c>
      <c r="Q144" s="56">
        <v>2.0000000000000001E-4</v>
      </c>
    </row>
    <row r="145" spans="1:17">
      <c r="A145" t="s">
        <v>4013</v>
      </c>
      <c r="B145" t="s">
        <v>2583</v>
      </c>
      <c r="C145" t="s">
        <v>2730</v>
      </c>
      <c r="D145" s="106" t="s">
        <v>4062</v>
      </c>
      <c r="E145" t="s">
        <v>466</v>
      </c>
      <c r="F145" t="s">
        <v>1920</v>
      </c>
      <c r="G145" t="s">
        <v>175</v>
      </c>
      <c r="H145" s="55">
        <v>0.46</v>
      </c>
      <c r="I145" t="s">
        <v>113</v>
      </c>
      <c r="J145" t="s">
        <v>98</v>
      </c>
      <c r="K145" s="56">
        <v>0.04</v>
      </c>
      <c r="L145" s="56">
        <v>5.4800000000000001E-2</v>
      </c>
      <c r="M145" s="55">
        <v>140282.79</v>
      </c>
      <c r="N145" s="55">
        <v>99.54</v>
      </c>
      <c r="O145" s="55">
        <v>139.63748916599999</v>
      </c>
      <c r="P145" s="56">
        <v>2.0999999999999999E-3</v>
      </c>
      <c r="Q145" s="56">
        <v>2.9999999999999997E-4</v>
      </c>
    </row>
    <row r="146" spans="1:17">
      <c r="A146" s="63" t="s">
        <v>4014</v>
      </c>
      <c r="B146" t="s">
        <v>2583</v>
      </c>
      <c r="C146" t="s">
        <v>2766</v>
      </c>
      <c r="D146" s="106" t="s">
        <v>4062</v>
      </c>
      <c r="E146" t="s">
        <v>294</v>
      </c>
      <c r="F146" t="s">
        <v>2765</v>
      </c>
      <c r="G146" t="s">
        <v>1977</v>
      </c>
      <c r="H146" s="55">
        <v>3.28</v>
      </c>
      <c r="I146" t="s">
        <v>110</v>
      </c>
      <c r="J146" t="s">
        <v>98</v>
      </c>
      <c r="K146" s="56">
        <v>2.3900000000000001E-2</v>
      </c>
      <c r="L146" s="56">
        <v>4.7399999999999998E-2</v>
      </c>
      <c r="M146" s="55">
        <v>134890.89000000001</v>
      </c>
      <c r="N146" s="55">
        <v>92.77</v>
      </c>
      <c r="O146" s="55">
        <v>125.138278653</v>
      </c>
      <c r="P146" s="56">
        <v>1.9E-3</v>
      </c>
      <c r="Q146" s="56">
        <v>2.9999999999999997E-4</v>
      </c>
    </row>
    <row r="147" spans="1:17">
      <c r="A147" s="63" t="s">
        <v>4014</v>
      </c>
      <c r="B147" t="s">
        <v>2583</v>
      </c>
      <c r="C147" t="s">
        <v>2764</v>
      </c>
      <c r="D147" s="106" t="s">
        <v>4062</v>
      </c>
      <c r="E147" t="s">
        <v>294</v>
      </c>
      <c r="F147" t="s">
        <v>2765</v>
      </c>
      <c r="G147" t="s">
        <v>1977</v>
      </c>
      <c r="H147" s="55">
        <v>3.39</v>
      </c>
      <c r="I147" t="s">
        <v>110</v>
      </c>
      <c r="J147" t="s">
        <v>98</v>
      </c>
      <c r="K147" s="56">
        <v>1.2999999999999999E-2</v>
      </c>
      <c r="L147" s="56">
        <v>2.12E-2</v>
      </c>
      <c r="M147" s="55">
        <v>130969.02</v>
      </c>
      <c r="N147" s="55">
        <v>108.17</v>
      </c>
      <c r="O147" s="55">
        <v>141.669188934</v>
      </c>
      <c r="P147" s="56">
        <v>2.2000000000000001E-3</v>
      </c>
      <c r="Q147" s="56">
        <v>2.9999999999999997E-4</v>
      </c>
    </row>
    <row r="148" spans="1:17">
      <c r="A148" t="s">
        <v>4021</v>
      </c>
      <c r="B148" t="s">
        <v>2629</v>
      </c>
      <c r="C148" t="s">
        <v>2828</v>
      </c>
      <c r="D148" s="106" t="s">
        <v>4062</v>
      </c>
      <c r="E148" t="s">
        <v>548</v>
      </c>
      <c r="F148" t="s">
        <v>590</v>
      </c>
      <c r="G148" t="s">
        <v>127</v>
      </c>
      <c r="H148" s="55">
        <v>11.07</v>
      </c>
      <c r="I148" t="s">
        <v>672</v>
      </c>
      <c r="J148" t="s">
        <v>98</v>
      </c>
      <c r="K148" s="56">
        <v>2.75E-2</v>
      </c>
      <c r="L148" s="56">
        <v>4.2500000000000003E-2</v>
      </c>
      <c r="M148" s="55">
        <v>36913.199999999997</v>
      </c>
      <c r="N148" s="55">
        <v>85.68</v>
      </c>
      <c r="O148" s="55">
        <v>31.627229759999999</v>
      </c>
      <c r="P148" s="56">
        <v>5.0000000000000001E-4</v>
      </c>
      <c r="Q148" s="56">
        <v>1E-4</v>
      </c>
    </row>
    <row r="149" spans="1:17">
      <c r="A149" t="s">
        <v>4015</v>
      </c>
      <c r="B149" t="s">
        <v>2583</v>
      </c>
      <c r="C149" t="s">
        <v>2851</v>
      </c>
      <c r="D149" s="106" t="s">
        <v>4062</v>
      </c>
      <c r="E149" t="s">
        <v>294</v>
      </c>
      <c r="F149" t="s">
        <v>1920</v>
      </c>
      <c r="G149" t="s">
        <v>1977</v>
      </c>
      <c r="H149" s="55">
        <v>0.56000000000000005</v>
      </c>
      <c r="I149" t="s">
        <v>110</v>
      </c>
      <c r="J149" t="s">
        <v>98</v>
      </c>
      <c r="K149" s="56">
        <v>2.76E-2</v>
      </c>
      <c r="L149" s="56">
        <v>5.6899999999999999E-2</v>
      </c>
      <c r="M149" s="55">
        <v>47438.28</v>
      </c>
      <c r="N149" s="55">
        <v>99.35</v>
      </c>
      <c r="O149" s="55">
        <v>47.12993118</v>
      </c>
      <c r="P149" s="56">
        <v>6.9999999999999999E-4</v>
      </c>
      <c r="Q149" s="56">
        <v>1E-4</v>
      </c>
    </row>
    <row r="150" spans="1:17">
      <c r="A150" t="s">
        <v>3984</v>
      </c>
      <c r="B150" t="s">
        <v>2629</v>
      </c>
      <c r="C150" t="s">
        <v>2864</v>
      </c>
      <c r="D150" s="106" t="s">
        <v>4062</v>
      </c>
      <c r="E150" t="s">
        <v>548</v>
      </c>
      <c r="F150" t="s">
        <v>562</v>
      </c>
      <c r="G150" t="s">
        <v>127</v>
      </c>
      <c r="H150" s="55">
        <v>6.83</v>
      </c>
      <c r="I150" t="s">
        <v>672</v>
      </c>
      <c r="J150" t="s">
        <v>98</v>
      </c>
      <c r="K150" s="56">
        <v>2.6200000000000001E-2</v>
      </c>
      <c r="L150" s="56">
        <v>3.5799999999999998E-2</v>
      </c>
      <c r="M150" s="55">
        <v>57299.79</v>
      </c>
      <c r="N150" s="55">
        <v>106.14</v>
      </c>
      <c r="O150" s="55">
        <v>60.817997106</v>
      </c>
      <c r="P150" s="56">
        <v>8.9999999999999998E-4</v>
      </c>
      <c r="Q150" s="56">
        <v>1E-4</v>
      </c>
    </row>
    <row r="151" spans="1:17">
      <c r="A151" t="s">
        <v>3984</v>
      </c>
      <c r="B151" t="s">
        <v>2629</v>
      </c>
      <c r="C151" t="s">
        <v>2865</v>
      </c>
      <c r="D151" s="106" t="s">
        <v>4062</v>
      </c>
      <c r="E151" t="s">
        <v>548</v>
      </c>
      <c r="F151" t="s">
        <v>432</v>
      </c>
      <c r="G151" t="s">
        <v>127</v>
      </c>
      <c r="H151" s="55">
        <v>6.88</v>
      </c>
      <c r="I151" t="s">
        <v>672</v>
      </c>
      <c r="J151" t="s">
        <v>98</v>
      </c>
      <c r="K151" s="56">
        <v>2.7799999999999998E-2</v>
      </c>
      <c r="L151" s="56">
        <v>3.1600000000000003E-2</v>
      </c>
      <c r="M151" s="55">
        <v>9138.5</v>
      </c>
      <c r="N151" s="55">
        <v>110.49</v>
      </c>
      <c r="O151" s="55">
        <v>10.09712865</v>
      </c>
      <c r="P151" s="56">
        <v>2.0000000000000001E-4</v>
      </c>
      <c r="Q151" s="56">
        <v>0</v>
      </c>
    </row>
    <row r="152" spans="1:17">
      <c r="A152" t="s">
        <v>3984</v>
      </c>
      <c r="B152" t="s">
        <v>2629</v>
      </c>
      <c r="C152" t="s">
        <v>2866</v>
      </c>
      <c r="D152" s="106" t="s">
        <v>4062</v>
      </c>
      <c r="E152" t="s">
        <v>548</v>
      </c>
      <c r="F152" t="s">
        <v>2867</v>
      </c>
      <c r="G152" t="s">
        <v>127</v>
      </c>
      <c r="H152" s="55">
        <v>6.9</v>
      </c>
      <c r="I152" t="s">
        <v>672</v>
      </c>
      <c r="J152" t="s">
        <v>98</v>
      </c>
      <c r="K152" s="56">
        <v>2.7799999999999998E-2</v>
      </c>
      <c r="L152" s="56">
        <v>3.0700000000000002E-2</v>
      </c>
      <c r="M152" s="55">
        <v>10687.76</v>
      </c>
      <c r="N152" s="55">
        <v>110.19</v>
      </c>
      <c r="O152" s="55">
        <v>11.776842744</v>
      </c>
      <c r="P152" s="56">
        <v>2.0000000000000001E-4</v>
      </c>
      <c r="Q152" s="56">
        <v>0</v>
      </c>
    </row>
    <row r="153" spans="1:17">
      <c r="A153" t="s">
        <v>3984</v>
      </c>
      <c r="B153" t="s">
        <v>2629</v>
      </c>
      <c r="C153" t="s">
        <v>2870</v>
      </c>
      <c r="D153" s="106" t="s">
        <v>4062</v>
      </c>
      <c r="E153" t="s">
        <v>548</v>
      </c>
      <c r="F153" t="s">
        <v>2871</v>
      </c>
      <c r="G153" t="s">
        <v>127</v>
      </c>
      <c r="H153" s="55">
        <v>6.85</v>
      </c>
      <c r="I153" t="s">
        <v>672</v>
      </c>
      <c r="J153" t="s">
        <v>98</v>
      </c>
      <c r="K153" s="56">
        <v>3.0800000000000001E-2</v>
      </c>
      <c r="L153" s="56">
        <v>3.1199999999999999E-2</v>
      </c>
      <c r="M153" s="55">
        <v>68166.179999999993</v>
      </c>
      <c r="N153" s="55">
        <v>111.79</v>
      </c>
      <c r="O153" s="55">
        <v>76.202972622000004</v>
      </c>
      <c r="P153" s="56">
        <v>1.1999999999999999E-3</v>
      </c>
      <c r="Q153" s="56">
        <v>2.0000000000000001E-4</v>
      </c>
    </row>
    <row r="154" spans="1:17">
      <c r="A154" t="s">
        <v>3984</v>
      </c>
      <c r="B154" t="s">
        <v>2629</v>
      </c>
      <c r="C154" t="s">
        <v>2868</v>
      </c>
      <c r="D154" s="106" t="s">
        <v>4062</v>
      </c>
      <c r="E154" t="s">
        <v>548</v>
      </c>
      <c r="F154" t="s">
        <v>2869</v>
      </c>
      <c r="G154" t="s">
        <v>127</v>
      </c>
      <c r="H154" s="55">
        <v>6.9</v>
      </c>
      <c r="I154" t="s">
        <v>672</v>
      </c>
      <c r="J154" t="s">
        <v>98</v>
      </c>
      <c r="K154" s="56">
        <v>2.8500000000000001E-2</v>
      </c>
      <c r="L154" s="56">
        <v>3.04E-2</v>
      </c>
      <c r="M154" s="55">
        <v>59871.29</v>
      </c>
      <c r="N154" s="55">
        <v>110.9</v>
      </c>
      <c r="O154" s="55">
        <v>66.397260610000004</v>
      </c>
      <c r="P154" s="56">
        <v>1E-3</v>
      </c>
      <c r="Q154" s="56">
        <v>1E-4</v>
      </c>
    </row>
    <row r="155" spans="1:17">
      <c r="A155" t="s">
        <v>3984</v>
      </c>
      <c r="B155" t="s">
        <v>2629</v>
      </c>
      <c r="C155" t="s">
        <v>2872</v>
      </c>
      <c r="D155" s="106" t="s">
        <v>4062</v>
      </c>
      <c r="E155" t="s">
        <v>548</v>
      </c>
      <c r="F155" t="s">
        <v>2873</v>
      </c>
      <c r="G155" t="s">
        <v>127</v>
      </c>
      <c r="H155" s="55">
        <v>6.88</v>
      </c>
      <c r="I155" t="s">
        <v>672</v>
      </c>
      <c r="J155" t="s">
        <v>98</v>
      </c>
      <c r="K155" s="56">
        <v>3.0200000000000001E-2</v>
      </c>
      <c r="L155" s="56">
        <v>2.98E-2</v>
      </c>
      <c r="M155" s="55">
        <v>86141.5</v>
      </c>
      <c r="N155" s="55">
        <v>112.72</v>
      </c>
      <c r="O155" s="55">
        <v>97.098698799999994</v>
      </c>
      <c r="P155" s="56">
        <v>1.5E-3</v>
      </c>
      <c r="Q155" s="56">
        <v>2.0000000000000001E-4</v>
      </c>
    </row>
    <row r="156" spans="1:17">
      <c r="A156" t="s">
        <v>3984</v>
      </c>
      <c r="B156" t="s">
        <v>2629</v>
      </c>
      <c r="C156" t="s">
        <v>2874</v>
      </c>
      <c r="D156" s="106" t="s">
        <v>4062</v>
      </c>
      <c r="E156" t="s">
        <v>548</v>
      </c>
      <c r="F156" t="s">
        <v>2875</v>
      </c>
      <c r="G156" t="s">
        <v>127</v>
      </c>
      <c r="H156" s="55">
        <v>6.91</v>
      </c>
      <c r="I156" t="s">
        <v>672</v>
      </c>
      <c r="J156" t="s">
        <v>98</v>
      </c>
      <c r="K156" s="56">
        <v>2.7300000000000001E-2</v>
      </c>
      <c r="L156" s="56">
        <v>3.0800000000000001E-2</v>
      </c>
      <c r="M156" s="55">
        <v>7397.38</v>
      </c>
      <c r="N156" s="55">
        <v>109.73</v>
      </c>
      <c r="O156" s="55">
        <v>8.1171450739999997</v>
      </c>
      <c r="P156" s="56">
        <v>1E-4</v>
      </c>
      <c r="Q156" s="56">
        <v>0</v>
      </c>
    </row>
    <row r="157" spans="1:17">
      <c r="A157" t="s">
        <v>3984</v>
      </c>
      <c r="B157" t="s">
        <v>2629</v>
      </c>
      <c r="C157" t="s">
        <v>2876</v>
      </c>
      <c r="D157" s="106" t="s">
        <v>4062</v>
      </c>
      <c r="E157" t="s">
        <v>548</v>
      </c>
      <c r="F157" t="s">
        <v>2877</v>
      </c>
      <c r="G157" t="s">
        <v>127</v>
      </c>
      <c r="H157" s="55">
        <v>6.92</v>
      </c>
      <c r="I157" t="s">
        <v>672</v>
      </c>
      <c r="J157" t="s">
        <v>98</v>
      </c>
      <c r="K157" s="56">
        <v>2.52E-2</v>
      </c>
      <c r="L157" s="56">
        <v>3.1699999999999999E-2</v>
      </c>
      <c r="M157" s="55">
        <v>22735.72</v>
      </c>
      <c r="N157" s="55">
        <v>106.56</v>
      </c>
      <c r="O157" s="55">
        <v>24.227183232000002</v>
      </c>
      <c r="P157" s="56">
        <v>4.0000000000000002E-4</v>
      </c>
      <c r="Q157" s="56">
        <v>0</v>
      </c>
    </row>
    <row r="158" spans="1:17">
      <c r="A158" t="s">
        <v>3984</v>
      </c>
      <c r="B158" t="s">
        <v>2629</v>
      </c>
      <c r="C158" t="s">
        <v>2878</v>
      </c>
      <c r="D158" s="106" t="s">
        <v>4062</v>
      </c>
      <c r="E158" t="s">
        <v>548</v>
      </c>
      <c r="F158" t="s">
        <v>2879</v>
      </c>
      <c r="G158" t="s">
        <v>127</v>
      </c>
      <c r="H158" s="55">
        <v>6.85</v>
      </c>
      <c r="I158" t="s">
        <v>672</v>
      </c>
      <c r="J158" t="s">
        <v>98</v>
      </c>
      <c r="K158" s="56">
        <v>2.52E-2</v>
      </c>
      <c r="L158" s="56">
        <v>3.5900000000000001E-2</v>
      </c>
      <c r="M158" s="55">
        <v>22431.17</v>
      </c>
      <c r="N158" s="55">
        <v>102.96</v>
      </c>
      <c r="O158" s="55">
        <v>23.095132631999999</v>
      </c>
      <c r="P158" s="56">
        <v>4.0000000000000002E-4</v>
      </c>
      <c r="Q158" s="56">
        <v>0</v>
      </c>
    </row>
    <row r="159" spans="1:17">
      <c r="A159" t="s">
        <v>3984</v>
      </c>
      <c r="B159" t="s">
        <v>2629</v>
      </c>
      <c r="C159" t="s">
        <v>2860</v>
      </c>
      <c r="D159" s="106" t="s">
        <v>4062</v>
      </c>
      <c r="E159" t="s">
        <v>548</v>
      </c>
      <c r="F159" t="s">
        <v>2861</v>
      </c>
      <c r="G159" t="s">
        <v>127</v>
      </c>
      <c r="H159" s="55">
        <v>6.85</v>
      </c>
      <c r="I159" t="s">
        <v>672</v>
      </c>
      <c r="J159" t="s">
        <v>98</v>
      </c>
      <c r="K159" s="56">
        <v>2.52E-2</v>
      </c>
      <c r="L159" s="56">
        <v>3.5400000000000001E-2</v>
      </c>
      <c r="M159" s="55">
        <v>27783.29</v>
      </c>
      <c r="N159" s="55">
        <v>104.18</v>
      </c>
      <c r="O159" s="55">
        <v>28.944631522000002</v>
      </c>
      <c r="P159" s="56">
        <v>4.0000000000000002E-4</v>
      </c>
      <c r="Q159" s="56">
        <v>1E-4</v>
      </c>
    </row>
    <row r="160" spans="1:17">
      <c r="A160" t="s">
        <v>3984</v>
      </c>
      <c r="B160" t="s">
        <v>2629</v>
      </c>
      <c r="C160" t="s">
        <v>2862</v>
      </c>
      <c r="D160" s="106" t="s">
        <v>4062</v>
      </c>
      <c r="E160" t="s">
        <v>548</v>
      </c>
      <c r="F160" t="s">
        <v>2863</v>
      </c>
      <c r="G160" t="s">
        <v>127</v>
      </c>
      <c r="H160" s="55">
        <v>6.85</v>
      </c>
      <c r="I160" t="s">
        <v>672</v>
      </c>
      <c r="J160" t="s">
        <v>98</v>
      </c>
      <c r="K160" s="56">
        <v>2.52E-2</v>
      </c>
      <c r="L160" s="56">
        <v>3.5799999999999998E-2</v>
      </c>
      <c r="M160" s="55">
        <v>15471.38</v>
      </c>
      <c r="N160" s="55">
        <v>103.91</v>
      </c>
      <c r="O160" s="55">
        <v>16.076310958000001</v>
      </c>
      <c r="P160" s="56">
        <v>2.0000000000000001E-4</v>
      </c>
      <c r="Q160" s="56">
        <v>0</v>
      </c>
    </row>
    <row r="161" spans="1:17">
      <c r="A161" t="s">
        <v>3984</v>
      </c>
      <c r="B161" t="s">
        <v>2629</v>
      </c>
      <c r="C161" t="s">
        <v>2858</v>
      </c>
      <c r="D161" s="106" t="s">
        <v>4062</v>
      </c>
      <c r="E161" t="s">
        <v>548</v>
      </c>
      <c r="F161" t="s">
        <v>2859</v>
      </c>
      <c r="G161" t="s">
        <v>127</v>
      </c>
      <c r="H161" s="55">
        <v>6.56</v>
      </c>
      <c r="I161" t="s">
        <v>672</v>
      </c>
      <c r="J161" t="s">
        <v>98</v>
      </c>
      <c r="K161" s="56">
        <v>2.52E-2</v>
      </c>
      <c r="L161" s="56">
        <v>3.1800000000000002E-2</v>
      </c>
      <c r="M161" s="55">
        <v>87374.080000000002</v>
      </c>
      <c r="N161" s="55">
        <v>107.73</v>
      </c>
      <c r="O161" s="55">
        <v>94.128096384000003</v>
      </c>
      <c r="P161" s="56">
        <v>1.4E-3</v>
      </c>
      <c r="Q161" s="56">
        <v>2.0000000000000001E-4</v>
      </c>
    </row>
    <row r="162" spans="1:17">
      <c r="A162" t="s">
        <v>3984</v>
      </c>
      <c r="B162" t="s">
        <v>2629</v>
      </c>
      <c r="C162" t="s">
        <v>2852</v>
      </c>
      <c r="D162" s="106" t="s">
        <v>4062</v>
      </c>
      <c r="E162" t="s">
        <v>548</v>
      </c>
      <c r="F162" t="s">
        <v>2853</v>
      </c>
      <c r="G162" t="s">
        <v>127</v>
      </c>
      <c r="H162" s="55">
        <v>9.3800000000000008</v>
      </c>
      <c r="I162" t="s">
        <v>672</v>
      </c>
      <c r="J162" t="s">
        <v>98</v>
      </c>
      <c r="K162" s="56">
        <v>2.63E-2</v>
      </c>
      <c r="L162" s="56">
        <v>3.1600000000000003E-2</v>
      </c>
      <c r="M162" s="55">
        <v>38365.230000000003</v>
      </c>
      <c r="N162" s="55">
        <v>101.28</v>
      </c>
      <c r="O162" s="55">
        <v>38.856304944000001</v>
      </c>
      <c r="P162" s="56">
        <v>5.9999999999999995E-4</v>
      </c>
      <c r="Q162" s="56">
        <v>1E-4</v>
      </c>
    </row>
    <row r="163" spans="1:17">
      <c r="A163" t="s">
        <v>3984</v>
      </c>
      <c r="B163" t="s">
        <v>2629</v>
      </c>
      <c r="C163" t="s">
        <v>2854</v>
      </c>
      <c r="D163" s="106" t="s">
        <v>4062</v>
      </c>
      <c r="E163" t="s">
        <v>548</v>
      </c>
      <c r="F163" t="s">
        <v>525</v>
      </c>
      <c r="G163" t="s">
        <v>127</v>
      </c>
      <c r="H163" s="55">
        <v>9.09</v>
      </c>
      <c r="I163" t="s">
        <v>672</v>
      </c>
      <c r="J163" t="s">
        <v>98</v>
      </c>
      <c r="K163" s="56">
        <v>3.0800000000000001E-2</v>
      </c>
      <c r="L163" s="56">
        <v>3.6799999999999999E-2</v>
      </c>
      <c r="M163" s="55">
        <v>12485.73</v>
      </c>
      <c r="N163" s="55">
        <v>98.95</v>
      </c>
      <c r="O163" s="55">
        <v>12.354629835000001</v>
      </c>
      <c r="P163" s="56">
        <v>2.0000000000000001E-4</v>
      </c>
      <c r="Q163" s="56">
        <v>0</v>
      </c>
    </row>
    <row r="164" spans="1:17">
      <c r="A164" t="s">
        <v>3977</v>
      </c>
      <c r="B164" t="s">
        <v>2629</v>
      </c>
      <c r="C164" t="s">
        <v>2822</v>
      </c>
      <c r="D164" s="106" t="s">
        <v>4062</v>
      </c>
      <c r="E164" t="s">
        <v>548</v>
      </c>
      <c r="F164" t="s">
        <v>411</v>
      </c>
      <c r="G164" t="s">
        <v>127</v>
      </c>
      <c r="H164" s="55">
        <v>7.55</v>
      </c>
      <c r="I164" t="s">
        <v>672</v>
      </c>
      <c r="J164" t="s">
        <v>98</v>
      </c>
      <c r="K164" s="56">
        <v>3.73E-2</v>
      </c>
      <c r="L164" s="56">
        <v>3.5999999999999997E-2</v>
      </c>
      <c r="M164" s="55">
        <v>86392.51</v>
      </c>
      <c r="N164" s="55">
        <v>114.27</v>
      </c>
      <c r="O164" s="55">
        <v>98.720721177000001</v>
      </c>
      <c r="P164" s="56">
        <v>1.5E-3</v>
      </c>
      <c r="Q164" s="56">
        <v>2.0000000000000001E-4</v>
      </c>
    </row>
    <row r="165" spans="1:17">
      <c r="A165" t="s">
        <v>3977</v>
      </c>
      <c r="B165" t="s">
        <v>2629</v>
      </c>
      <c r="C165" t="s">
        <v>2823</v>
      </c>
      <c r="D165" s="106" t="s">
        <v>4062</v>
      </c>
      <c r="E165" t="s">
        <v>548</v>
      </c>
      <c r="F165" t="s">
        <v>411</v>
      </c>
      <c r="G165" t="s">
        <v>127</v>
      </c>
      <c r="H165" s="55">
        <v>7.57</v>
      </c>
      <c r="I165" t="s">
        <v>672</v>
      </c>
      <c r="J165" t="s">
        <v>98</v>
      </c>
      <c r="K165" s="56">
        <v>3.5499999999999997E-2</v>
      </c>
      <c r="L165" s="56">
        <v>3.6299999999999999E-2</v>
      </c>
      <c r="M165" s="55">
        <v>18444.060000000001</v>
      </c>
      <c r="N165" s="55">
        <v>112.34</v>
      </c>
      <c r="O165" s="55">
        <v>20.720057004000001</v>
      </c>
      <c r="P165" s="56">
        <v>2.9999999999999997E-4</v>
      </c>
      <c r="Q165" s="56">
        <v>0</v>
      </c>
    </row>
    <row r="166" spans="1:17">
      <c r="A166" t="s">
        <v>3977</v>
      </c>
      <c r="B166" t="s">
        <v>2629</v>
      </c>
      <c r="C166" t="s">
        <v>2824</v>
      </c>
      <c r="D166" s="106" t="s">
        <v>4062</v>
      </c>
      <c r="E166" t="s">
        <v>548</v>
      </c>
      <c r="F166" t="s">
        <v>411</v>
      </c>
      <c r="G166" t="s">
        <v>127</v>
      </c>
      <c r="H166" s="55">
        <v>7.41</v>
      </c>
      <c r="I166" t="s">
        <v>672</v>
      </c>
      <c r="J166" t="s">
        <v>98</v>
      </c>
      <c r="K166" s="56">
        <v>3.4700000000000002E-2</v>
      </c>
      <c r="L166" s="56">
        <v>4.3799999999999999E-2</v>
      </c>
      <c r="M166" s="55">
        <v>32773.089999999997</v>
      </c>
      <c r="N166" s="55">
        <v>105.64</v>
      </c>
      <c r="O166" s="55">
        <v>34.621492275999998</v>
      </c>
      <c r="P166" s="56">
        <v>5.0000000000000001E-4</v>
      </c>
      <c r="Q166" s="56">
        <v>1E-4</v>
      </c>
    </row>
    <row r="167" spans="1:17">
      <c r="A167" t="s">
        <v>3977</v>
      </c>
      <c r="B167" t="s">
        <v>2629</v>
      </c>
      <c r="C167" t="s">
        <v>2818</v>
      </c>
      <c r="D167" s="106" t="s">
        <v>4062</v>
      </c>
      <c r="E167" t="s">
        <v>548</v>
      </c>
      <c r="F167" t="s">
        <v>411</v>
      </c>
      <c r="G167" t="s">
        <v>127</v>
      </c>
      <c r="H167" s="55">
        <v>7.57</v>
      </c>
      <c r="I167" t="s">
        <v>672</v>
      </c>
      <c r="J167" t="s">
        <v>98</v>
      </c>
      <c r="K167" s="56">
        <v>3.44E-2</v>
      </c>
      <c r="L167" s="56">
        <v>3.6900000000000002E-2</v>
      </c>
      <c r="M167" s="55">
        <v>21145.11</v>
      </c>
      <c r="N167" s="55">
        <v>111.1</v>
      </c>
      <c r="O167" s="55">
        <v>23.49221721</v>
      </c>
      <c r="P167" s="56">
        <v>4.0000000000000002E-4</v>
      </c>
      <c r="Q167" s="56">
        <v>0</v>
      </c>
    </row>
    <row r="168" spans="1:17">
      <c r="A168" t="s">
        <v>3977</v>
      </c>
      <c r="B168" t="s">
        <v>2629</v>
      </c>
      <c r="C168" t="s">
        <v>2819</v>
      </c>
      <c r="D168" s="106" t="s">
        <v>4062</v>
      </c>
      <c r="E168" t="s">
        <v>548</v>
      </c>
      <c r="F168" t="s">
        <v>411</v>
      </c>
      <c r="G168" t="s">
        <v>127</v>
      </c>
      <c r="H168" s="55">
        <v>7.53</v>
      </c>
      <c r="I168" t="s">
        <v>672</v>
      </c>
      <c r="J168" t="s">
        <v>98</v>
      </c>
      <c r="K168" s="56">
        <v>3.6600000000000001E-2</v>
      </c>
      <c r="L168" s="56">
        <v>3.6999999999999998E-2</v>
      </c>
      <c r="M168" s="55">
        <v>28209.01</v>
      </c>
      <c r="N168" s="55">
        <v>111.56</v>
      </c>
      <c r="O168" s="55">
        <v>31.469971556000001</v>
      </c>
      <c r="P168" s="56">
        <v>5.0000000000000001E-4</v>
      </c>
      <c r="Q168" s="56">
        <v>1E-4</v>
      </c>
    </row>
    <row r="169" spans="1:17">
      <c r="A169" t="s">
        <v>3977</v>
      </c>
      <c r="B169" t="s">
        <v>2629</v>
      </c>
      <c r="C169" t="s">
        <v>2821</v>
      </c>
      <c r="D169" s="106" t="s">
        <v>4062</v>
      </c>
      <c r="E169" t="s">
        <v>548</v>
      </c>
      <c r="F169" t="s">
        <v>411</v>
      </c>
      <c r="G169" t="s">
        <v>127</v>
      </c>
      <c r="H169" s="55">
        <v>7.5</v>
      </c>
      <c r="I169" t="s">
        <v>672</v>
      </c>
      <c r="J169" t="s">
        <v>98</v>
      </c>
      <c r="K169" s="56">
        <v>3.6200000000000003E-2</v>
      </c>
      <c r="L169" s="56">
        <v>3.8800000000000001E-2</v>
      </c>
      <c r="M169" s="55">
        <v>56398.93</v>
      </c>
      <c r="N169" s="55">
        <v>109.59</v>
      </c>
      <c r="O169" s="55">
        <v>61.807587386999998</v>
      </c>
      <c r="P169" s="56">
        <v>8.9999999999999998E-4</v>
      </c>
      <c r="Q169" s="56">
        <v>1E-4</v>
      </c>
    </row>
    <row r="170" spans="1:17">
      <c r="A170" t="s">
        <v>3977</v>
      </c>
      <c r="B170" t="s">
        <v>2629</v>
      </c>
      <c r="C170" t="s">
        <v>2825</v>
      </c>
      <c r="D170" s="106" t="s">
        <v>4062</v>
      </c>
      <c r="E170" t="s">
        <v>548</v>
      </c>
      <c r="F170" t="s">
        <v>411</v>
      </c>
      <c r="G170" t="s">
        <v>127</v>
      </c>
      <c r="H170" s="55">
        <v>7.58</v>
      </c>
      <c r="I170" t="s">
        <v>672</v>
      </c>
      <c r="J170" t="s">
        <v>98</v>
      </c>
      <c r="K170" s="56">
        <v>3.8199999999999998E-2</v>
      </c>
      <c r="L170" s="56">
        <v>3.3799999999999997E-2</v>
      </c>
      <c r="M170" s="55">
        <v>39840.57</v>
      </c>
      <c r="N170" s="55">
        <v>115.23</v>
      </c>
      <c r="O170" s="55">
        <v>45.908288810999998</v>
      </c>
      <c r="P170" s="56">
        <v>6.9999999999999999E-4</v>
      </c>
      <c r="Q170" s="56">
        <v>1E-4</v>
      </c>
    </row>
    <row r="171" spans="1:17">
      <c r="A171" t="s">
        <v>3977</v>
      </c>
      <c r="B171" t="s">
        <v>2629</v>
      </c>
      <c r="C171" t="s">
        <v>2814</v>
      </c>
      <c r="D171" s="106" t="s">
        <v>4062</v>
      </c>
      <c r="E171" t="s">
        <v>548</v>
      </c>
      <c r="F171" t="s">
        <v>411</v>
      </c>
      <c r="G171" t="s">
        <v>127</v>
      </c>
      <c r="H171" s="55">
        <v>7.6</v>
      </c>
      <c r="I171" t="s">
        <v>672</v>
      </c>
      <c r="J171" t="s">
        <v>98</v>
      </c>
      <c r="K171" s="56">
        <v>3.3700000000000001E-2</v>
      </c>
      <c r="L171" s="56">
        <v>3.6299999999999999E-2</v>
      </c>
      <c r="M171" s="55">
        <v>94601.97</v>
      </c>
      <c r="N171" s="55">
        <v>109.67</v>
      </c>
      <c r="O171" s="55">
        <v>103.749980499</v>
      </c>
      <c r="P171" s="56">
        <v>1.6000000000000001E-3</v>
      </c>
      <c r="Q171" s="56">
        <v>2.0000000000000001E-4</v>
      </c>
    </row>
    <row r="172" spans="1:17">
      <c r="A172" t="s">
        <v>3977</v>
      </c>
      <c r="B172" t="s">
        <v>2629</v>
      </c>
      <c r="C172" t="s">
        <v>2820</v>
      </c>
      <c r="D172" s="106" t="s">
        <v>4062</v>
      </c>
      <c r="E172" t="s">
        <v>548</v>
      </c>
      <c r="F172" t="s">
        <v>411</v>
      </c>
      <c r="G172" t="s">
        <v>127</v>
      </c>
      <c r="H172" s="55">
        <v>7.47</v>
      </c>
      <c r="I172" t="s">
        <v>672</v>
      </c>
      <c r="J172" t="s">
        <v>98</v>
      </c>
      <c r="K172" s="56">
        <v>2.75E-2</v>
      </c>
      <c r="L172" s="56">
        <v>4.6399999999999997E-2</v>
      </c>
      <c r="M172" s="55">
        <v>110136.82</v>
      </c>
      <c r="N172" s="55">
        <v>96.34</v>
      </c>
      <c r="O172" s="55">
        <v>106.105812388</v>
      </c>
      <c r="P172" s="56">
        <v>1.6000000000000001E-3</v>
      </c>
      <c r="Q172" s="56">
        <v>2.0000000000000001E-4</v>
      </c>
    </row>
    <row r="173" spans="1:17">
      <c r="A173" t="s">
        <v>3977</v>
      </c>
      <c r="B173" t="s">
        <v>2629</v>
      </c>
      <c r="C173" t="s">
        <v>2815</v>
      </c>
      <c r="D173" s="106" t="s">
        <v>4062</v>
      </c>
      <c r="E173" t="s">
        <v>548</v>
      </c>
      <c r="F173" t="s">
        <v>411</v>
      </c>
      <c r="G173" t="s">
        <v>127</v>
      </c>
      <c r="H173" s="55">
        <v>7.8</v>
      </c>
      <c r="I173" t="s">
        <v>672</v>
      </c>
      <c r="J173" t="s">
        <v>98</v>
      </c>
      <c r="K173" s="56">
        <v>2.7900000000000001E-2</v>
      </c>
      <c r="L173" s="56">
        <v>3.1899999999999998E-2</v>
      </c>
      <c r="M173" s="55">
        <v>22407.69</v>
      </c>
      <c r="N173" s="55">
        <v>108.25</v>
      </c>
      <c r="O173" s="55">
        <v>24.256324424999999</v>
      </c>
      <c r="P173" s="56">
        <v>4.0000000000000002E-4</v>
      </c>
      <c r="Q173" s="56">
        <v>0</v>
      </c>
    </row>
    <row r="174" spans="1:17">
      <c r="A174" t="s">
        <v>3977</v>
      </c>
      <c r="B174" t="s">
        <v>2629</v>
      </c>
      <c r="C174" t="s">
        <v>2816</v>
      </c>
      <c r="D174" s="106" t="s">
        <v>4062</v>
      </c>
      <c r="E174" t="s">
        <v>548</v>
      </c>
      <c r="F174" t="s">
        <v>411</v>
      </c>
      <c r="G174" t="s">
        <v>127</v>
      </c>
      <c r="H174" s="55">
        <v>7.58</v>
      </c>
      <c r="I174" t="s">
        <v>672</v>
      </c>
      <c r="J174" t="s">
        <v>98</v>
      </c>
      <c r="K174" s="56">
        <v>2.75E-2</v>
      </c>
      <c r="L174" s="56">
        <v>4.1700000000000001E-2</v>
      </c>
      <c r="M174" s="55">
        <v>18472.48</v>
      </c>
      <c r="N174" s="55">
        <v>100.5</v>
      </c>
      <c r="O174" s="55">
        <v>18.5648424</v>
      </c>
      <c r="P174" s="56">
        <v>2.9999999999999997E-4</v>
      </c>
      <c r="Q174" s="56">
        <v>0</v>
      </c>
    </row>
    <row r="175" spans="1:17">
      <c r="A175" t="s">
        <v>3977</v>
      </c>
      <c r="B175" t="s">
        <v>2629</v>
      </c>
      <c r="C175" t="s">
        <v>2817</v>
      </c>
      <c r="D175" s="106" t="s">
        <v>4062</v>
      </c>
      <c r="E175" t="s">
        <v>548</v>
      </c>
      <c r="F175" t="s">
        <v>411</v>
      </c>
      <c r="G175" t="s">
        <v>127</v>
      </c>
      <c r="H175" s="55">
        <v>7.48</v>
      </c>
      <c r="I175" t="s">
        <v>672</v>
      </c>
      <c r="J175" t="s">
        <v>98</v>
      </c>
      <c r="K175" s="56">
        <v>2.75E-2</v>
      </c>
      <c r="L175" s="56">
        <v>4.5999999999999999E-2</v>
      </c>
      <c r="M175" s="55">
        <v>29962.44</v>
      </c>
      <c r="N175" s="55">
        <v>97.38</v>
      </c>
      <c r="O175" s="55">
        <v>29.177424072000001</v>
      </c>
      <c r="P175" s="56">
        <v>4.0000000000000002E-4</v>
      </c>
      <c r="Q175" s="56">
        <v>1E-4</v>
      </c>
    </row>
    <row r="176" spans="1:17">
      <c r="A176" t="s">
        <v>3977</v>
      </c>
      <c r="B176" t="s">
        <v>2629</v>
      </c>
      <c r="C176" t="s">
        <v>2803</v>
      </c>
      <c r="D176" s="106" t="s">
        <v>4062</v>
      </c>
      <c r="E176" t="s">
        <v>548</v>
      </c>
      <c r="F176" t="s">
        <v>411</v>
      </c>
      <c r="G176" t="s">
        <v>127</v>
      </c>
      <c r="H176" s="55">
        <v>7.35</v>
      </c>
      <c r="I176" t="s">
        <v>672</v>
      </c>
      <c r="J176" t="s">
        <v>98</v>
      </c>
      <c r="K176" s="56">
        <v>2.75E-2</v>
      </c>
      <c r="L176" s="56">
        <v>5.16E-2</v>
      </c>
      <c r="M176" s="55">
        <v>15544.92</v>
      </c>
      <c r="N176" s="55">
        <v>93.59</v>
      </c>
      <c r="O176" s="55">
        <v>14.548490628</v>
      </c>
      <c r="P176" s="56">
        <v>2.0000000000000001E-4</v>
      </c>
      <c r="Q176" s="56">
        <v>0</v>
      </c>
    </row>
    <row r="177" spans="1:17">
      <c r="A177" t="s">
        <v>3977</v>
      </c>
      <c r="B177" t="s">
        <v>2629</v>
      </c>
      <c r="C177" t="s">
        <v>2804</v>
      </c>
      <c r="D177" s="106" t="s">
        <v>4062</v>
      </c>
      <c r="E177" t="s">
        <v>548</v>
      </c>
      <c r="F177" t="s">
        <v>2805</v>
      </c>
      <c r="G177" t="s">
        <v>127</v>
      </c>
      <c r="H177" s="55">
        <v>7.27</v>
      </c>
      <c r="I177" t="s">
        <v>672</v>
      </c>
      <c r="J177" t="s">
        <v>98</v>
      </c>
      <c r="K177" s="56">
        <v>2.75E-2</v>
      </c>
      <c r="L177" s="56">
        <v>5.5399999999999998E-2</v>
      </c>
      <c r="M177" s="55">
        <v>29857.87</v>
      </c>
      <c r="N177" s="55">
        <v>91.05</v>
      </c>
      <c r="O177" s="55">
        <v>27.185590635000001</v>
      </c>
      <c r="P177" s="56">
        <v>4.0000000000000002E-4</v>
      </c>
      <c r="Q177" s="56">
        <v>1E-4</v>
      </c>
    </row>
    <row r="178" spans="1:17">
      <c r="A178" t="s">
        <v>3977</v>
      </c>
      <c r="B178" t="s">
        <v>2629</v>
      </c>
      <c r="C178" t="s">
        <v>2806</v>
      </c>
      <c r="D178" s="106" t="s">
        <v>4062</v>
      </c>
      <c r="E178" t="s">
        <v>548</v>
      </c>
      <c r="F178" t="s">
        <v>280</v>
      </c>
      <c r="G178" t="s">
        <v>127</v>
      </c>
      <c r="H178" s="55">
        <v>6.71</v>
      </c>
      <c r="I178" t="s">
        <v>672</v>
      </c>
      <c r="J178" t="s">
        <v>98</v>
      </c>
      <c r="K178" s="56">
        <v>2.75E-2</v>
      </c>
      <c r="L178" s="56">
        <v>8.1600000000000006E-2</v>
      </c>
      <c r="M178" s="55">
        <v>33447.199999999997</v>
      </c>
      <c r="N178" s="55">
        <v>74.97</v>
      </c>
      <c r="O178" s="55">
        <v>25.07536584</v>
      </c>
      <c r="P178" s="56">
        <v>4.0000000000000002E-4</v>
      </c>
      <c r="Q178" s="56">
        <v>1E-4</v>
      </c>
    </row>
    <row r="179" spans="1:17">
      <c r="A179" t="s">
        <v>3977</v>
      </c>
      <c r="B179" t="s">
        <v>2629</v>
      </c>
      <c r="C179" t="s">
        <v>2807</v>
      </c>
      <c r="D179" s="106" t="s">
        <v>4062</v>
      </c>
      <c r="E179" t="s">
        <v>548</v>
      </c>
      <c r="F179" t="s">
        <v>263</v>
      </c>
      <c r="G179" t="s">
        <v>127</v>
      </c>
      <c r="H179" s="55">
        <v>6.95</v>
      </c>
      <c r="I179" t="s">
        <v>672</v>
      </c>
      <c r="J179" t="s">
        <v>98</v>
      </c>
      <c r="K179" s="56">
        <v>2.75E-2</v>
      </c>
      <c r="L179" s="56">
        <v>7.0199999999999999E-2</v>
      </c>
      <c r="M179" s="55">
        <v>40601.85</v>
      </c>
      <c r="N179" s="55">
        <v>80.209999999999994</v>
      </c>
      <c r="O179" s="55">
        <v>32.566743885000001</v>
      </c>
      <c r="P179" s="56">
        <v>5.0000000000000001E-4</v>
      </c>
      <c r="Q179" s="56">
        <v>1E-4</v>
      </c>
    </row>
    <row r="180" spans="1:17">
      <c r="A180" t="s">
        <v>3977</v>
      </c>
      <c r="B180" t="s">
        <v>2629</v>
      </c>
      <c r="C180" t="s">
        <v>2809</v>
      </c>
      <c r="D180" s="106" t="s">
        <v>4062</v>
      </c>
      <c r="E180" t="s">
        <v>548</v>
      </c>
      <c r="F180" t="s">
        <v>2810</v>
      </c>
      <c r="G180" t="s">
        <v>127</v>
      </c>
      <c r="H180" s="55">
        <v>7.57</v>
      </c>
      <c r="I180" t="s">
        <v>672</v>
      </c>
      <c r="J180" t="s">
        <v>98</v>
      </c>
      <c r="K180" s="56">
        <v>2.9100000000000001E-2</v>
      </c>
      <c r="L180" s="56">
        <v>4.07E-2</v>
      </c>
      <c r="M180" s="55">
        <v>59936.06</v>
      </c>
      <c r="N180" s="55">
        <v>97.05</v>
      </c>
      <c r="O180" s="55">
        <v>58.167946229999998</v>
      </c>
      <c r="P180" s="56">
        <v>8.9999999999999998E-4</v>
      </c>
      <c r="Q180" s="56">
        <v>1E-4</v>
      </c>
    </row>
    <row r="181" spans="1:17">
      <c r="A181" t="s">
        <v>3977</v>
      </c>
      <c r="B181" t="s">
        <v>2629</v>
      </c>
      <c r="C181" t="s">
        <v>2811</v>
      </c>
      <c r="D181" s="106" t="s">
        <v>4062</v>
      </c>
      <c r="E181" t="s">
        <v>548</v>
      </c>
      <c r="F181" t="s">
        <v>2526</v>
      </c>
      <c r="G181" t="s">
        <v>127</v>
      </c>
      <c r="H181" s="55">
        <v>7.45</v>
      </c>
      <c r="I181" t="s">
        <v>672</v>
      </c>
      <c r="J181" t="s">
        <v>98</v>
      </c>
      <c r="K181" s="56">
        <v>3.4599999999999999E-2</v>
      </c>
      <c r="L181" s="56">
        <v>4.2200000000000001E-2</v>
      </c>
      <c r="M181" s="55">
        <v>29001.32</v>
      </c>
      <c r="N181" s="55">
        <v>97.91</v>
      </c>
      <c r="O181" s="55">
        <v>28.395192412</v>
      </c>
      <c r="P181" s="56">
        <v>4.0000000000000002E-4</v>
      </c>
      <c r="Q181" s="56">
        <v>1E-4</v>
      </c>
    </row>
    <row r="182" spans="1:17">
      <c r="A182" t="s">
        <v>3977</v>
      </c>
      <c r="B182" t="s">
        <v>2629</v>
      </c>
      <c r="C182" t="s">
        <v>2812</v>
      </c>
      <c r="D182" s="106" t="s">
        <v>4062</v>
      </c>
      <c r="E182" t="s">
        <v>548</v>
      </c>
      <c r="F182" t="s">
        <v>2813</v>
      </c>
      <c r="G182" t="s">
        <v>127</v>
      </c>
      <c r="H182" s="55">
        <v>7.33</v>
      </c>
      <c r="I182" t="s">
        <v>672</v>
      </c>
      <c r="J182" t="s">
        <v>98</v>
      </c>
      <c r="K182" s="56">
        <v>3.9699999999999999E-2</v>
      </c>
      <c r="L182" s="56">
        <v>4.3799999999999999E-2</v>
      </c>
      <c r="M182" s="55">
        <v>32951.4</v>
      </c>
      <c r="N182" s="55">
        <v>98.41</v>
      </c>
      <c r="O182" s="55">
        <v>32.427472739999999</v>
      </c>
      <c r="P182" s="56">
        <v>5.0000000000000001E-4</v>
      </c>
      <c r="Q182" s="56">
        <v>1E-4</v>
      </c>
    </row>
    <row r="183" spans="1:17">
      <c r="A183" t="s">
        <v>3977</v>
      </c>
      <c r="B183" t="s">
        <v>2629</v>
      </c>
      <c r="C183" t="s">
        <v>2808</v>
      </c>
      <c r="D183" s="106" t="s">
        <v>4062</v>
      </c>
      <c r="E183" t="s">
        <v>548</v>
      </c>
      <c r="F183" t="s">
        <v>230</v>
      </c>
      <c r="G183" t="s">
        <v>127</v>
      </c>
      <c r="H183" s="55">
        <v>7.2</v>
      </c>
      <c r="I183" t="s">
        <v>672</v>
      </c>
      <c r="J183" t="s">
        <v>98</v>
      </c>
      <c r="K183" s="56">
        <v>4.4499999999999998E-2</v>
      </c>
      <c r="L183" s="56">
        <v>4.6899999999999997E-2</v>
      </c>
      <c r="M183" s="55">
        <v>23787.37</v>
      </c>
      <c r="N183" s="55">
        <v>98.94</v>
      </c>
      <c r="O183" s="55">
        <v>23.535223878</v>
      </c>
      <c r="P183" s="56">
        <v>4.0000000000000002E-4</v>
      </c>
      <c r="Q183" s="56">
        <v>0</v>
      </c>
    </row>
    <row r="184" spans="1:17">
      <c r="A184" t="s">
        <v>4016</v>
      </c>
      <c r="B184" t="s">
        <v>2629</v>
      </c>
      <c r="C184" t="s">
        <v>2775</v>
      </c>
      <c r="D184" s="106" t="s">
        <v>4062</v>
      </c>
      <c r="E184" t="s">
        <v>548</v>
      </c>
      <c r="F184" t="s">
        <v>4017</v>
      </c>
      <c r="G184" t="s">
        <v>127</v>
      </c>
      <c r="H184" s="55">
        <v>4.97</v>
      </c>
      <c r="I184" t="s">
        <v>318</v>
      </c>
      <c r="J184" t="s">
        <v>98</v>
      </c>
      <c r="K184" s="56">
        <v>4.4999999999999998E-2</v>
      </c>
      <c r="L184" s="56">
        <v>3.7100000000000001E-2</v>
      </c>
      <c r="M184" s="55">
        <v>137069.35999999999</v>
      </c>
      <c r="N184" s="55">
        <v>106.49</v>
      </c>
      <c r="O184" s="55">
        <v>145.965161464</v>
      </c>
      <c r="P184" s="56">
        <v>2.2000000000000001E-3</v>
      </c>
      <c r="Q184" s="56">
        <v>2.9999999999999997E-4</v>
      </c>
    </row>
    <row r="185" spans="1:17">
      <c r="A185" t="s">
        <v>4018</v>
      </c>
      <c r="B185" t="s">
        <v>2629</v>
      </c>
      <c r="C185" t="s">
        <v>2857</v>
      </c>
      <c r="D185" s="106" t="s">
        <v>4062</v>
      </c>
      <c r="E185" t="s">
        <v>548</v>
      </c>
      <c r="F185" t="s">
        <v>4017</v>
      </c>
      <c r="G185" t="s">
        <v>127</v>
      </c>
      <c r="H185" s="55">
        <v>5.1100000000000003</v>
      </c>
      <c r="I185" t="s">
        <v>318</v>
      </c>
      <c r="J185" t="s">
        <v>98</v>
      </c>
      <c r="K185" s="56">
        <v>4.5499999999999999E-2</v>
      </c>
      <c r="L185" s="56">
        <v>3.7699999999999997E-2</v>
      </c>
      <c r="M185" s="55">
        <v>290119.2</v>
      </c>
      <c r="N185" s="55">
        <v>106.58</v>
      </c>
      <c r="O185" s="55">
        <v>309.20904336000001</v>
      </c>
      <c r="P185" s="56">
        <v>4.7000000000000002E-3</v>
      </c>
      <c r="Q185" s="56">
        <v>5.9999999999999995E-4</v>
      </c>
    </row>
    <row r="186" spans="1:17">
      <c r="A186" t="s">
        <v>4019</v>
      </c>
      <c r="B186" t="s">
        <v>2629</v>
      </c>
      <c r="C186" t="s">
        <v>2767</v>
      </c>
      <c r="D186" s="106" t="s">
        <v>4062</v>
      </c>
      <c r="E186" t="s">
        <v>543</v>
      </c>
      <c r="F186" t="s">
        <v>2768</v>
      </c>
      <c r="G186" t="s">
        <v>175</v>
      </c>
      <c r="H186" s="55">
        <v>4.57</v>
      </c>
      <c r="I186" t="s">
        <v>318</v>
      </c>
      <c r="J186" t="s">
        <v>102</v>
      </c>
      <c r="K186" s="56">
        <v>2.3599999999999999E-2</v>
      </c>
      <c r="L186" s="56">
        <v>5.4199999999999998E-2</v>
      </c>
      <c r="M186" s="55">
        <v>249075.05</v>
      </c>
      <c r="N186" s="55">
        <v>87.31</v>
      </c>
      <c r="O186" s="55">
        <v>872.39232676339805</v>
      </c>
      <c r="P186" s="56">
        <v>1.3299999999999999E-2</v>
      </c>
      <c r="Q186" s="56">
        <v>1.6999999999999999E-3</v>
      </c>
    </row>
    <row r="187" spans="1:17">
      <c r="A187" t="s">
        <v>4020</v>
      </c>
      <c r="B187" t="s">
        <v>2629</v>
      </c>
      <c r="C187" t="s">
        <v>2785</v>
      </c>
      <c r="D187" s="106" t="s">
        <v>4062</v>
      </c>
      <c r="E187" t="s">
        <v>548</v>
      </c>
      <c r="F187" t="s">
        <v>661</v>
      </c>
      <c r="G187" t="s">
        <v>127</v>
      </c>
      <c r="H187" s="55">
        <v>8.6</v>
      </c>
      <c r="I187" t="s">
        <v>672</v>
      </c>
      <c r="J187" t="s">
        <v>98</v>
      </c>
      <c r="K187" s="56">
        <v>2.35E-2</v>
      </c>
      <c r="L187" s="56">
        <v>4.0899999999999999E-2</v>
      </c>
      <c r="M187" s="55">
        <v>169352.56</v>
      </c>
      <c r="N187" s="55">
        <v>96.18</v>
      </c>
      <c r="O187" s="55">
        <v>162.883292208</v>
      </c>
      <c r="P187" s="56">
        <v>2.5000000000000001E-3</v>
      </c>
      <c r="Q187" s="56">
        <v>2.9999999999999997E-4</v>
      </c>
    </row>
    <row r="188" spans="1:17">
      <c r="A188" t="s">
        <v>4020</v>
      </c>
      <c r="B188" t="s">
        <v>2629</v>
      </c>
      <c r="C188" t="s">
        <v>2786</v>
      </c>
      <c r="D188" s="106" t="s">
        <v>4062</v>
      </c>
      <c r="E188" t="s">
        <v>548</v>
      </c>
      <c r="F188" t="s">
        <v>2787</v>
      </c>
      <c r="G188" t="s">
        <v>127</v>
      </c>
      <c r="H188" s="55">
        <v>8.5</v>
      </c>
      <c r="I188" t="s">
        <v>672</v>
      </c>
      <c r="J188" t="s">
        <v>98</v>
      </c>
      <c r="K188" s="56">
        <v>2.47E-2</v>
      </c>
      <c r="L188" s="56">
        <v>4.3299999999999998E-2</v>
      </c>
      <c r="M188" s="55">
        <v>21186.93</v>
      </c>
      <c r="N188" s="55">
        <v>95.37</v>
      </c>
      <c r="O188" s="55">
        <v>20.205975141</v>
      </c>
      <c r="P188" s="56">
        <v>2.9999999999999997E-4</v>
      </c>
      <c r="Q188" s="56">
        <v>0</v>
      </c>
    </row>
    <row r="189" spans="1:17">
      <c r="A189" t="s">
        <v>4020</v>
      </c>
      <c r="B189" t="s">
        <v>2629</v>
      </c>
      <c r="C189" t="s">
        <v>2776</v>
      </c>
      <c r="D189" s="106" t="s">
        <v>4062</v>
      </c>
      <c r="E189" t="s">
        <v>548</v>
      </c>
      <c r="F189" t="s">
        <v>2777</v>
      </c>
      <c r="G189" t="s">
        <v>127</v>
      </c>
      <c r="H189" s="55">
        <v>8.41</v>
      </c>
      <c r="I189" t="s">
        <v>672</v>
      </c>
      <c r="J189" t="s">
        <v>98</v>
      </c>
      <c r="K189" s="56">
        <v>2.5600000000000001E-2</v>
      </c>
      <c r="L189" s="56">
        <v>4.5900000000000003E-2</v>
      </c>
      <c r="M189" s="55">
        <v>97531.95</v>
      </c>
      <c r="N189" s="55">
        <v>93.5</v>
      </c>
      <c r="O189" s="55">
        <v>91.192373250000003</v>
      </c>
      <c r="P189" s="56">
        <v>1.4E-3</v>
      </c>
      <c r="Q189" s="56">
        <v>2.0000000000000001E-4</v>
      </c>
    </row>
    <row r="190" spans="1:17">
      <c r="A190" t="s">
        <v>4020</v>
      </c>
      <c r="B190" t="s">
        <v>2629</v>
      </c>
      <c r="C190" t="s">
        <v>2778</v>
      </c>
      <c r="D190" s="106" t="s">
        <v>4062</v>
      </c>
      <c r="E190" t="s">
        <v>548</v>
      </c>
      <c r="F190" t="s">
        <v>2779</v>
      </c>
      <c r="G190" t="s">
        <v>127</v>
      </c>
      <c r="H190" s="55">
        <v>8.5299999999999994</v>
      </c>
      <c r="I190" t="s">
        <v>672</v>
      </c>
      <c r="J190" t="s">
        <v>98</v>
      </c>
      <c r="K190" s="56">
        <v>2.2700000000000001E-2</v>
      </c>
      <c r="L190" s="56">
        <v>4.4299999999999999E-2</v>
      </c>
      <c r="M190" s="55">
        <v>97197.78</v>
      </c>
      <c r="N190" s="55">
        <v>91.47</v>
      </c>
      <c r="O190" s="55">
        <v>88.906809366000005</v>
      </c>
      <c r="P190" s="56">
        <v>1.4E-3</v>
      </c>
      <c r="Q190" s="56">
        <v>2.0000000000000001E-4</v>
      </c>
    </row>
    <row r="191" spans="1:17">
      <c r="A191" t="s">
        <v>4020</v>
      </c>
      <c r="B191" t="s">
        <v>2629</v>
      </c>
      <c r="C191" t="s">
        <v>2780</v>
      </c>
      <c r="D191" s="106" t="s">
        <v>4062</v>
      </c>
      <c r="E191" t="s">
        <v>548</v>
      </c>
      <c r="F191" t="s">
        <v>361</v>
      </c>
      <c r="G191" t="s">
        <v>127</v>
      </c>
      <c r="H191" s="55">
        <v>8.57</v>
      </c>
      <c r="I191" t="s">
        <v>672</v>
      </c>
      <c r="J191" t="s">
        <v>98</v>
      </c>
      <c r="K191" s="56">
        <v>1.7899999999999999E-2</v>
      </c>
      <c r="L191" s="56">
        <v>4.7100000000000003E-2</v>
      </c>
      <c r="M191" s="55">
        <v>80092.09</v>
      </c>
      <c r="N191" s="55">
        <v>84.42</v>
      </c>
      <c r="O191" s="55">
        <v>67.613742377999998</v>
      </c>
      <c r="P191" s="56">
        <v>1E-3</v>
      </c>
      <c r="Q191" s="56">
        <v>1E-4</v>
      </c>
    </row>
    <row r="192" spans="1:17">
      <c r="A192" t="s">
        <v>4020</v>
      </c>
      <c r="B192" t="s">
        <v>2629</v>
      </c>
      <c r="C192" t="s">
        <v>2781</v>
      </c>
      <c r="D192" s="106" t="s">
        <v>4062</v>
      </c>
      <c r="E192" t="s">
        <v>548</v>
      </c>
      <c r="F192" t="s">
        <v>263</v>
      </c>
      <c r="G192" t="s">
        <v>127</v>
      </c>
      <c r="H192" s="55">
        <v>8.41</v>
      </c>
      <c r="I192" t="s">
        <v>672</v>
      </c>
      <c r="J192" t="s">
        <v>98</v>
      </c>
      <c r="K192" s="56">
        <v>2.3599999999999999E-2</v>
      </c>
      <c r="L192" s="56">
        <v>4.7800000000000002E-2</v>
      </c>
      <c r="M192" s="55">
        <v>93926.64</v>
      </c>
      <c r="N192" s="55">
        <v>88.43</v>
      </c>
      <c r="O192" s="55">
        <v>83.059327752000002</v>
      </c>
      <c r="P192" s="56">
        <v>1.2999999999999999E-3</v>
      </c>
      <c r="Q192" s="56">
        <v>2.0000000000000001E-4</v>
      </c>
    </row>
    <row r="193" spans="1:17">
      <c r="A193" t="s">
        <v>4020</v>
      </c>
      <c r="B193" t="s">
        <v>2629</v>
      </c>
      <c r="C193" t="s">
        <v>2782</v>
      </c>
      <c r="D193" s="106" t="s">
        <v>4062</v>
      </c>
      <c r="E193" t="s">
        <v>548</v>
      </c>
      <c r="F193" t="s">
        <v>2783</v>
      </c>
      <c r="G193" t="s">
        <v>127</v>
      </c>
      <c r="H193" s="55">
        <v>8.4499999999999993</v>
      </c>
      <c r="I193" t="s">
        <v>672</v>
      </c>
      <c r="J193" t="s">
        <v>98</v>
      </c>
      <c r="K193" s="56">
        <v>2.4E-2</v>
      </c>
      <c r="L193" s="56">
        <v>4.5699999999999998E-2</v>
      </c>
      <c r="M193" s="55">
        <v>106975.09</v>
      </c>
      <c r="N193" s="55">
        <v>89.67</v>
      </c>
      <c r="O193" s="55">
        <v>95.924563203000005</v>
      </c>
      <c r="P193" s="56">
        <v>1.5E-3</v>
      </c>
      <c r="Q193" s="56">
        <v>2.0000000000000001E-4</v>
      </c>
    </row>
    <row r="194" spans="1:17">
      <c r="A194" t="s">
        <v>4020</v>
      </c>
      <c r="B194" t="s">
        <v>2629</v>
      </c>
      <c r="C194" t="s">
        <v>2788</v>
      </c>
      <c r="D194" s="106" t="s">
        <v>4062</v>
      </c>
      <c r="E194" t="s">
        <v>548</v>
      </c>
      <c r="F194" t="s">
        <v>239</v>
      </c>
      <c r="G194" t="s">
        <v>127</v>
      </c>
      <c r="H194" s="55">
        <v>8.1999999999999993</v>
      </c>
      <c r="I194" t="s">
        <v>672</v>
      </c>
      <c r="J194" t="s">
        <v>98</v>
      </c>
      <c r="K194" s="56">
        <v>4.1200000000000001E-2</v>
      </c>
      <c r="L194" s="56">
        <v>4.1399999999999999E-2</v>
      </c>
      <c r="M194" s="55">
        <v>1652.82</v>
      </c>
      <c r="N194" s="55">
        <v>100.49</v>
      </c>
      <c r="O194" s="55">
        <v>1.6609188180000001</v>
      </c>
      <c r="P194" s="56">
        <v>0</v>
      </c>
      <c r="Q194" s="56">
        <v>0</v>
      </c>
    </row>
    <row r="195" spans="1:17">
      <c r="A195" t="s">
        <v>4020</v>
      </c>
      <c r="B195" t="s">
        <v>2629</v>
      </c>
      <c r="C195" t="s">
        <v>2784</v>
      </c>
      <c r="D195" s="106" t="s">
        <v>4062</v>
      </c>
      <c r="E195" t="s">
        <v>548</v>
      </c>
      <c r="F195" t="s">
        <v>239</v>
      </c>
      <c r="G195" t="s">
        <v>127</v>
      </c>
      <c r="H195" s="55">
        <v>8.1999999999999993</v>
      </c>
      <c r="I195" t="s">
        <v>672</v>
      </c>
      <c r="J195" t="s">
        <v>98</v>
      </c>
      <c r="K195" s="56">
        <v>4.1200000000000001E-2</v>
      </c>
      <c r="L195" s="56">
        <v>4.1399999999999999E-2</v>
      </c>
      <c r="M195" s="55">
        <v>50273.39</v>
      </c>
      <c r="N195" s="55">
        <v>100.49</v>
      </c>
      <c r="O195" s="55">
        <v>50.519729611000002</v>
      </c>
      <c r="P195" s="56">
        <v>8.0000000000000004E-4</v>
      </c>
      <c r="Q195" s="56">
        <v>1E-4</v>
      </c>
    </row>
    <row r="196" spans="1:17">
      <c r="A196" t="s">
        <v>3978</v>
      </c>
      <c r="B196" t="s">
        <v>2629</v>
      </c>
      <c r="C196" t="s">
        <v>2847</v>
      </c>
      <c r="D196" s="106" t="s">
        <v>4062</v>
      </c>
      <c r="E196" t="s">
        <v>543</v>
      </c>
      <c r="F196" t="s">
        <v>200</v>
      </c>
      <c r="G196" t="s">
        <v>175</v>
      </c>
      <c r="H196" s="55">
        <v>4.24</v>
      </c>
      <c r="I196" t="s">
        <v>110</v>
      </c>
      <c r="J196" t="s">
        <v>98</v>
      </c>
      <c r="K196" s="56">
        <v>7.3999999999999996E-2</v>
      </c>
      <c r="L196" s="56">
        <v>7.2800000000000004E-2</v>
      </c>
      <c r="M196" s="55">
        <v>1525697.63</v>
      </c>
      <c r="N196" s="55">
        <v>99.42</v>
      </c>
      <c r="O196" s="55">
        <v>1516.848583746</v>
      </c>
      <c r="P196" s="56">
        <v>2.3199999999999998E-2</v>
      </c>
      <c r="Q196" s="56">
        <v>3.0000000000000001E-3</v>
      </c>
    </row>
    <row r="197" spans="1:17">
      <c r="A197" t="s">
        <v>3978</v>
      </c>
      <c r="B197" t="s">
        <v>2629</v>
      </c>
      <c r="C197" t="s">
        <v>2848</v>
      </c>
      <c r="D197" s="106" t="s">
        <v>4062</v>
      </c>
      <c r="E197" t="s">
        <v>543</v>
      </c>
      <c r="F197" t="s">
        <v>385</v>
      </c>
      <c r="G197" t="s">
        <v>175</v>
      </c>
      <c r="H197" s="55">
        <v>4.24</v>
      </c>
      <c r="I197" t="s">
        <v>110</v>
      </c>
      <c r="J197" t="s">
        <v>98</v>
      </c>
      <c r="K197" s="56">
        <v>7.3999999999999996E-2</v>
      </c>
      <c r="L197" s="56">
        <v>7.2700000000000001E-2</v>
      </c>
      <c r="M197" s="55">
        <v>263347.94</v>
      </c>
      <c r="N197" s="55">
        <v>99.46</v>
      </c>
      <c r="O197" s="55">
        <v>261.92586112399999</v>
      </c>
      <c r="P197" s="56">
        <v>4.0000000000000001E-3</v>
      </c>
      <c r="Q197" s="56">
        <v>5.0000000000000001E-4</v>
      </c>
    </row>
    <row r="198" spans="1:17">
      <c r="A198" t="s">
        <v>3978</v>
      </c>
      <c r="B198" t="s">
        <v>2629</v>
      </c>
      <c r="C198" t="s">
        <v>2849</v>
      </c>
      <c r="D198" s="106" t="s">
        <v>4062</v>
      </c>
      <c r="E198" t="s">
        <v>543</v>
      </c>
      <c r="F198" t="s">
        <v>912</v>
      </c>
      <c r="G198" t="s">
        <v>175</v>
      </c>
      <c r="H198" s="55">
        <v>4.25</v>
      </c>
      <c r="I198" t="s">
        <v>110</v>
      </c>
      <c r="J198" t="s">
        <v>98</v>
      </c>
      <c r="K198" s="56">
        <v>7.3999999999999996E-2</v>
      </c>
      <c r="L198" s="56">
        <v>6.7100000000000007E-2</v>
      </c>
      <c r="M198" s="55">
        <v>801601.34</v>
      </c>
      <c r="N198" s="55">
        <v>101.74</v>
      </c>
      <c r="O198" s="55">
        <v>815.54920331599999</v>
      </c>
      <c r="P198" s="56">
        <v>1.2500000000000001E-2</v>
      </c>
      <c r="Q198" s="56">
        <v>1.6000000000000001E-3</v>
      </c>
    </row>
    <row r="199" spans="1:17">
      <c r="A199" t="s">
        <v>4021</v>
      </c>
      <c r="B199" t="s">
        <v>2629</v>
      </c>
      <c r="C199" t="s">
        <v>2829</v>
      </c>
      <c r="D199" s="106" t="s">
        <v>4062</v>
      </c>
      <c r="E199" t="s">
        <v>548</v>
      </c>
      <c r="F199" t="s">
        <v>2830</v>
      </c>
      <c r="G199" t="s">
        <v>127</v>
      </c>
      <c r="H199" s="55">
        <v>10.9</v>
      </c>
      <c r="I199" t="s">
        <v>672</v>
      </c>
      <c r="J199" t="s">
        <v>98</v>
      </c>
      <c r="K199" s="56">
        <v>3.9600000000000003E-2</v>
      </c>
      <c r="L199" s="56">
        <v>3.9E-2</v>
      </c>
      <c r="M199" s="55">
        <v>32615.02</v>
      </c>
      <c r="N199" s="55">
        <v>98.47</v>
      </c>
      <c r="O199" s="55">
        <v>32.116010193999998</v>
      </c>
      <c r="P199" s="56">
        <v>5.0000000000000001E-4</v>
      </c>
      <c r="Q199" s="56">
        <v>1E-4</v>
      </c>
    </row>
    <row r="200" spans="1:17">
      <c r="A200" t="s">
        <v>4021</v>
      </c>
      <c r="B200" t="s">
        <v>2629</v>
      </c>
      <c r="C200" t="s">
        <v>2831</v>
      </c>
      <c r="D200" s="106" t="s">
        <v>4062</v>
      </c>
      <c r="E200" t="s">
        <v>548</v>
      </c>
      <c r="F200" t="s">
        <v>244</v>
      </c>
      <c r="G200" t="s">
        <v>127</v>
      </c>
      <c r="H200" s="55">
        <v>10.73</v>
      </c>
      <c r="I200" t="s">
        <v>672</v>
      </c>
      <c r="J200" t="s">
        <v>98</v>
      </c>
      <c r="K200" s="56">
        <v>4.4900000000000002E-2</v>
      </c>
      <c r="L200" s="56">
        <v>4.1700000000000001E-2</v>
      </c>
      <c r="M200" s="55">
        <v>39789.1</v>
      </c>
      <c r="N200" s="55">
        <v>98.42</v>
      </c>
      <c r="O200" s="55">
        <v>39.160432219999997</v>
      </c>
      <c r="P200" s="56">
        <v>5.9999999999999995E-4</v>
      </c>
      <c r="Q200" s="56">
        <v>1E-4</v>
      </c>
    </row>
    <row r="201" spans="1:17">
      <c r="A201" t="s">
        <v>4021</v>
      </c>
      <c r="B201" t="s">
        <v>2629</v>
      </c>
      <c r="C201" t="s">
        <v>2832</v>
      </c>
      <c r="D201" s="106" t="s">
        <v>4062</v>
      </c>
      <c r="E201" t="s">
        <v>548</v>
      </c>
      <c r="F201" t="s">
        <v>230</v>
      </c>
      <c r="G201" t="s">
        <v>127</v>
      </c>
      <c r="H201" s="55">
        <v>10.65</v>
      </c>
      <c r="I201" t="s">
        <v>672</v>
      </c>
      <c r="J201" t="s">
        <v>98</v>
      </c>
      <c r="K201" s="56">
        <v>4.7800000000000002E-2</v>
      </c>
      <c r="L201" s="56">
        <v>4.24E-2</v>
      </c>
      <c r="M201" s="55">
        <v>19629.66</v>
      </c>
      <c r="N201" s="55">
        <v>99.75</v>
      </c>
      <c r="O201" s="55">
        <v>19.580585849999999</v>
      </c>
      <c r="P201" s="56">
        <v>2.9999999999999997E-4</v>
      </c>
      <c r="Q201" s="56">
        <v>0</v>
      </c>
    </row>
    <row r="202" spans="1:17">
      <c r="A202" t="s">
        <v>4022</v>
      </c>
      <c r="B202" t="s">
        <v>2629</v>
      </c>
      <c r="C202" t="s">
        <v>2773</v>
      </c>
      <c r="D202" s="106" t="s">
        <v>4062</v>
      </c>
      <c r="E202" t="s">
        <v>294</v>
      </c>
      <c r="F202" t="s">
        <v>2774</v>
      </c>
      <c r="G202" t="s">
        <v>1977</v>
      </c>
      <c r="H202" s="55">
        <v>1.76</v>
      </c>
      <c r="I202" t="s">
        <v>338</v>
      </c>
      <c r="J202" t="s">
        <v>98</v>
      </c>
      <c r="K202" s="56">
        <v>7.6799999999999993E-2</v>
      </c>
      <c r="L202" s="56">
        <v>8.09E-2</v>
      </c>
      <c r="M202" s="55">
        <v>439541.83</v>
      </c>
      <c r="N202" s="55">
        <v>99.97</v>
      </c>
      <c r="O202" s="55">
        <v>439.409967451</v>
      </c>
      <c r="P202" s="56">
        <v>6.7000000000000002E-3</v>
      </c>
      <c r="Q202" s="56">
        <v>8.9999999999999998E-4</v>
      </c>
    </row>
    <row r="203" spans="1:17">
      <c r="A203" t="s">
        <v>4022</v>
      </c>
      <c r="B203" t="s">
        <v>2629</v>
      </c>
      <c r="C203" t="s">
        <v>2769</v>
      </c>
      <c r="D203" s="106" t="s">
        <v>4062</v>
      </c>
      <c r="E203" t="s">
        <v>294</v>
      </c>
      <c r="F203" t="s">
        <v>2770</v>
      </c>
      <c r="G203" t="s">
        <v>1977</v>
      </c>
      <c r="H203" s="55">
        <v>1.77</v>
      </c>
      <c r="I203" t="s">
        <v>338</v>
      </c>
      <c r="J203" t="s">
        <v>98</v>
      </c>
      <c r="K203" s="56">
        <v>7.6799999999999993E-2</v>
      </c>
      <c r="L203" s="56">
        <v>7.6799999999999993E-2</v>
      </c>
      <c r="M203" s="55">
        <v>1136.07</v>
      </c>
      <c r="N203" s="55">
        <v>100.64</v>
      </c>
      <c r="O203" s="55">
        <v>1.143340848</v>
      </c>
      <c r="P203" s="56">
        <v>0</v>
      </c>
      <c r="Q203" s="56">
        <v>0</v>
      </c>
    </row>
    <row r="204" spans="1:17">
      <c r="A204" t="s">
        <v>4022</v>
      </c>
      <c r="B204" t="s">
        <v>2629</v>
      </c>
      <c r="C204" t="s">
        <v>2771</v>
      </c>
      <c r="D204" s="106" t="s">
        <v>4062</v>
      </c>
      <c r="E204" t="s">
        <v>294</v>
      </c>
      <c r="F204" t="s">
        <v>2772</v>
      </c>
      <c r="G204" t="s">
        <v>1977</v>
      </c>
      <c r="H204" s="55">
        <v>1.77</v>
      </c>
      <c r="I204" t="s">
        <v>338</v>
      </c>
      <c r="J204" t="s">
        <v>98</v>
      </c>
      <c r="K204" s="56">
        <v>7.6799999999999993E-2</v>
      </c>
      <c r="L204" s="56">
        <v>7.3099999999999998E-2</v>
      </c>
      <c r="M204" s="55">
        <v>56185.03</v>
      </c>
      <c r="N204" s="55">
        <v>101.26</v>
      </c>
      <c r="O204" s="55">
        <v>56.892961378000003</v>
      </c>
      <c r="P204" s="56">
        <v>8.9999999999999998E-4</v>
      </c>
      <c r="Q204" s="56">
        <v>1E-4</v>
      </c>
    </row>
    <row r="205" spans="1:17">
      <c r="A205" t="s">
        <v>4000</v>
      </c>
      <c r="B205" t="s">
        <v>2629</v>
      </c>
      <c r="C205" t="s">
        <v>2827</v>
      </c>
      <c r="D205" s="106" t="s">
        <v>4062</v>
      </c>
      <c r="E205" t="s">
        <v>294</v>
      </c>
      <c r="F205" t="s">
        <v>203</v>
      </c>
      <c r="G205" t="s">
        <v>1977</v>
      </c>
      <c r="H205" s="55">
        <v>4.9400000000000004</v>
      </c>
      <c r="I205" t="s">
        <v>338</v>
      </c>
      <c r="J205" t="s">
        <v>98</v>
      </c>
      <c r="K205" s="56">
        <v>0.06</v>
      </c>
      <c r="L205" s="56">
        <v>1.9099999999999999E-2</v>
      </c>
      <c r="M205" s="55">
        <v>321801.88</v>
      </c>
      <c r="N205" s="55">
        <v>141.91999999999999</v>
      </c>
      <c r="O205" s="55">
        <v>456.70122809600002</v>
      </c>
      <c r="P205" s="56">
        <v>7.0000000000000001E-3</v>
      </c>
      <c r="Q205" s="56">
        <v>8.9999999999999998E-4</v>
      </c>
    </row>
    <row r="206" spans="1:17">
      <c r="A206" t="s">
        <v>4000</v>
      </c>
      <c r="B206" t="s">
        <v>2629</v>
      </c>
      <c r="C206" t="s">
        <v>2826</v>
      </c>
      <c r="D206" s="106" t="s">
        <v>4062</v>
      </c>
      <c r="E206" t="s">
        <v>294</v>
      </c>
      <c r="F206" t="s">
        <v>203</v>
      </c>
      <c r="G206" t="s">
        <v>1977</v>
      </c>
      <c r="H206" s="55">
        <v>4.57</v>
      </c>
      <c r="I206" t="s">
        <v>338</v>
      </c>
      <c r="J206" t="s">
        <v>98</v>
      </c>
      <c r="K206" s="56">
        <v>4.2000000000000003E-2</v>
      </c>
      <c r="L206" s="56">
        <v>2.9899999999999999E-2</v>
      </c>
      <c r="M206" s="55">
        <v>22334.79</v>
      </c>
      <c r="N206" s="55">
        <v>118.95</v>
      </c>
      <c r="O206" s="55">
        <v>26.567232704999999</v>
      </c>
      <c r="P206" s="56">
        <v>4.0000000000000002E-4</v>
      </c>
      <c r="Q206" s="56">
        <v>1E-4</v>
      </c>
    </row>
    <row r="207" spans="1:17">
      <c r="A207" t="s">
        <v>4023</v>
      </c>
      <c r="B207" t="s">
        <v>2629</v>
      </c>
      <c r="C207" t="s">
        <v>2833</v>
      </c>
      <c r="D207" s="106" t="s">
        <v>4062</v>
      </c>
      <c r="E207" t="s">
        <v>548</v>
      </c>
      <c r="F207" t="s">
        <v>1920</v>
      </c>
      <c r="G207" t="s">
        <v>127</v>
      </c>
      <c r="H207" s="55">
        <v>2.92</v>
      </c>
      <c r="I207" t="s">
        <v>103</v>
      </c>
      <c r="J207" t="s">
        <v>98</v>
      </c>
      <c r="K207" s="56">
        <v>2.3599999999999999E-2</v>
      </c>
      <c r="L207" s="56">
        <v>2.7799999999999998E-2</v>
      </c>
      <c r="M207" s="55">
        <v>174959.01</v>
      </c>
      <c r="N207" s="55">
        <v>110.13</v>
      </c>
      <c r="O207" s="55">
        <v>192.68235771299999</v>
      </c>
      <c r="P207" s="56">
        <v>2.8999999999999998E-3</v>
      </c>
      <c r="Q207" s="56">
        <v>4.0000000000000002E-4</v>
      </c>
    </row>
    <row r="208" spans="1:17">
      <c r="A208" t="s">
        <v>4024</v>
      </c>
      <c r="B208" t="s">
        <v>2629</v>
      </c>
      <c r="C208" t="s">
        <v>2795</v>
      </c>
      <c r="D208" s="106" t="s">
        <v>4062</v>
      </c>
      <c r="E208" t="s">
        <v>294</v>
      </c>
      <c r="F208" t="s">
        <v>2796</v>
      </c>
      <c r="G208" t="s">
        <v>1977</v>
      </c>
      <c r="H208" s="55">
        <v>0.19</v>
      </c>
      <c r="I208" t="s">
        <v>110</v>
      </c>
      <c r="J208" t="s">
        <v>98</v>
      </c>
      <c r="K208" s="56">
        <v>3.1800000000000002E-2</v>
      </c>
      <c r="L208" s="56">
        <v>6.5699999999999995E-2</v>
      </c>
      <c r="M208" s="55">
        <v>23084.28</v>
      </c>
      <c r="N208" s="55">
        <v>99.54</v>
      </c>
      <c r="O208" s="55">
        <v>22.978092312000001</v>
      </c>
      <c r="P208" s="56">
        <v>4.0000000000000002E-4</v>
      </c>
      <c r="Q208" s="56">
        <v>0</v>
      </c>
    </row>
    <row r="209" spans="1:17">
      <c r="A209" t="s">
        <v>4024</v>
      </c>
      <c r="B209" t="s">
        <v>2629</v>
      </c>
      <c r="C209" t="s">
        <v>2798</v>
      </c>
      <c r="D209" s="106" t="s">
        <v>4062</v>
      </c>
      <c r="E209" t="s">
        <v>294</v>
      </c>
      <c r="F209" t="s">
        <v>2799</v>
      </c>
      <c r="G209" t="s">
        <v>1977</v>
      </c>
      <c r="H209" s="55">
        <v>1.2</v>
      </c>
      <c r="I209" t="s">
        <v>110</v>
      </c>
      <c r="J209" t="s">
        <v>98</v>
      </c>
      <c r="K209" s="56">
        <v>3.3700000000000001E-2</v>
      </c>
      <c r="L209" s="56">
        <v>6.0299999999999999E-2</v>
      </c>
      <c r="M209" s="55">
        <v>17669.68</v>
      </c>
      <c r="N209" s="55">
        <v>97.17</v>
      </c>
      <c r="O209" s="55">
        <v>17.169628056000001</v>
      </c>
      <c r="P209" s="56">
        <v>2.9999999999999997E-4</v>
      </c>
      <c r="Q209" s="56">
        <v>0</v>
      </c>
    </row>
    <row r="210" spans="1:17">
      <c r="A210" t="s">
        <v>4024</v>
      </c>
      <c r="B210" t="s">
        <v>2629</v>
      </c>
      <c r="C210" t="s">
        <v>2797</v>
      </c>
      <c r="D210" s="106" t="s">
        <v>4062</v>
      </c>
      <c r="E210" t="s">
        <v>294</v>
      </c>
      <c r="F210" t="s">
        <v>2796</v>
      </c>
      <c r="G210" t="s">
        <v>1977</v>
      </c>
      <c r="H210" s="55">
        <v>0.19</v>
      </c>
      <c r="I210" t="s">
        <v>110</v>
      </c>
      <c r="J210" t="s">
        <v>98</v>
      </c>
      <c r="K210" s="56">
        <v>6.8500000000000005E-2</v>
      </c>
      <c r="L210" s="56">
        <v>6.3100000000000003E-2</v>
      </c>
      <c r="M210" s="55">
        <v>22622.44</v>
      </c>
      <c r="N210" s="55">
        <v>100.43</v>
      </c>
      <c r="O210" s="55">
        <v>22.719716492</v>
      </c>
      <c r="P210" s="56">
        <v>2.9999999999999997E-4</v>
      </c>
      <c r="Q210" s="56">
        <v>0</v>
      </c>
    </row>
    <row r="211" spans="1:17">
      <c r="A211" t="s">
        <v>4024</v>
      </c>
      <c r="B211" t="s">
        <v>2629</v>
      </c>
      <c r="C211" t="s">
        <v>2793</v>
      </c>
      <c r="D211" s="106" t="s">
        <v>4062</v>
      </c>
      <c r="E211" t="s">
        <v>294</v>
      </c>
      <c r="F211" t="s">
        <v>2794</v>
      </c>
      <c r="G211" t="s">
        <v>1977</v>
      </c>
      <c r="H211" s="55">
        <v>1.21</v>
      </c>
      <c r="I211" t="s">
        <v>110</v>
      </c>
      <c r="J211" t="s">
        <v>98</v>
      </c>
      <c r="K211" s="56">
        <v>2.3E-2</v>
      </c>
      <c r="L211" s="56">
        <v>3.2500000000000001E-2</v>
      </c>
      <c r="M211" s="55">
        <v>16506.14</v>
      </c>
      <c r="N211" s="55">
        <v>112.08</v>
      </c>
      <c r="O211" s="55">
        <v>18.500081712</v>
      </c>
      <c r="P211" s="56">
        <v>2.9999999999999997E-4</v>
      </c>
      <c r="Q211" s="56">
        <v>0</v>
      </c>
    </row>
    <row r="212" spans="1:17">
      <c r="A212" t="s">
        <v>4024</v>
      </c>
      <c r="B212" t="s">
        <v>2629</v>
      </c>
      <c r="C212" t="s">
        <v>2800</v>
      </c>
      <c r="D212" s="106" t="s">
        <v>4062</v>
      </c>
      <c r="E212" t="s">
        <v>294</v>
      </c>
      <c r="F212" t="s">
        <v>203</v>
      </c>
      <c r="G212" t="s">
        <v>1977</v>
      </c>
      <c r="H212" s="55">
        <v>1.43</v>
      </c>
      <c r="I212" t="s">
        <v>110</v>
      </c>
      <c r="J212" t="s">
        <v>98</v>
      </c>
      <c r="K212" s="56">
        <v>3.8399999999999997E-2</v>
      </c>
      <c r="L212" s="56">
        <v>5.96E-2</v>
      </c>
      <c r="M212" s="55">
        <v>11358.79</v>
      </c>
      <c r="N212" s="55">
        <v>97.39</v>
      </c>
      <c r="O212" s="55">
        <v>11.062325581</v>
      </c>
      <c r="P212" s="56">
        <v>2.0000000000000001E-4</v>
      </c>
      <c r="Q212" s="56">
        <v>0</v>
      </c>
    </row>
    <row r="213" spans="1:17">
      <c r="A213" t="s">
        <v>4024</v>
      </c>
      <c r="B213" t="s">
        <v>2629</v>
      </c>
      <c r="C213" t="s">
        <v>2801</v>
      </c>
      <c r="D213" s="106" t="s">
        <v>4062</v>
      </c>
      <c r="E213" t="s">
        <v>294</v>
      </c>
      <c r="F213" t="s">
        <v>203</v>
      </c>
      <c r="G213" t="s">
        <v>1977</v>
      </c>
      <c r="H213" s="55">
        <v>1.43</v>
      </c>
      <c r="I213" t="s">
        <v>110</v>
      </c>
      <c r="J213" t="s">
        <v>98</v>
      </c>
      <c r="K213" s="56">
        <v>3.85E-2</v>
      </c>
      <c r="L213" s="56">
        <v>5.9499999999999997E-2</v>
      </c>
      <c r="M213" s="55">
        <v>3799.28</v>
      </c>
      <c r="N213" s="55">
        <v>97.41</v>
      </c>
      <c r="O213" s="55">
        <v>3.7008786480000002</v>
      </c>
      <c r="P213" s="56">
        <v>1E-4</v>
      </c>
      <c r="Q213" s="56">
        <v>0</v>
      </c>
    </row>
    <row r="214" spans="1:17">
      <c r="A214" t="s">
        <v>4025</v>
      </c>
      <c r="B214" t="s">
        <v>2583</v>
      </c>
      <c r="C214" t="s">
        <v>2789</v>
      </c>
      <c r="D214" s="106" t="s">
        <v>4062</v>
      </c>
      <c r="E214" t="s">
        <v>543</v>
      </c>
      <c r="F214" t="s">
        <v>1920</v>
      </c>
      <c r="G214" t="s">
        <v>175</v>
      </c>
      <c r="H214" s="55">
        <v>0</v>
      </c>
      <c r="I214" t="s">
        <v>731</v>
      </c>
      <c r="J214" t="s">
        <v>98</v>
      </c>
      <c r="K214" s="56">
        <v>3.6999999999999998E-2</v>
      </c>
      <c r="L214" s="56">
        <v>5.3400000000000003E-2</v>
      </c>
      <c r="M214" s="55">
        <v>35585.160000000003</v>
      </c>
      <c r="N214" s="55">
        <v>113.34</v>
      </c>
      <c r="O214" s="55">
        <v>40.332220344</v>
      </c>
      <c r="P214" s="56">
        <v>5.9999999999999995E-4</v>
      </c>
      <c r="Q214" s="56">
        <v>1E-4</v>
      </c>
    </row>
    <row r="215" spans="1:17">
      <c r="A215" t="s">
        <v>4025</v>
      </c>
      <c r="B215" t="s">
        <v>2583</v>
      </c>
      <c r="C215" t="s">
        <v>2792</v>
      </c>
      <c r="D215" s="106" t="s">
        <v>4062</v>
      </c>
      <c r="E215" t="s">
        <v>543</v>
      </c>
      <c r="F215" t="s">
        <v>1920</v>
      </c>
      <c r="G215" t="s">
        <v>175</v>
      </c>
      <c r="H215" s="55">
        <v>0.48</v>
      </c>
      <c r="I215" t="s">
        <v>731</v>
      </c>
      <c r="J215" t="s">
        <v>98</v>
      </c>
      <c r="K215" s="56">
        <v>3.6999999999999998E-2</v>
      </c>
      <c r="L215" s="56">
        <v>0.10489999999999999</v>
      </c>
      <c r="M215" s="55">
        <v>35585.160000000003</v>
      </c>
      <c r="N215" s="55">
        <v>110.03</v>
      </c>
      <c r="O215" s="55">
        <v>39.154351548000001</v>
      </c>
      <c r="P215" s="56">
        <v>5.9999999999999995E-4</v>
      </c>
      <c r="Q215" s="56">
        <v>1E-4</v>
      </c>
    </row>
    <row r="216" spans="1:17">
      <c r="A216" t="s">
        <v>4025</v>
      </c>
      <c r="B216" t="s">
        <v>2583</v>
      </c>
      <c r="C216" t="s">
        <v>2790</v>
      </c>
      <c r="D216" s="106" t="s">
        <v>4062</v>
      </c>
      <c r="E216" t="s">
        <v>543</v>
      </c>
      <c r="F216" t="s">
        <v>1920</v>
      </c>
      <c r="G216" t="s">
        <v>175</v>
      </c>
      <c r="H216" s="55">
        <v>1.48</v>
      </c>
      <c r="I216" t="s">
        <v>731</v>
      </c>
      <c r="J216" t="s">
        <v>98</v>
      </c>
      <c r="K216" s="56">
        <v>3.8800000000000001E-2</v>
      </c>
      <c r="L216" s="56">
        <v>5.0299999999999997E-2</v>
      </c>
      <c r="M216" s="55">
        <v>92471.62</v>
      </c>
      <c r="N216" s="55">
        <v>100.09</v>
      </c>
      <c r="O216" s="55">
        <v>92.554844458000005</v>
      </c>
      <c r="P216" s="56">
        <v>1.4E-3</v>
      </c>
      <c r="Q216" s="56">
        <v>2.0000000000000001E-4</v>
      </c>
    </row>
    <row r="217" spans="1:17">
      <c r="A217" t="s">
        <v>4025</v>
      </c>
      <c r="B217" t="s">
        <v>2583</v>
      </c>
      <c r="C217" t="s">
        <v>2791</v>
      </c>
      <c r="D217" s="106" t="s">
        <v>4062</v>
      </c>
      <c r="E217" t="s">
        <v>543</v>
      </c>
      <c r="F217" t="s">
        <v>1920</v>
      </c>
      <c r="G217" t="s">
        <v>175</v>
      </c>
      <c r="H217" s="55">
        <v>1.43</v>
      </c>
      <c r="I217" t="s">
        <v>731</v>
      </c>
      <c r="J217" t="s">
        <v>98</v>
      </c>
      <c r="K217" s="56">
        <v>7.0499999999999993E-2</v>
      </c>
      <c r="L217" s="56">
        <v>7.17E-2</v>
      </c>
      <c r="M217" s="55">
        <v>92471.62</v>
      </c>
      <c r="N217" s="55">
        <v>103.07</v>
      </c>
      <c r="O217" s="55">
        <v>95.310498734000006</v>
      </c>
      <c r="P217" s="56">
        <v>1.5E-3</v>
      </c>
      <c r="Q217" s="56">
        <v>2.0000000000000001E-4</v>
      </c>
    </row>
    <row r="218" spans="1:17">
      <c r="A218" t="s">
        <v>4026</v>
      </c>
      <c r="B218" t="s">
        <v>2583</v>
      </c>
      <c r="C218" t="s">
        <v>2835</v>
      </c>
      <c r="D218" s="106" t="s">
        <v>4062</v>
      </c>
      <c r="E218" t="s">
        <v>548</v>
      </c>
      <c r="F218" t="s">
        <v>2836</v>
      </c>
      <c r="G218" t="s">
        <v>127</v>
      </c>
      <c r="H218" s="55">
        <v>5.19</v>
      </c>
      <c r="I218" t="s">
        <v>672</v>
      </c>
      <c r="J218" t="s">
        <v>98</v>
      </c>
      <c r="K218" s="56">
        <v>0.04</v>
      </c>
      <c r="L218" s="56">
        <v>3.4099999999999998E-2</v>
      </c>
      <c r="M218" s="55">
        <v>180869.73</v>
      </c>
      <c r="N218" s="55">
        <v>115.56</v>
      </c>
      <c r="O218" s="55">
        <v>209.01305998800001</v>
      </c>
      <c r="P218" s="56">
        <v>3.2000000000000002E-3</v>
      </c>
      <c r="Q218" s="56">
        <v>4.0000000000000002E-4</v>
      </c>
    </row>
    <row r="219" spans="1:17">
      <c r="A219" t="s">
        <v>4026</v>
      </c>
      <c r="B219" t="s">
        <v>2583</v>
      </c>
      <c r="C219" t="s">
        <v>2834</v>
      </c>
      <c r="D219" s="106" t="s">
        <v>4062</v>
      </c>
      <c r="E219" t="s">
        <v>548</v>
      </c>
      <c r="F219" t="s">
        <v>385</v>
      </c>
      <c r="G219" t="s">
        <v>127</v>
      </c>
      <c r="H219" s="55">
        <v>5.18</v>
      </c>
      <c r="I219" t="s">
        <v>672</v>
      </c>
      <c r="J219" t="s">
        <v>98</v>
      </c>
      <c r="K219" s="56">
        <v>0.04</v>
      </c>
      <c r="L219" s="56">
        <v>3.4700000000000002E-2</v>
      </c>
      <c r="M219" s="55">
        <v>11008.56</v>
      </c>
      <c r="N219" s="55">
        <v>113.93</v>
      </c>
      <c r="O219" s="55">
        <v>12.542052408</v>
      </c>
      <c r="P219" s="56">
        <v>2.0000000000000001E-4</v>
      </c>
      <c r="Q219" s="56">
        <v>0</v>
      </c>
    </row>
    <row r="220" spans="1:17">
      <c r="A220" t="s">
        <v>4027</v>
      </c>
      <c r="B220" t="s">
        <v>2583</v>
      </c>
      <c r="C220" t="s">
        <v>2846</v>
      </c>
      <c r="D220" s="106" t="s">
        <v>4062</v>
      </c>
      <c r="E220" t="s">
        <v>548</v>
      </c>
      <c r="F220" t="s">
        <v>385</v>
      </c>
      <c r="G220" t="s">
        <v>127</v>
      </c>
      <c r="H220" s="55">
        <v>4.37</v>
      </c>
      <c r="I220" t="s">
        <v>672</v>
      </c>
      <c r="J220" t="s">
        <v>98</v>
      </c>
      <c r="K220" s="56">
        <v>2.5399999999999999E-2</v>
      </c>
      <c r="L220" s="56">
        <v>2.12E-2</v>
      </c>
      <c r="M220" s="55">
        <v>109196.08</v>
      </c>
      <c r="N220" s="55">
        <v>115.92</v>
      </c>
      <c r="O220" s="55">
        <v>126.58009593600001</v>
      </c>
      <c r="P220" s="56">
        <v>1.9E-3</v>
      </c>
      <c r="Q220" s="56">
        <v>2.9999999999999997E-4</v>
      </c>
    </row>
    <row r="221" spans="1:17">
      <c r="A221" t="s">
        <v>4028</v>
      </c>
      <c r="B221" t="s">
        <v>2629</v>
      </c>
      <c r="C221" t="s">
        <v>2840</v>
      </c>
      <c r="D221" s="106" t="s">
        <v>4062</v>
      </c>
      <c r="E221" t="s">
        <v>548</v>
      </c>
      <c r="F221" t="s">
        <v>213</v>
      </c>
      <c r="G221" t="s">
        <v>127</v>
      </c>
      <c r="H221" s="55">
        <v>6.19</v>
      </c>
      <c r="I221" t="s">
        <v>672</v>
      </c>
      <c r="J221" t="s">
        <v>98</v>
      </c>
      <c r="K221" s="56">
        <v>8.0500000000000002E-2</v>
      </c>
      <c r="L221" s="56">
        <v>7.3700000000000002E-2</v>
      </c>
      <c r="M221" s="55">
        <v>90762.15</v>
      </c>
      <c r="N221" s="55">
        <v>107.27</v>
      </c>
      <c r="O221" s="55">
        <v>97.360558304999998</v>
      </c>
      <c r="P221" s="56">
        <v>1.5E-3</v>
      </c>
      <c r="Q221" s="56">
        <v>2.0000000000000001E-4</v>
      </c>
    </row>
    <row r="222" spans="1:17">
      <c r="A222" t="s">
        <v>4028</v>
      </c>
      <c r="B222" t="s">
        <v>2629</v>
      </c>
      <c r="C222" t="s">
        <v>2841</v>
      </c>
      <c r="D222" s="106" t="s">
        <v>4062</v>
      </c>
      <c r="E222" t="s">
        <v>548</v>
      </c>
      <c r="F222" t="s">
        <v>213</v>
      </c>
      <c r="G222" t="s">
        <v>127</v>
      </c>
      <c r="H222" s="55">
        <v>6.19</v>
      </c>
      <c r="I222" t="s">
        <v>672</v>
      </c>
      <c r="J222" t="s">
        <v>98</v>
      </c>
      <c r="K222" s="56">
        <v>8.0500000000000002E-2</v>
      </c>
      <c r="L222" s="56">
        <v>7.3700000000000002E-2</v>
      </c>
      <c r="M222" s="55">
        <v>83256.639999999999</v>
      </c>
      <c r="N222" s="55">
        <v>107.27</v>
      </c>
      <c r="O222" s="55">
        <v>89.309397727999993</v>
      </c>
      <c r="P222" s="56">
        <v>1.4E-3</v>
      </c>
      <c r="Q222" s="56">
        <v>2.0000000000000001E-4</v>
      </c>
    </row>
    <row r="223" spans="1:17">
      <c r="A223" t="s">
        <v>4028</v>
      </c>
      <c r="B223" t="s">
        <v>2629</v>
      </c>
      <c r="C223" t="s">
        <v>2842</v>
      </c>
      <c r="D223" s="106" t="s">
        <v>4062</v>
      </c>
      <c r="E223" t="s">
        <v>548</v>
      </c>
      <c r="F223" t="s">
        <v>213</v>
      </c>
      <c r="G223" t="s">
        <v>127</v>
      </c>
      <c r="H223" s="55">
        <v>6.19</v>
      </c>
      <c r="I223" t="s">
        <v>672</v>
      </c>
      <c r="J223" t="s">
        <v>98</v>
      </c>
      <c r="K223" s="56">
        <v>8.0500000000000002E-2</v>
      </c>
      <c r="L223" s="56">
        <v>7.3700000000000002E-2</v>
      </c>
      <c r="M223" s="55">
        <v>58169.32</v>
      </c>
      <c r="N223" s="55">
        <v>107.27</v>
      </c>
      <c r="O223" s="55">
        <v>62.398229563999998</v>
      </c>
      <c r="P223" s="56">
        <v>1E-3</v>
      </c>
      <c r="Q223" s="56">
        <v>1E-4</v>
      </c>
    </row>
    <row r="224" spans="1:17">
      <c r="A224" t="s">
        <v>4028</v>
      </c>
      <c r="B224" t="s">
        <v>2629</v>
      </c>
      <c r="C224" t="s">
        <v>2837</v>
      </c>
      <c r="D224" s="106" t="s">
        <v>4062</v>
      </c>
      <c r="E224" t="s">
        <v>548</v>
      </c>
      <c r="F224" t="s">
        <v>213</v>
      </c>
      <c r="G224" t="s">
        <v>127</v>
      </c>
      <c r="H224" s="55">
        <v>6.19</v>
      </c>
      <c r="I224" t="s">
        <v>672</v>
      </c>
      <c r="J224" t="s">
        <v>98</v>
      </c>
      <c r="K224" s="56">
        <v>8.0500000000000002E-2</v>
      </c>
      <c r="L224" s="56">
        <v>7.3700000000000002E-2</v>
      </c>
      <c r="M224" s="55">
        <v>21577.78</v>
      </c>
      <c r="N224" s="55">
        <v>107.27</v>
      </c>
      <c r="O224" s="55">
        <v>23.146484606000001</v>
      </c>
      <c r="P224" s="56">
        <v>4.0000000000000002E-4</v>
      </c>
      <c r="Q224" s="56">
        <v>0</v>
      </c>
    </row>
    <row r="225" spans="1:17">
      <c r="A225" t="s">
        <v>4028</v>
      </c>
      <c r="B225" t="s">
        <v>2629</v>
      </c>
      <c r="C225" t="s">
        <v>2843</v>
      </c>
      <c r="D225" s="106" t="s">
        <v>4062</v>
      </c>
      <c r="E225" t="s">
        <v>548</v>
      </c>
      <c r="F225" t="s">
        <v>213</v>
      </c>
      <c r="G225" t="s">
        <v>127</v>
      </c>
      <c r="H225" s="55">
        <v>6.19</v>
      </c>
      <c r="I225" t="s">
        <v>672</v>
      </c>
      <c r="J225" t="s">
        <v>98</v>
      </c>
      <c r="K225" s="56">
        <v>8.0500000000000002E-2</v>
      </c>
      <c r="L225" s="56">
        <v>7.3700000000000002E-2</v>
      </c>
      <c r="M225" s="55">
        <v>68903.77</v>
      </c>
      <c r="N225" s="55">
        <v>107.27</v>
      </c>
      <c r="O225" s="55">
        <v>73.913074078999998</v>
      </c>
      <c r="P225" s="56">
        <v>1.1000000000000001E-3</v>
      </c>
      <c r="Q225" s="56">
        <v>1E-4</v>
      </c>
    </row>
    <row r="226" spans="1:17">
      <c r="A226" t="s">
        <v>4028</v>
      </c>
      <c r="B226" t="s">
        <v>2629</v>
      </c>
      <c r="C226" t="s">
        <v>2844</v>
      </c>
      <c r="D226" s="106" t="s">
        <v>4062</v>
      </c>
      <c r="E226" t="s">
        <v>548</v>
      </c>
      <c r="F226" t="s">
        <v>213</v>
      </c>
      <c r="G226" t="s">
        <v>127</v>
      </c>
      <c r="H226" s="55">
        <v>6.19</v>
      </c>
      <c r="I226" t="s">
        <v>672</v>
      </c>
      <c r="J226" t="s">
        <v>98</v>
      </c>
      <c r="K226" s="56">
        <v>8.0500000000000002E-2</v>
      </c>
      <c r="L226" s="56">
        <v>7.3700000000000002E-2</v>
      </c>
      <c r="M226" s="55">
        <v>42755.18</v>
      </c>
      <c r="N226" s="55">
        <v>107.27</v>
      </c>
      <c r="O226" s="55">
        <v>45.863481585999999</v>
      </c>
      <c r="P226" s="56">
        <v>6.9999999999999999E-4</v>
      </c>
      <c r="Q226" s="56">
        <v>1E-4</v>
      </c>
    </row>
    <row r="227" spans="1:17">
      <c r="A227" t="s">
        <v>4028</v>
      </c>
      <c r="B227" t="s">
        <v>2629</v>
      </c>
      <c r="C227" t="s">
        <v>2845</v>
      </c>
      <c r="D227" s="106" t="s">
        <v>4062</v>
      </c>
      <c r="E227" t="s">
        <v>548</v>
      </c>
      <c r="F227" t="s">
        <v>213</v>
      </c>
      <c r="G227" t="s">
        <v>127</v>
      </c>
      <c r="H227" s="55">
        <v>6.19</v>
      </c>
      <c r="I227" t="s">
        <v>672</v>
      </c>
      <c r="J227" t="s">
        <v>98</v>
      </c>
      <c r="K227" s="56">
        <v>8.0500000000000002E-2</v>
      </c>
      <c r="L227" s="56">
        <v>7.3700000000000002E-2</v>
      </c>
      <c r="M227" s="55">
        <v>116583.65</v>
      </c>
      <c r="N227" s="55">
        <v>107.27</v>
      </c>
      <c r="O227" s="55">
        <v>125.059281355</v>
      </c>
      <c r="P227" s="56">
        <v>1.9E-3</v>
      </c>
      <c r="Q227" s="56">
        <v>2.0000000000000001E-4</v>
      </c>
    </row>
    <row r="228" spans="1:17">
      <c r="A228" t="s">
        <v>4028</v>
      </c>
      <c r="B228" t="s">
        <v>2629</v>
      </c>
      <c r="C228" t="s">
        <v>2838</v>
      </c>
      <c r="D228" s="106" t="s">
        <v>4062</v>
      </c>
      <c r="E228" t="s">
        <v>548</v>
      </c>
      <c r="F228" t="s">
        <v>2839</v>
      </c>
      <c r="G228" t="s">
        <v>127</v>
      </c>
      <c r="H228" s="55">
        <v>7.51</v>
      </c>
      <c r="I228" t="s">
        <v>672</v>
      </c>
      <c r="J228" t="s">
        <v>98</v>
      </c>
      <c r="K228" s="56">
        <v>0.03</v>
      </c>
      <c r="L228" s="56">
        <v>4.2799999999999998E-2</v>
      </c>
      <c r="M228" s="55">
        <v>105129.17</v>
      </c>
      <c r="N228" s="55">
        <v>102.2</v>
      </c>
      <c r="O228" s="55">
        <v>107.44201174</v>
      </c>
      <c r="P228" s="56">
        <v>1.6000000000000001E-3</v>
      </c>
      <c r="Q228" s="56">
        <v>2.0000000000000001E-4</v>
      </c>
    </row>
    <row r="229" spans="1:17">
      <c r="A229" t="s">
        <v>4029</v>
      </c>
      <c r="B229" t="s">
        <v>2629</v>
      </c>
      <c r="C229" t="s">
        <v>2850</v>
      </c>
      <c r="D229" s="106" t="s">
        <v>4062</v>
      </c>
      <c r="E229" t="s">
        <v>543</v>
      </c>
      <c r="F229" t="s">
        <v>411</v>
      </c>
      <c r="G229" t="s">
        <v>175</v>
      </c>
      <c r="H229" s="55">
        <v>3.38</v>
      </c>
      <c r="I229" t="s">
        <v>318</v>
      </c>
      <c r="J229" t="s">
        <v>98</v>
      </c>
      <c r="K229" s="56">
        <v>2.3300000000000001E-2</v>
      </c>
      <c r="L229" s="56">
        <v>3.0800000000000001E-2</v>
      </c>
      <c r="M229" s="55">
        <v>132922.79</v>
      </c>
      <c r="N229" s="55">
        <v>110.49</v>
      </c>
      <c r="O229" s="55">
        <v>146.866390671</v>
      </c>
      <c r="P229" s="56">
        <v>2.2000000000000001E-3</v>
      </c>
      <c r="Q229" s="56">
        <v>2.9999999999999997E-4</v>
      </c>
    </row>
    <row r="230" spans="1:17">
      <c r="A230" t="s">
        <v>4030</v>
      </c>
      <c r="B230" t="s">
        <v>2629</v>
      </c>
      <c r="C230" t="s">
        <v>2802</v>
      </c>
      <c r="D230" s="106" t="s">
        <v>4062</v>
      </c>
      <c r="E230" t="s">
        <v>548</v>
      </c>
      <c r="F230" t="s">
        <v>385</v>
      </c>
      <c r="G230" t="s">
        <v>127</v>
      </c>
      <c r="H230" s="55">
        <v>5.17</v>
      </c>
      <c r="I230" t="s">
        <v>672</v>
      </c>
      <c r="J230" t="s">
        <v>98</v>
      </c>
      <c r="K230" s="56">
        <v>2.9000000000000001E-2</v>
      </c>
      <c r="L230" s="56">
        <v>2.4299999999999999E-2</v>
      </c>
      <c r="M230" s="55">
        <v>288152.8</v>
      </c>
      <c r="N230" s="55">
        <v>116.59</v>
      </c>
      <c r="O230" s="55">
        <v>335.95734951999998</v>
      </c>
      <c r="P230" s="56">
        <v>5.1000000000000004E-3</v>
      </c>
      <c r="Q230" s="56">
        <v>6.9999999999999999E-4</v>
      </c>
    </row>
    <row r="231" spans="1:17">
      <c r="A231" t="s">
        <v>4031</v>
      </c>
      <c r="B231" t="s">
        <v>2583</v>
      </c>
      <c r="C231" t="s">
        <v>2855</v>
      </c>
      <c r="D231" s="106" t="s">
        <v>4062</v>
      </c>
      <c r="E231" t="s">
        <v>294</v>
      </c>
      <c r="F231" t="s">
        <v>2856</v>
      </c>
      <c r="G231" t="s">
        <v>1977</v>
      </c>
      <c r="H231" s="55">
        <v>0.03</v>
      </c>
      <c r="I231" t="s">
        <v>110</v>
      </c>
      <c r="J231" t="s">
        <v>98</v>
      </c>
      <c r="K231" s="56">
        <v>2.0799999999999999E-2</v>
      </c>
      <c r="L231" s="56">
        <v>6.0900000000000003E-2</v>
      </c>
      <c r="M231" s="55">
        <v>14051.13</v>
      </c>
      <c r="N231" s="55">
        <v>100.33</v>
      </c>
      <c r="O231" s="55">
        <v>14.097498729</v>
      </c>
      <c r="P231" s="56">
        <v>2.0000000000000001E-4</v>
      </c>
      <c r="Q231" s="56">
        <v>0</v>
      </c>
    </row>
    <row r="232" spans="1:17">
      <c r="A232" t="s">
        <v>4032</v>
      </c>
      <c r="B232" t="s">
        <v>2583</v>
      </c>
      <c r="C232" t="s">
        <v>2898</v>
      </c>
      <c r="D232" s="106" t="s">
        <v>4062</v>
      </c>
      <c r="E232" t="s">
        <v>863</v>
      </c>
      <c r="F232" t="s">
        <v>2899</v>
      </c>
      <c r="G232" t="s">
        <v>1977</v>
      </c>
      <c r="H232" s="55">
        <v>4.8899999999999997</v>
      </c>
      <c r="I232" t="s">
        <v>338</v>
      </c>
      <c r="J232" t="s">
        <v>98</v>
      </c>
      <c r="K232" s="56">
        <v>7.85E-2</v>
      </c>
      <c r="L232" s="56">
        <v>7.9500000000000001E-2</v>
      </c>
      <c r="M232" s="55">
        <v>392504.92</v>
      </c>
      <c r="N232" s="55">
        <v>100.43</v>
      </c>
      <c r="O232" s="55">
        <v>394.19269115600002</v>
      </c>
      <c r="P232" s="56">
        <v>6.0000000000000001E-3</v>
      </c>
      <c r="Q232" s="56">
        <v>8.0000000000000004E-4</v>
      </c>
    </row>
    <row r="233" spans="1:17">
      <c r="A233" t="s">
        <v>3972</v>
      </c>
      <c r="B233" t="s">
        <v>2583</v>
      </c>
      <c r="C233" t="s">
        <v>2880</v>
      </c>
      <c r="D233" s="106" t="s">
        <v>4062</v>
      </c>
      <c r="E233" t="s">
        <v>613</v>
      </c>
      <c r="F233" t="s">
        <v>277</v>
      </c>
      <c r="G233" t="s">
        <v>127</v>
      </c>
      <c r="H233" s="55">
        <v>4.03</v>
      </c>
      <c r="I233" t="s">
        <v>113</v>
      </c>
      <c r="J233" t="s">
        <v>98</v>
      </c>
      <c r="K233" s="56">
        <v>4.8899999999999999E-2</v>
      </c>
      <c r="L233" s="56">
        <v>5.3699999999999998E-2</v>
      </c>
      <c r="M233" s="55">
        <v>259259.47</v>
      </c>
      <c r="N233" s="55">
        <v>99.52</v>
      </c>
      <c r="O233" s="55">
        <v>258.01502454400003</v>
      </c>
      <c r="P233" s="56">
        <v>3.8999999999999998E-3</v>
      </c>
      <c r="Q233" s="56">
        <v>5.0000000000000001E-4</v>
      </c>
    </row>
    <row r="234" spans="1:17">
      <c r="A234" t="s">
        <v>3972</v>
      </c>
      <c r="B234" t="s">
        <v>2583</v>
      </c>
      <c r="C234" t="s">
        <v>2892</v>
      </c>
      <c r="D234" s="106" t="s">
        <v>4062</v>
      </c>
      <c r="E234" t="s">
        <v>613</v>
      </c>
      <c r="F234" t="s">
        <v>2893</v>
      </c>
      <c r="G234" t="s">
        <v>127</v>
      </c>
      <c r="H234" s="55">
        <v>3.99</v>
      </c>
      <c r="I234" t="s">
        <v>113</v>
      </c>
      <c r="J234" t="s">
        <v>98</v>
      </c>
      <c r="K234" s="56">
        <v>4.5100000000000001E-2</v>
      </c>
      <c r="L234" s="56">
        <v>6.3500000000000001E-2</v>
      </c>
      <c r="M234" s="55">
        <v>321306.21999999997</v>
      </c>
      <c r="N234" s="55">
        <v>94.34</v>
      </c>
      <c r="O234" s="55">
        <v>303.120287948</v>
      </c>
      <c r="P234" s="56">
        <v>4.5999999999999999E-3</v>
      </c>
      <c r="Q234" s="56">
        <v>5.9999999999999995E-4</v>
      </c>
    </row>
    <row r="235" spans="1:17">
      <c r="A235" t="s">
        <v>3972</v>
      </c>
      <c r="B235" t="s">
        <v>2583</v>
      </c>
      <c r="C235" t="s">
        <v>2894</v>
      </c>
      <c r="D235" s="106" t="s">
        <v>4062</v>
      </c>
      <c r="E235" t="s">
        <v>613</v>
      </c>
      <c r="F235" t="s">
        <v>2895</v>
      </c>
      <c r="G235" t="s">
        <v>127</v>
      </c>
      <c r="H235" s="55">
        <v>3.84</v>
      </c>
      <c r="I235" t="s">
        <v>113</v>
      </c>
      <c r="J235" t="s">
        <v>98</v>
      </c>
      <c r="K235" s="56">
        <v>4.5499999999999999E-2</v>
      </c>
      <c r="L235" s="56">
        <v>9.06E-2</v>
      </c>
      <c r="M235" s="55">
        <v>295105.19</v>
      </c>
      <c r="N235" s="55">
        <v>85.62</v>
      </c>
      <c r="O235" s="55">
        <v>252.66906367799999</v>
      </c>
      <c r="P235" s="56">
        <v>3.8999999999999998E-3</v>
      </c>
      <c r="Q235" s="56">
        <v>5.0000000000000001E-4</v>
      </c>
    </row>
    <row r="236" spans="1:17">
      <c r="A236" t="s">
        <v>3972</v>
      </c>
      <c r="B236" t="s">
        <v>2583</v>
      </c>
      <c r="C236" t="s">
        <v>2883</v>
      </c>
      <c r="D236" s="106" t="s">
        <v>4062</v>
      </c>
      <c r="E236" t="s">
        <v>613</v>
      </c>
      <c r="F236" t="s">
        <v>2884</v>
      </c>
      <c r="G236" t="s">
        <v>127</v>
      </c>
      <c r="H236" s="55">
        <v>4.25</v>
      </c>
      <c r="I236" t="s">
        <v>113</v>
      </c>
      <c r="J236" t="s">
        <v>98</v>
      </c>
      <c r="K236" s="56">
        <v>4.2799999999999998E-2</v>
      </c>
      <c r="L236" s="56">
        <v>7.1300000000000002E-2</v>
      </c>
      <c r="M236" s="55">
        <v>240509.12</v>
      </c>
      <c r="N236" s="55">
        <v>90.07</v>
      </c>
      <c r="O236" s="55">
        <v>216.62656438400001</v>
      </c>
      <c r="P236" s="56">
        <v>3.3E-3</v>
      </c>
      <c r="Q236" s="56">
        <v>4.0000000000000002E-4</v>
      </c>
    </row>
    <row r="237" spans="1:17">
      <c r="A237" t="s">
        <v>3972</v>
      </c>
      <c r="B237" t="s">
        <v>2583</v>
      </c>
      <c r="C237" t="s">
        <v>2885</v>
      </c>
      <c r="D237" s="106" t="s">
        <v>4062</v>
      </c>
      <c r="E237" t="s">
        <v>613</v>
      </c>
      <c r="F237" t="s">
        <v>2886</v>
      </c>
      <c r="G237" t="s">
        <v>127</v>
      </c>
      <c r="H237" s="55">
        <v>4.21</v>
      </c>
      <c r="I237" t="s">
        <v>113</v>
      </c>
      <c r="J237" t="s">
        <v>98</v>
      </c>
      <c r="K237" s="56">
        <v>5.28E-2</v>
      </c>
      <c r="L237" s="56">
        <v>6.5699999999999995E-2</v>
      </c>
      <c r="M237" s="55">
        <v>386045.23</v>
      </c>
      <c r="N237" s="55">
        <v>96.4</v>
      </c>
      <c r="O237" s="55">
        <v>372.14760172000001</v>
      </c>
      <c r="P237" s="56">
        <v>5.7000000000000002E-3</v>
      </c>
      <c r="Q237" s="56">
        <v>6.9999999999999999E-4</v>
      </c>
    </row>
    <row r="238" spans="1:17">
      <c r="A238" t="s">
        <v>3972</v>
      </c>
      <c r="B238" t="s">
        <v>2583</v>
      </c>
      <c r="C238" t="s">
        <v>2887</v>
      </c>
      <c r="D238" s="106" t="s">
        <v>4062</v>
      </c>
      <c r="E238" t="s">
        <v>613</v>
      </c>
      <c r="F238" t="s">
        <v>2888</v>
      </c>
      <c r="G238" t="s">
        <v>127</v>
      </c>
      <c r="H238" s="55">
        <v>4.12</v>
      </c>
      <c r="I238" t="s">
        <v>113</v>
      </c>
      <c r="J238" t="s">
        <v>98</v>
      </c>
      <c r="K238" s="56">
        <v>5.6000000000000001E-2</v>
      </c>
      <c r="L238" s="56">
        <v>7.8299999999999995E-2</v>
      </c>
      <c r="M238" s="55">
        <v>477775.37</v>
      </c>
      <c r="N238" s="55">
        <v>93.15</v>
      </c>
      <c r="O238" s="55">
        <v>445.047757155</v>
      </c>
      <c r="P238" s="56">
        <v>6.7999999999999996E-3</v>
      </c>
      <c r="Q238" s="56">
        <v>8.9999999999999998E-4</v>
      </c>
    </row>
    <row r="239" spans="1:17">
      <c r="A239" t="s">
        <v>3972</v>
      </c>
      <c r="B239" t="s">
        <v>2583</v>
      </c>
      <c r="C239" t="s">
        <v>2896</v>
      </c>
      <c r="D239" s="106" t="s">
        <v>4062</v>
      </c>
      <c r="E239" t="s">
        <v>613</v>
      </c>
      <c r="F239" t="s">
        <v>2897</v>
      </c>
      <c r="G239" t="s">
        <v>127</v>
      </c>
      <c r="H239" s="55">
        <v>3.66</v>
      </c>
      <c r="I239" t="s">
        <v>113</v>
      </c>
      <c r="J239" t="s">
        <v>98</v>
      </c>
      <c r="K239" s="56">
        <v>7.2700000000000001E-2</v>
      </c>
      <c r="L239" s="56">
        <v>9.7100000000000006E-2</v>
      </c>
      <c r="M239" s="55">
        <v>261688.33</v>
      </c>
      <c r="N239" s="55">
        <v>93.99</v>
      </c>
      <c r="O239" s="55">
        <v>245.96086136700001</v>
      </c>
      <c r="P239" s="56">
        <v>3.8E-3</v>
      </c>
      <c r="Q239" s="56">
        <v>5.0000000000000001E-4</v>
      </c>
    </row>
    <row r="240" spans="1:17">
      <c r="A240" t="s">
        <v>3972</v>
      </c>
      <c r="B240" t="s">
        <v>2583</v>
      </c>
      <c r="C240" t="s">
        <v>2889</v>
      </c>
      <c r="D240" s="106" t="s">
        <v>4062</v>
      </c>
      <c r="E240" t="s">
        <v>613</v>
      </c>
      <c r="F240" t="s">
        <v>233</v>
      </c>
      <c r="G240" t="s">
        <v>127</v>
      </c>
      <c r="H240" s="55">
        <v>4.1500000000000004</v>
      </c>
      <c r="I240" t="s">
        <v>113</v>
      </c>
      <c r="J240" t="s">
        <v>98</v>
      </c>
      <c r="K240" s="56">
        <v>6.2E-2</v>
      </c>
      <c r="L240" s="56">
        <v>6.1800000000000001E-2</v>
      </c>
      <c r="M240" s="55">
        <v>468053.83</v>
      </c>
      <c r="N240" s="55">
        <v>101.95</v>
      </c>
      <c r="O240" s="55">
        <v>477.18087968499998</v>
      </c>
      <c r="P240" s="56">
        <v>7.3000000000000001E-3</v>
      </c>
      <c r="Q240" s="56">
        <v>1E-3</v>
      </c>
    </row>
    <row r="241" spans="1:17">
      <c r="A241" t="s">
        <v>3972</v>
      </c>
      <c r="B241" t="s">
        <v>2583</v>
      </c>
      <c r="C241" t="s">
        <v>2890</v>
      </c>
      <c r="D241" s="106" t="s">
        <v>4062</v>
      </c>
      <c r="E241" t="s">
        <v>613</v>
      </c>
      <c r="F241" t="s">
        <v>2891</v>
      </c>
      <c r="G241" t="s">
        <v>127</v>
      </c>
      <c r="H241" s="55">
        <v>4.1399999999999997</v>
      </c>
      <c r="I241" t="s">
        <v>113</v>
      </c>
      <c r="J241" t="s">
        <v>98</v>
      </c>
      <c r="K241" s="56">
        <v>6.3399999999999998E-2</v>
      </c>
      <c r="L241" s="56">
        <v>6.2E-2</v>
      </c>
      <c r="M241" s="55">
        <v>508267.13</v>
      </c>
      <c r="N241" s="55">
        <v>102.47</v>
      </c>
      <c r="O241" s="55">
        <v>520.82132811099996</v>
      </c>
      <c r="P241" s="56">
        <v>8.0000000000000002E-3</v>
      </c>
      <c r="Q241" s="56">
        <v>1E-3</v>
      </c>
    </row>
    <row r="242" spans="1:17">
      <c r="A242" t="s">
        <v>3972</v>
      </c>
      <c r="B242" t="s">
        <v>2629</v>
      </c>
      <c r="C242" t="s">
        <v>2881</v>
      </c>
      <c r="D242" s="106" t="s">
        <v>4062</v>
      </c>
      <c r="E242" t="s">
        <v>613</v>
      </c>
      <c r="F242" t="s">
        <v>2882</v>
      </c>
      <c r="G242" t="s">
        <v>127</v>
      </c>
      <c r="H242" s="55">
        <v>5.82</v>
      </c>
      <c r="I242" t="s">
        <v>113</v>
      </c>
      <c r="J242" t="s">
        <v>98</v>
      </c>
      <c r="K242" s="56">
        <v>7.3599999999999999E-2</v>
      </c>
      <c r="L242" s="56">
        <v>6.6000000000000003E-2</v>
      </c>
      <c r="M242" s="55">
        <v>203412.07</v>
      </c>
      <c r="N242" s="55">
        <v>106.9</v>
      </c>
      <c r="O242" s="55">
        <v>217.44750282999999</v>
      </c>
      <c r="P242" s="56">
        <v>3.3E-3</v>
      </c>
      <c r="Q242" s="56">
        <v>4.0000000000000002E-4</v>
      </c>
    </row>
    <row r="243" spans="1:17">
      <c r="A243" t="s">
        <v>3987</v>
      </c>
      <c r="B243" t="s">
        <v>2629</v>
      </c>
      <c r="C243" t="s">
        <v>2909</v>
      </c>
      <c r="D243" s="106" t="s">
        <v>4062</v>
      </c>
      <c r="E243" t="s">
        <v>613</v>
      </c>
      <c r="F243" t="s">
        <v>2910</v>
      </c>
      <c r="G243" t="s">
        <v>127</v>
      </c>
      <c r="H243" s="55">
        <v>1.73</v>
      </c>
      <c r="I243" t="s">
        <v>110</v>
      </c>
      <c r="J243" t="s">
        <v>98</v>
      </c>
      <c r="K243" s="56">
        <v>6.7500000000000004E-2</v>
      </c>
      <c r="L243" s="56">
        <v>7.1800000000000003E-2</v>
      </c>
      <c r="M243" s="55">
        <v>200359.16</v>
      </c>
      <c r="N243" s="55">
        <v>99.67</v>
      </c>
      <c r="O243" s="55">
        <v>199.69797477200001</v>
      </c>
      <c r="P243" s="56">
        <v>3.0999999999999999E-3</v>
      </c>
      <c r="Q243" s="56">
        <v>4.0000000000000002E-4</v>
      </c>
    </row>
    <row r="244" spans="1:17">
      <c r="A244" t="s">
        <v>3987</v>
      </c>
      <c r="B244" t="s">
        <v>2629</v>
      </c>
      <c r="C244" t="s">
        <v>2908</v>
      </c>
      <c r="D244" s="106" t="s">
        <v>4062</v>
      </c>
      <c r="E244" t="s">
        <v>613</v>
      </c>
      <c r="F244" t="s">
        <v>590</v>
      </c>
      <c r="G244" t="s">
        <v>127</v>
      </c>
      <c r="H244" s="55">
        <v>1.73</v>
      </c>
      <c r="I244" t="s">
        <v>110</v>
      </c>
      <c r="J244" t="s">
        <v>98</v>
      </c>
      <c r="K244" s="56">
        <v>6.7500000000000004E-2</v>
      </c>
      <c r="L244" s="56">
        <v>7.17E-2</v>
      </c>
      <c r="M244" s="55">
        <v>64173.58</v>
      </c>
      <c r="N244" s="55">
        <v>99.67</v>
      </c>
      <c r="O244" s="55">
        <v>63.961807186000001</v>
      </c>
      <c r="P244" s="56">
        <v>1E-3</v>
      </c>
      <c r="Q244" s="56">
        <v>1E-4</v>
      </c>
    </row>
    <row r="245" spans="1:17">
      <c r="A245" t="s">
        <v>3987</v>
      </c>
      <c r="B245" t="s">
        <v>2629</v>
      </c>
      <c r="C245" t="s">
        <v>2911</v>
      </c>
      <c r="D245" s="106" t="s">
        <v>4062</v>
      </c>
      <c r="E245" t="s">
        <v>613</v>
      </c>
      <c r="F245" t="s">
        <v>442</v>
      </c>
      <c r="G245" t="s">
        <v>127</v>
      </c>
      <c r="H245" s="55">
        <v>1.73</v>
      </c>
      <c r="I245" t="s">
        <v>110</v>
      </c>
      <c r="J245" t="s">
        <v>98</v>
      </c>
      <c r="K245" s="56">
        <v>6.7500000000000004E-2</v>
      </c>
      <c r="L245" s="56">
        <v>7.17E-2</v>
      </c>
      <c r="M245" s="55">
        <v>92216.94</v>
      </c>
      <c r="N245" s="55">
        <v>99.67</v>
      </c>
      <c r="O245" s="55">
        <v>91.912624097999995</v>
      </c>
      <c r="P245" s="56">
        <v>1.4E-3</v>
      </c>
      <c r="Q245" s="56">
        <v>2.0000000000000001E-4</v>
      </c>
    </row>
    <row r="246" spans="1:17">
      <c r="A246" t="s">
        <v>3987</v>
      </c>
      <c r="B246" t="s">
        <v>2629</v>
      </c>
      <c r="C246" t="s">
        <v>2912</v>
      </c>
      <c r="D246" s="106" t="s">
        <v>4062</v>
      </c>
      <c r="E246" t="s">
        <v>613</v>
      </c>
      <c r="F246" t="s">
        <v>354</v>
      </c>
      <c r="G246" t="s">
        <v>127</v>
      </c>
      <c r="H246" s="55">
        <v>1.73</v>
      </c>
      <c r="I246" t="s">
        <v>110</v>
      </c>
      <c r="J246" t="s">
        <v>98</v>
      </c>
      <c r="K246" s="56">
        <v>6.7500000000000004E-2</v>
      </c>
      <c r="L246" s="56">
        <v>7.17E-2</v>
      </c>
      <c r="M246" s="55">
        <v>93358.94</v>
      </c>
      <c r="N246" s="55">
        <v>99.67</v>
      </c>
      <c r="O246" s="55">
        <v>93.050855498000004</v>
      </c>
      <c r="P246" s="56">
        <v>1.4E-3</v>
      </c>
      <c r="Q246" s="56">
        <v>2.0000000000000001E-4</v>
      </c>
    </row>
    <row r="247" spans="1:17">
      <c r="A247" t="s">
        <v>3987</v>
      </c>
      <c r="B247" t="s">
        <v>2629</v>
      </c>
      <c r="C247" t="s">
        <v>2913</v>
      </c>
      <c r="D247" s="106" t="s">
        <v>4062</v>
      </c>
      <c r="E247" t="s">
        <v>613</v>
      </c>
      <c r="F247" t="s">
        <v>601</v>
      </c>
      <c r="G247" t="s">
        <v>127</v>
      </c>
      <c r="H247" s="55">
        <v>1.73</v>
      </c>
      <c r="I247" t="s">
        <v>110</v>
      </c>
      <c r="J247" t="s">
        <v>98</v>
      </c>
      <c r="K247" s="56">
        <v>6.7500000000000004E-2</v>
      </c>
      <c r="L247" s="56">
        <v>7.17E-2</v>
      </c>
      <c r="M247" s="55">
        <v>54762.49</v>
      </c>
      <c r="N247" s="55">
        <v>99.67</v>
      </c>
      <c r="O247" s="55">
        <v>54.581773783000003</v>
      </c>
      <c r="P247" s="56">
        <v>8.0000000000000004E-4</v>
      </c>
      <c r="Q247" s="56">
        <v>1E-4</v>
      </c>
    </row>
    <row r="248" spans="1:17">
      <c r="A248" t="s">
        <v>3987</v>
      </c>
      <c r="B248" t="s">
        <v>2629</v>
      </c>
      <c r="C248" t="s">
        <v>2906</v>
      </c>
      <c r="D248" s="106" t="s">
        <v>4062</v>
      </c>
      <c r="E248" t="s">
        <v>613</v>
      </c>
      <c r="F248" t="s">
        <v>330</v>
      </c>
      <c r="G248" t="s">
        <v>127</v>
      </c>
      <c r="H248" s="55">
        <v>1.73</v>
      </c>
      <c r="I248" t="s">
        <v>110</v>
      </c>
      <c r="J248" t="s">
        <v>98</v>
      </c>
      <c r="K248" s="56">
        <v>6.7500000000000004E-2</v>
      </c>
      <c r="L248" s="56">
        <v>7.17E-2</v>
      </c>
      <c r="M248" s="55">
        <v>135114.85</v>
      </c>
      <c r="N248" s="55">
        <v>99.67</v>
      </c>
      <c r="O248" s="55">
        <v>134.668970995</v>
      </c>
      <c r="P248" s="56">
        <v>2.0999999999999999E-3</v>
      </c>
      <c r="Q248" s="56">
        <v>2.9999999999999997E-4</v>
      </c>
    </row>
    <row r="249" spans="1:17">
      <c r="A249" t="s">
        <v>3987</v>
      </c>
      <c r="B249" t="s">
        <v>2629</v>
      </c>
      <c r="C249" t="s">
        <v>2914</v>
      </c>
      <c r="D249" s="106" t="s">
        <v>4062</v>
      </c>
      <c r="E249" t="s">
        <v>613</v>
      </c>
      <c r="F249" t="s">
        <v>499</v>
      </c>
      <c r="G249" t="s">
        <v>127</v>
      </c>
      <c r="H249" s="55">
        <v>1.73</v>
      </c>
      <c r="I249" t="s">
        <v>110</v>
      </c>
      <c r="J249" t="s">
        <v>98</v>
      </c>
      <c r="K249" s="56">
        <v>6.7500000000000004E-2</v>
      </c>
      <c r="L249" s="56">
        <v>7.17E-2</v>
      </c>
      <c r="M249" s="55">
        <v>87326.05</v>
      </c>
      <c r="N249" s="55">
        <v>99.67</v>
      </c>
      <c r="O249" s="55">
        <v>87.037874035000002</v>
      </c>
      <c r="P249" s="56">
        <v>1.2999999999999999E-3</v>
      </c>
      <c r="Q249" s="56">
        <v>2.0000000000000001E-4</v>
      </c>
    </row>
    <row r="250" spans="1:17">
      <c r="A250" t="s">
        <v>3987</v>
      </c>
      <c r="B250" t="s">
        <v>2629</v>
      </c>
      <c r="C250" t="s">
        <v>2915</v>
      </c>
      <c r="D250" s="106" t="s">
        <v>4062</v>
      </c>
      <c r="E250" t="s">
        <v>613</v>
      </c>
      <c r="F250" t="s">
        <v>912</v>
      </c>
      <c r="G250" t="s">
        <v>127</v>
      </c>
      <c r="H250" s="55">
        <v>1.73</v>
      </c>
      <c r="I250" t="s">
        <v>110</v>
      </c>
      <c r="J250" t="s">
        <v>98</v>
      </c>
      <c r="K250" s="56">
        <v>6.7500000000000004E-2</v>
      </c>
      <c r="L250" s="56">
        <v>7.17E-2</v>
      </c>
      <c r="M250" s="55">
        <v>47171.17</v>
      </c>
      <c r="N250" s="55">
        <v>99.67</v>
      </c>
      <c r="O250" s="55">
        <v>47.015505138999998</v>
      </c>
      <c r="P250" s="56">
        <v>6.9999999999999999E-4</v>
      </c>
      <c r="Q250" s="56">
        <v>1E-4</v>
      </c>
    </row>
    <row r="251" spans="1:17">
      <c r="A251" t="s">
        <v>3987</v>
      </c>
      <c r="B251" t="s">
        <v>2629</v>
      </c>
      <c r="C251" t="s">
        <v>2916</v>
      </c>
      <c r="D251" s="106" t="s">
        <v>4062</v>
      </c>
      <c r="E251" t="s">
        <v>613</v>
      </c>
      <c r="F251" t="s">
        <v>287</v>
      </c>
      <c r="G251" t="s">
        <v>127</v>
      </c>
      <c r="H251" s="55">
        <v>1.73</v>
      </c>
      <c r="I251" t="s">
        <v>110</v>
      </c>
      <c r="J251" t="s">
        <v>98</v>
      </c>
      <c r="K251" s="56">
        <v>6.7500000000000004E-2</v>
      </c>
      <c r="L251" s="56">
        <v>7.17E-2</v>
      </c>
      <c r="M251" s="55">
        <v>65412.35</v>
      </c>
      <c r="N251" s="55">
        <v>99.67</v>
      </c>
      <c r="O251" s="55">
        <v>65.196489244999995</v>
      </c>
      <c r="P251" s="56">
        <v>1E-3</v>
      </c>
      <c r="Q251" s="56">
        <v>1E-4</v>
      </c>
    </row>
    <row r="252" spans="1:17">
      <c r="A252" t="s">
        <v>3987</v>
      </c>
      <c r="B252" t="s">
        <v>2629</v>
      </c>
      <c r="C252" t="s">
        <v>2917</v>
      </c>
      <c r="D252" s="106" t="s">
        <v>4062</v>
      </c>
      <c r="E252" t="s">
        <v>613</v>
      </c>
      <c r="F252" t="s">
        <v>525</v>
      </c>
      <c r="G252" t="s">
        <v>127</v>
      </c>
      <c r="H252" s="55">
        <v>1.73</v>
      </c>
      <c r="I252" t="s">
        <v>110</v>
      </c>
      <c r="J252" t="s">
        <v>98</v>
      </c>
      <c r="K252" s="56">
        <v>6.7500000000000004E-2</v>
      </c>
      <c r="L252" s="56">
        <v>7.17E-2</v>
      </c>
      <c r="M252" s="55">
        <v>122465.48</v>
      </c>
      <c r="N252" s="55">
        <v>99.67</v>
      </c>
      <c r="O252" s="55">
        <v>122.061343916</v>
      </c>
      <c r="P252" s="56">
        <v>1.9E-3</v>
      </c>
      <c r="Q252" s="56">
        <v>2.0000000000000001E-4</v>
      </c>
    </row>
    <row r="253" spans="1:17">
      <c r="A253" t="s">
        <v>3987</v>
      </c>
      <c r="B253" t="s">
        <v>2629</v>
      </c>
      <c r="C253" t="s">
        <v>2918</v>
      </c>
      <c r="D253" s="106" t="s">
        <v>4062</v>
      </c>
      <c r="E253" t="s">
        <v>613</v>
      </c>
      <c r="F253" t="s">
        <v>227</v>
      </c>
      <c r="G253" t="s">
        <v>127</v>
      </c>
      <c r="H253" s="55">
        <v>1.73</v>
      </c>
      <c r="I253" t="s">
        <v>110</v>
      </c>
      <c r="J253" t="s">
        <v>98</v>
      </c>
      <c r="K253" s="56">
        <v>6.7500000000000004E-2</v>
      </c>
      <c r="L253" s="56">
        <v>7.17E-2</v>
      </c>
      <c r="M253" s="55">
        <v>89001.25</v>
      </c>
      <c r="N253" s="55">
        <v>99.67</v>
      </c>
      <c r="O253" s="55">
        <v>88.707545874999994</v>
      </c>
      <c r="P253" s="56">
        <v>1.4E-3</v>
      </c>
      <c r="Q253" s="56">
        <v>2.0000000000000001E-4</v>
      </c>
    </row>
    <row r="254" spans="1:17">
      <c r="A254" t="s">
        <v>3987</v>
      </c>
      <c r="B254" t="s">
        <v>2629</v>
      </c>
      <c r="C254" t="s">
        <v>2919</v>
      </c>
      <c r="D254" s="106" t="s">
        <v>4062</v>
      </c>
      <c r="E254" t="s">
        <v>613</v>
      </c>
      <c r="F254" t="s">
        <v>221</v>
      </c>
      <c r="G254" t="s">
        <v>127</v>
      </c>
      <c r="H254" s="55">
        <v>1.73</v>
      </c>
      <c r="I254" t="s">
        <v>110</v>
      </c>
      <c r="J254" t="s">
        <v>98</v>
      </c>
      <c r="K254" s="56">
        <v>6.7500000000000004E-2</v>
      </c>
      <c r="L254" s="56">
        <v>7.17E-2</v>
      </c>
      <c r="M254" s="55">
        <v>62460.63</v>
      </c>
      <c r="N254" s="55">
        <v>99.67</v>
      </c>
      <c r="O254" s="55">
        <v>62.254509921</v>
      </c>
      <c r="P254" s="56">
        <v>1E-3</v>
      </c>
      <c r="Q254" s="56">
        <v>1E-4</v>
      </c>
    </row>
    <row r="255" spans="1:17">
      <c r="A255" t="s">
        <v>3987</v>
      </c>
      <c r="B255" t="s">
        <v>2629</v>
      </c>
      <c r="C255" t="s">
        <v>2920</v>
      </c>
      <c r="D255" s="106" t="s">
        <v>4062</v>
      </c>
      <c r="E255" t="s">
        <v>613</v>
      </c>
      <c r="F255" t="s">
        <v>244</v>
      </c>
      <c r="G255" t="s">
        <v>127</v>
      </c>
      <c r="H255" s="55">
        <v>1.73</v>
      </c>
      <c r="I255" t="s">
        <v>110</v>
      </c>
      <c r="J255" t="s">
        <v>98</v>
      </c>
      <c r="K255" s="56">
        <v>6.7500000000000004E-2</v>
      </c>
      <c r="L255" s="56">
        <v>7.17E-2</v>
      </c>
      <c r="M255" s="55">
        <v>94620.89</v>
      </c>
      <c r="N255" s="55">
        <v>99.67</v>
      </c>
      <c r="O255" s="55">
        <v>94.308641062999996</v>
      </c>
      <c r="P255" s="56">
        <v>1.4E-3</v>
      </c>
      <c r="Q255" s="56">
        <v>2.0000000000000001E-4</v>
      </c>
    </row>
    <row r="256" spans="1:17">
      <c r="A256" t="s">
        <v>3987</v>
      </c>
      <c r="B256" t="s">
        <v>2629</v>
      </c>
      <c r="C256" t="s">
        <v>2921</v>
      </c>
      <c r="D256" s="106" t="s">
        <v>4062</v>
      </c>
      <c r="E256" t="s">
        <v>613</v>
      </c>
      <c r="F256" t="s">
        <v>247</v>
      </c>
      <c r="G256" t="s">
        <v>127</v>
      </c>
      <c r="H256" s="55">
        <v>1.73</v>
      </c>
      <c r="I256" t="s">
        <v>110</v>
      </c>
      <c r="J256" t="s">
        <v>98</v>
      </c>
      <c r="K256" s="56">
        <v>6.7500000000000004E-2</v>
      </c>
      <c r="L256" s="56">
        <v>7.17E-2</v>
      </c>
      <c r="M256" s="55">
        <v>70762.179999999993</v>
      </c>
      <c r="N256" s="55">
        <v>99.67</v>
      </c>
      <c r="O256" s="55">
        <v>70.528664805999995</v>
      </c>
      <c r="P256" s="56">
        <v>1.1000000000000001E-3</v>
      </c>
      <c r="Q256" s="56">
        <v>1E-4</v>
      </c>
    </row>
    <row r="257" spans="1:17">
      <c r="A257" t="s">
        <v>3987</v>
      </c>
      <c r="B257" t="s">
        <v>2629</v>
      </c>
      <c r="C257" t="s">
        <v>2902</v>
      </c>
      <c r="D257" s="106" t="s">
        <v>4062</v>
      </c>
      <c r="E257" t="s">
        <v>613</v>
      </c>
      <c r="F257" t="s">
        <v>770</v>
      </c>
      <c r="G257" t="s">
        <v>127</v>
      </c>
      <c r="H257" s="55">
        <v>1.82</v>
      </c>
      <c r="I257" t="s">
        <v>110</v>
      </c>
      <c r="J257" t="s">
        <v>98</v>
      </c>
      <c r="K257" s="56">
        <v>6.9500000000000006E-2</v>
      </c>
      <c r="L257" s="56">
        <v>7.1400000000000005E-2</v>
      </c>
      <c r="M257" s="55">
        <v>90979.85</v>
      </c>
      <c r="N257" s="55">
        <v>100.05</v>
      </c>
      <c r="O257" s="55">
        <v>91.025339924999997</v>
      </c>
      <c r="P257" s="56">
        <v>1.4E-3</v>
      </c>
      <c r="Q257" s="56">
        <v>2.0000000000000001E-4</v>
      </c>
    </row>
    <row r="258" spans="1:17">
      <c r="A258" t="s">
        <v>3987</v>
      </c>
      <c r="B258" t="s">
        <v>2629</v>
      </c>
      <c r="C258" t="s">
        <v>2903</v>
      </c>
      <c r="D258" s="106" t="s">
        <v>4062</v>
      </c>
      <c r="E258" t="s">
        <v>613</v>
      </c>
      <c r="F258" t="s">
        <v>239</v>
      </c>
      <c r="G258" t="s">
        <v>127</v>
      </c>
      <c r="H258" s="55">
        <v>1.82</v>
      </c>
      <c r="I258" t="s">
        <v>110</v>
      </c>
      <c r="J258" t="s">
        <v>98</v>
      </c>
      <c r="K258" s="56">
        <v>6.9500000000000006E-2</v>
      </c>
      <c r="L258" s="56">
        <v>7.1400000000000005E-2</v>
      </c>
      <c r="M258" s="55">
        <v>47967.96</v>
      </c>
      <c r="N258" s="55">
        <v>100.06</v>
      </c>
      <c r="O258" s="55">
        <v>47.996740776000003</v>
      </c>
      <c r="P258" s="56">
        <v>6.9999999999999999E-4</v>
      </c>
      <c r="Q258" s="56">
        <v>1E-4</v>
      </c>
    </row>
    <row r="259" spans="1:17">
      <c r="A259" t="s">
        <v>3987</v>
      </c>
      <c r="B259" t="s">
        <v>2629</v>
      </c>
      <c r="C259" t="s">
        <v>2904</v>
      </c>
      <c r="D259" s="106" t="s">
        <v>4062</v>
      </c>
      <c r="E259" t="s">
        <v>613</v>
      </c>
      <c r="F259" t="s">
        <v>690</v>
      </c>
      <c r="G259" t="s">
        <v>127</v>
      </c>
      <c r="H259" s="55">
        <v>1.82</v>
      </c>
      <c r="I259" t="s">
        <v>110</v>
      </c>
      <c r="J259" t="s">
        <v>98</v>
      </c>
      <c r="K259" s="56">
        <v>6.9500000000000006E-2</v>
      </c>
      <c r="L259" s="56">
        <v>6.3500000000000001E-2</v>
      </c>
      <c r="M259" s="55">
        <v>93463.93</v>
      </c>
      <c r="N259" s="55">
        <v>101.41</v>
      </c>
      <c r="O259" s="55">
        <v>94.781771413000001</v>
      </c>
      <c r="P259" s="56">
        <v>1.4E-3</v>
      </c>
      <c r="Q259" s="56">
        <v>2.0000000000000001E-4</v>
      </c>
    </row>
    <row r="260" spans="1:17">
      <c r="A260" t="s">
        <v>3987</v>
      </c>
      <c r="B260" t="s">
        <v>2629</v>
      </c>
      <c r="C260" t="s">
        <v>2905</v>
      </c>
      <c r="D260" s="106" t="s">
        <v>4062</v>
      </c>
      <c r="E260" t="s">
        <v>613</v>
      </c>
      <c r="F260" t="s">
        <v>224</v>
      </c>
      <c r="G260" t="s">
        <v>127</v>
      </c>
      <c r="H260" s="55">
        <v>1.82</v>
      </c>
      <c r="I260" t="s">
        <v>110</v>
      </c>
      <c r="J260" t="s">
        <v>98</v>
      </c>
      <c r="K260" s="56">
        <v>6.9500000000000006E-2</v>
      </c>
      <c r="L260" s="56">
        <v>6.8099999999999994E-2</v>
      </c>
      <c r="M260" s="55">
        <v>58874.82</v>
      </c>
      <c r="N260" s="55">
        <v>100.62</v>
      </c>
      <c r="O260" s="55">
        <v>59.239843884000003</v>
      </c>
      <c r="P260" s="56">
        <v>8.9999999999999998E-4</v>
      </c>
      <c r="Q260" s="56">
        <v>1E-4</v>
      </c>
    </row>
    <row r="261" spans="1:17">
      <c r="A261" t="s">
        <v>3987</v>
      </c>
      <c r="B261" t="s">
        <v>2629</v>
      </c>
      <c r="C261" t="s">
        <v>2901</v>
      </c>
      <c r="D261" s="106" t="s">
        <v>4062</v>
      </c>
      <c r="E261" t="s">
        <v>613</v>
      </c>
      <c r="F261" t="s">
        <v>230</v>
      </c>
      <c r="G261" t="s">
        <v>127</v>
      </c>
      <c r="H261" s="55">
        <v>1.73</v>
      </c>
      <c r="I261" t="s">
        <v>110</v>
      </c>
      <c r="J261" t="s">
        <v>98</v>
      </c>
      <c r="K261" s="56">
        <v>6.7500000000000004E-2</v>
      </c>
      <c r="L261" s="56">
        <v>7.17E-2</v>
      </c>
      <c r="M261" s="55">
        <v>53836.54</v>
      </c>
      <c r="N261" s="55">
        <v>99.67</v>
      </c>
      <c r="O261" s="55">
        <v>53.658879417999998</v>
      </c>
      <c r="P261" s="56">
        <v>8.0000000000000004E-4</v>
      </c>
      <c r="Q261" s="56">
        <v>1E-4</v>
      </c>
    </row>
    <row r="262" spans="1:17">
      <c r="A262" t="s">
        <v>4033</v>
      </c>
      <c r="B262" t="s">
        <v>2583</v>
      </c>
      <c r="C262" t="s">
        <v>2907</v>
      </c>
      <c r="D262" s="106" t="s">
        <v>4062</v>
      </c>
      <c r="E262" t="s">
        <v>629</v>
      </c>
      <c r="F262" t="s">
        <v>236</v>
      </c>
      <c r="G262" t="s">
        <v>175</v>
      </c>
      <c r="H262" s="55">
        <v>3.8</v>
      </c>
      <c r="I262" t="s">
        <v>547</v>
      </c>
      <c r="J262" t="s">
        <v>98</v>
      </c>
      <c r="K262" s="56">
        <v>3.3599999999999998E-2</v>
      </c>
      <c r="L262" s="56">
        <v>2.98E-2</v>
      </c>
      <c r="M262" s="55">
        <v>213932.51</v>
      </c>
      <c r="N262" s="55">
        <v>103.78</v>
      </c>
      <c r="O262" s="55">
        <v>222.01915887800001</v>
      </c>
      <c r="P262" s="56">
        <v>3.3999999999999998E-3</v>
      </c>
      <c r="Q262" s="56">
        <v>4.0000000000000002E-4</v>
      </c>
    </row>
    <row r="263" spans="1:17">
      <c r="A263" t="s">
        <v>4034</v>
      </c>
      <c r="B263" t="s">
        <v>2629</v>
      </c>
      <c r="C263" t="s">
        <v>2900</v>
      </c>
      <c r="D263" s="106" t="s">
        <v>4062</v>
      </c>
      <c r="E263" t="s">
        <v>863</v>
      </c>
      <c r="F263" t="s">
        <v>203</v>
      </c>
      <c r="G263" t="s">
        <v>1977</v>
      </c>
      <c r="H263" s="55">
        <v>2.29</v>
      </c>
      <c r="I263" t="s">
        <v>110</v>
      </c>
      <c r="J263" t="s">
        <v>98</v>
      </c>
      <c r="K263" s="56">
        <v>2.1600000000000001E-2</v>
      </c>
      <c r="L263" s="56">
        <v>2.3699999999999999E-2</v>
      </c>
      <c r="M263" s="55">
        <v>89528.42</v>
      </c>
      <c r="N263" s="55">
        <v>112.3</v>
      </c>
      <c r="O263" s="55">
        <v>100.54041565999999</v>
      </c>
      <c r="P263" s="56">
        <v>1.5E-3</v>
      </c>
      <c r="Q263" s="56">
        <v>2.0000000000000001E-4</v>
      </c>
    </row>
    <row r="264" spans="1:17">
      <c r="A264" s="63" t="s">
        <v>4035</v>
      </c>
      <c r="B264" t="s">
        <v>2629</v>
      </c>
      <c r="C264" t="s">
        <v>2922</v>
      </c>
      <c r="D264" s="106" t="s">
        <v>4062</v>
      </c>
      <c r="E264" t="s">
        <v>647</v>
      </c>
      <c r="F264" t="s">
        <v>1920</v>
      </c>
      <c r="G264" t="s">
        <v>127</v>
      </c>
      <c r="H264" s="55">
        <v>9.36</v>
      </c>
      <c r="I264" t="s">
        <v>110</v>
      </c>
      <c r="J264" t="s">
        <v>98</v>
      </c>
      <c r="K264" s="56">
        <v>6.7000000000000004E-2</v>
      </c>
      <c r="L264" s="56">
        <v>3.4099999999999998E-2</v>
      </c>
      <c r="M264" s="55">
        <v>132098.1</v>
      </c>
      <c r="N264" s="55">
        <v>151.47999999999999</v>
      </c>
      <c r="O264" s="55">
        <v>200.10220188</v>
      </c>
      <c r="P264" s="56">
        <v>3.0999999999999999E-3</v>
      </c>
      <c r="Q264" s="56">
        <v>4.0000000000000002E-4</v>
      </c>
    </row>
    <row r="265" spans="1:17">
      <c r="A265" t="s">
        <v>3990</v>
      </c>
      <c r="B265" t="s">
        <v>2583</v>
      </c>
      <c r="C265" t="s">
        <v>2929</v>
      </c>
      <c r="D265" s="106" t="s">
        <v>4062</v>
      </c>
      <c r="E265" t="s">
        <v>647</v>
      </c>
      <c r="F265" t="s">
        <v>2930</v>
      </c>
      <c r="G265" t="s">
        <v>127</v>
      </c>
      <c r="H265" s="55">
        <v>3.37</v>
      </c>
      <c r="I265" t="s">
        <v>338</v>
      </c>
      <c r="J265" t="s">
        <v>98</v>
      </c>
      <c r="K265" s="56">
        <v>4.4299999999999999E-2</v>
      </c>
      <c r="L265" s="56">
        <v>4.19E-2</v>
      </c>
      <c r="M265" s="55">
        <v>163711.28</v>
      </c>
      <c r="N265" s="55">
        <v>102.62</v>
      </c>
      <c r="O265" s="55">
        <v>168.00051553599999</v>
      </c>
      <c r="P265" s="56">
        <v>2.5999999999999999E-3</v>
      </c>
      <c r="Q265" s="56">
        <v>2.9999999999999997E-4</v>
      </c>
    </row>
    <row r="266" spans="1:17">
      <c r="A266" t="s">
        <v>3985</v>
      </c>
      <c r="B266" t="s">
        <v>2583</v>
      </c>
      <c r="C266" t="s">
        <v>2928</v>
      </c>
      <c r="D266" s="106" t="s">
        <v>4062</v>
      </c>
      <c r="E266" t="s">
        <v>647</v>
      </c>
      <c r="F266" t="s">
        <v>247</v>
      </c>
      <c r="G266" t="s">
        <v>127</v>
      </c>
      <c r="H266" s="55">
        <v>2.2999999999999998</v>
      </c>
      <c r="I266" t="s">
        <v>338</v>
      </c>
      <c r="J266" t="s">
        <v>98</v>
      </c>
      <c r="K266" s="56">
        <v>5.2200000000000003E-2</v>
      </c>
      <c r="L266" s="56">
        <v>5.79E-2</v>
      </c>
      <c r="M266" s="55">
        <v>109140.85</v>
      </c>
      <c r="N266" s="55">
        <v>99.81</v>
      </c>
      <c r="O266" s="55">
        <v>108.933482385</v>
      </c>
      <c r="P266" s="56">
        <v>1.6999999999999999E-3</v>
      </c>
      <c r="Q266" s="56">
        <v>2.0000000000000001E-4</v>
      </c>
    </row>
    <row r="267" spans="1:17">
      <c r="A267" t="s">
        <v>4011</v>
      </c>
      <c r="B267" t="s">
        <v>2629</v>
      </c>
      <c r="C267" t="s">
        <v>2925</v>
      </c>
      <c r="D267" s="106" t="s">
        <v>4062</v>
      </c>
      <c r="E267" t="s">
        <v>647</v>
      </c>
      <c r="F267" t="s">
        <v>912</v>
      </c>
      <c r="G267" t="s">
        <v>127</v>
      </c>
      <c r="H267" s="55">
        <v>5.32</v>
      </c>
      <c r="I267" t="s">
        <v>672</v>
      </c>
      <c r="J267" t="s">
        <v>98</v>
      </c>
      <c r="K267" s="56">
        <v>3.49E-2</v>
      </c>
      <c r="L267" s="56">
        <v>4.4699999999999997E-2</v>
      </c>
      <c r="M267" s="55">
        <v>14004.61</v>
      </c>
      <c r="N267" s="55">
        <v>99.98</v>
      </c>
      <c r="O267" s="55">
        <v>14.001809078000001</v>
      </c>
      <c r="P267" s="56">
        <v>2.0000000000000001E-4</v>
      </c>
      <c r="Q267" s="56">
        <v>0</v>
      </c>
    </row>
    <row r="268" spans="1:17">
      <c r="A268" t="s">
        <v>4011</v>
      </c>
      <c r="B268" t="s">
        <v>2629</v>
      </c>
      <c r="C268" t="s">
        <v>2926</v>
      </c>
      <c r="D268" s="106" t="s">
        <v>4062</v>
      </c>
      <c r="E268" t="s">
        <v>647</v>
      </c>
      <c r="F268" t="s">
        <v>912</v>
      </c>
      <c r="G268" t="s">
        <v>127</v>
      </c>
      <c r="H268" s="55">
        <v>5.36</v>
      </c>
      <c r="I268" t="s">
        <v>672</v>
      </c>
      <c r="J268" t="s">
        <v>98</v>
      </c>
      <c r="K268" s="56">
        <v>3.49E-2</v>
      </c>
      <c r="L268" s="56">
        <v>4.4699999999999997E-2</v>
      </c>
      <c r="M268" s="55">
        <v>17040.310000000001</v>
      </c>
      <c r="N268" s="55">
        <v>99.97</v>
      </c>
      <c r="O268" s="55">
        <v>17.035197907000001</v>
      </c>
      <c r="P268" s="56">
        <v>2.9999999999999997E-4</v>
      </c>
      <c r="Q268" s="56">
        <v>0</v>
      </c>
    </row>
    <row r="269" spans="1:17">
      <c r="A269" t="s">
        <v>4011</v>
      </c>
      <c r="B269" t="s">
        <v>2629</v>
      </c>
      <c r="C269" t="s">
        <v>2927</v>
      </c>
      <c r="D269" s="106" t="s">
        <v>4062</v>
      </c>
      <c r="E269" t="s">
        <v>647</v>
      </c>
      <c r="F269" t="s">
        <v>912</v>
      </c>
      <c r="G269" t="s">
        <v>127</v>
      </c>
      <c r="H269" s="55">
        <v>5.52</v>
      </c>
      <c r="I269" t="s">
        <v>672</v>
      </c>
      <c r="J269" t="s">
        <v>98</v>
      </c>
      <c r="K269" s="56">
        <v>3.49E-2</v>
      </c>
      <c r="L269" s="56">
        <v>4.4499999999999998E-2</v>
      </c>
      <c r="M269" s="55">
        <v>10135.36</v>
      </c>
      <c r="N269" s="55">
        <v>99.9</v>
      </c>
      <c r="O269" s="55">
        <v>10.125224640000001</v>
      </c>
      <c r="P269" s="56">
        <v>2.0000000000000001E-4</v>
      </c>
      <c r="Q269" s="56">
        <v>0</v>
      </c>
    </row>
    <row r="270" spans="1:17">
      <c r="A270" t="s">
        <v>4011</v>
      </c>
      <c r="B270" t="s">
        <v>2629</v>
      </c>
      <c r="C270" t="s">
        <v>2923</v>
      </c>
      <c r="D270" s="106" t="s">
        <v>4062</v>
      </c>
      <c r="E270" t="s">
        <v>647</v>
      </c>
      <c r="F270" t="s">
        <v>912</v>
      </c>
      <c r="G270" t="s">
        <v>127</v>
      </c>
      <c r="H270" s="55">
        <v>5.4</v>
      </c>
      <c r="I270" t="s">
        <v>672</v>
      </c>
      <c r="J270" t="s">
        <v>98</v>
      </c>
      <c r="K270" s="56">
        <v>3.49E-2</v>
      </c>
      <c r="L270" s="56">
        <v>4.4699999999999997E-2</v>
      </c>
      <c r="M270" s="55">
        <v>13524.58</v>
      </c>
      <c r="N270" s="55">
        <v>99.93</v>
      </c>
      <c r="O270" s="55">
        <v>13.515112794</v>
      </c>
      <c r="P270" s="56">
        <v>2.0000000000000001E-4</v>
      </c>
      <c r="Q270" s="56">
        <v>0</v>
      </c>
    </row>
    <row r="271" spans="1:17">
      <c r="A271" t="s">
        <v>4011</v>
      </c>
      <c r="B271" t="s">
        <v>2629</v>
      </c>
      <c r="C271" t="s">
        <v>2924</v>
      </c>
      <c r="D271" s="106" t="s">
        <v>4062</v>
      </c>
      <c r="E271" t="s">
        <v>647</v>
      </c>
      <c r="F271" t="s">
        <v>912</v>
      </c>
      <c r="G271" t="s">
        <v>127</v>
      </c>
      <c r="H271" s="55">
        <v>5.43</v>
      </c>
      <c r="I271" t="s">
        <v>672</v>
      </c>
      <c r="J271" t="s">
        <v>98</v>
      </c>
      <c r="K271" s="56">
        <v>3.49E-2</v>
      </c>
      <c r="L271" s="56">
        <v>4.4600000000000001E-2</v>
      </c>
      <c r="M271" s="55">
        <v>11197.69</v>
      </c>
      <c r="N271" s="55">
        <v>99.94</v>
      </c>
      <c r="O271" s="55">
        <v>11.190971385999999</v>
      </c>
      <c r="P271" s="56">
        <v>2.0000000000000001E-4</v>
      </c>
      <c r="Q271" s="56">
        <v>0</v>
      </c>
    </row>
    <row r="272" spans="1:17">
      <c r="A272" t="s">
        <v>4008</v>
      </c>
      <c r="B272" t="s">
        <v>2629</v>
      </c>
      <c r="C272" t="s">
        <v>2752</v>
      </c>
      <c r="D272" s="106" t="s">
        <v>4062</v>
      </c>
      <c r="E272" t="s">
        <v>3335</v>
      </c>
      <c r="F272" t="s">
        <v>2753</v>
      </c>
      <c r="G272" s="106" t="s">
        <v>4062</v>
      </c>
      <c r="H272" s="55">
        <v>1.42</v>
      </c>
      <c r="I272" t="s">
        <v>338</v>
      </c>
      <c r="J272" t="s">
        <v>98</v>
      </c>
      <c r="K272" s="56">
        <v>7.5700000000000003E-2</v>
      </c>
      <c r="L272" s="56">
        <v>7.8399999999999997E-2</v>
      </c>
      <c r="M272" s="55">
        <v>1449727.2</v>
      </c>
      <c r="N272" s="55">
        <v>101.68</v>
      </c>
      <c r="O272" s="55">
        <v>1474.08261696</v>
      </c>
      <c r="P272" s="56">
        <v>2.2499999999999999E-2</v>
      </c>
      <c r="Q272" s="56">
        <v>2.8999999999999998E-3</v>
      </c>
    </row>
    <row r="273" spans="1:17">
      <c r="A273" t="s">
        <v>3996</v>
      </c>
      <c r="B273" t="s">
        <v>2583</v>
      </c>
      <c r="C273" t="s">
        <v>2940</v>
      </c>
      <c r="D273" s="106" t="s">
        <v>4062</v>
      </c>
      <c r="E273" t="s">
        <v>3335</v>
      </c>
      <c r="F273" t="s">
        <v>2293</v>
      </c>
      <c r="G273" s="106" t="s">
        <v>4062</v>
      </c>
      <c r="H273" s="55">
        <v>0.01</v>
      </c>
      <c r="I273" t="s">
        <v>731</v>
      </c>
      <c r="J273" t="s">
        <v>98</v>
      </c>
      <c r="K273" s="56">
        <v>0</v>
      </c>
      <c r="L273" s="56">
        <v>1E-4</v>
      </c>
      <c r="M273" s="55">
        <v>-939.46</v>
      </c>
      <c r="N273" s="55">
        <v>166.88372100000001</v>
      </c>
      <c r="O273" s="55">
        <v>-1.5678058053066</v>
      </c>
      <c r="P273" s="56">
        <v>0</v>
      </c>
      <c r="Q273" s="56">
        <v>0</v>
      </c>
    </row>
    <row r="274" spans="1:17">
      <c r="A274" t="s">
        <v>3997</v>
      </c>
      <c r="B274" t="s">
        <v>2583</v>
      </c>
      <c r="C274" t="s">
        <v>2951</v>
      </c>
      <c r="D274" s="106" t="s">
        <v>4062</v>
      </c>
      <c r="E274" t="s">
        <v>3335</v>
      </c>
      <c r="F274" t="s">
        <v>230</v>
      </c>
      <c r="G274" s="106" t="s">
        <v>4062</v>
      </c>
      <c r="H274" s="55">
        <v>3</v>
      </c>
      <c r="I274" t="s">
        <v>594</v>
      </c>
      <c r="J274" t="s">
        <v>98</v>
      </c>
      <c r="K274" s="56">
        <v>6.5000000000000002E-2</v>
      </c>
      <c r="L274" s="56">
        <v>6.5000000000000002E-2</v>
      </c>
      <c r="M274" s="55">
        <v>720613.32</v>
      </c>
      <c r="N274" s="55">
        <v>107.70966199999994</v>
      </c>
      <c r="O274" s="55">
        <v>776.17017129897795</v>
      </c>
      <c r="P274" s="56">
        <v>1.1900000000000001E-2</v>
      </c>
      <c r="Q274" s="56">
        <v>1.6000000000000001E-3</v>
      </c>
    </row>
    <row r="275" spans="1:17">
      <c r="A275" t="s">
        <v>3974</v>
      </c>
      <c r="B275" t="s">
        <v>2629</v>
      </c>
      <c r="C275" t="s">
        <v>2941</v>
      </c>
      <c r="D275" s="106" t="s">
        <v>4062</v>
      </c>
      <c r="E275" t="s">
        <v>3335</v>
      </c>
      <c r="F275" t="s">
        <v>2942</v>
      </c>
      <c r="G275" s="106" t="s">
        <v>4062</v>
      </c>
      <c r="H275" s="55">
        <v>4.6900000000000004</v>
      </c>
      <c r="I275" t="s">
        <v>338</v>
      </c>
      <c r="J275" t="s">
        <v>98</v>
      </c>
      <c r="K275" s="56">
        <v>0.05</v>
      </c>
      <c r="L275" s="56">
        <v>6.9900000000000004E-2</v>
      </c>
      <c r="M275" s="55">
        <v>163486.20000000001</v>
      </c>
      <c r="N275" s="55">
        <v>95.84</v>
      </c>
      <c r="O275" s="55">
        <v>156.68517408</v>
      </c>
      <c r="P275" s="56">
        <v>2.3999999999999998E-3</v>
      </c>
      <c r="Q275" s="56">
        <v>2.9999999999999997E-4</v>
      </c>
    </row>
    <row r="276" spans="1:17">
      <c r="A276" t="s">
        <v>3974</v>
      </c>
      <c r="B276" t="s">
        <v>2629</v>
      </c>
      <c r="C276" t="s">
        <v>2943</v>
      </c>
      <c r="D276" s="106" t="s">
        <v>4062</v>
      </c>
      <c r="E276" t="s">
        <v>3335</v>
      </c>
      <c r="F276" t="s">
        <v>2944</v>
      </c>
      <c r="G276" s="106" t="s">
        <v>4062</v>
      </c>
      <c r="H276" s="55">
        <v>4.6900000000000004</v>
      </c>
      <c r="I276" t="s">
        <v>338</v>
      </c>
      <c r="J276" t="s">
        <v>98</v>
      </c>
      <c r="K276" s="56">
        <v>0.05</v>
      </c>
      <c r="L276" s="56">
        <v>6.7100000000000007E-2</v>
      </c>
      <c r="M276" s="55">
        <v>118527.29</v>
      </c>
      <c r="N276" s="55">
        <v>96.56</v>
      </c>
      <c r="O276" s="55">
        <v>114.449951224</v>
      </c>
      <c r="P276" s="56">
        <v>1.8E-3</v>
      </c>
      <c r="Q276" s="56">
        <v>2.0000000000000001E-4</v>
      </c>
    </row>
    <row r="277" spans="1:17">
      <c r="A277" t="s">
        <v>3974</v>
      </c>
      <c r="B277" t="s">
        <v>2629</v>
      </c>
      <c r="C277" t="s">
        <v>2945</v>
      </c>
      <c r="D277" s="106" t="s">
        <v>4062</v>
      </c>
      <c r="E277" t="s">
        <v>3335</v>
      </c>
      <c r="F277" t="s">
        <v>2946</v>
      </c>
      <c r="G277" s="106" t="s">
        <v>4062</v>
      </c>
      <c r="H277" s="55">
        <v>4.6900000000000004</v>
      </c>
      <c r="I277" t="s">
        <v>338</v>
      </c>
      <c r="J277" t="s">
        <v>98</v>
      </c>
      <c r="K277" s="56">
        <v>0.05</v>
      </c>
      <c r="L277" s="56">
        <v>4.1799999999999997E-2</v>
      </c>
      <c r="M277" s="55">
        <v>56524.52</v>
      </c>
      <c r="N277" s="55">
        <v>107.78</v>
      </c>
      <c r="O277" s="55">
        <v>60.922127656000001</v>
      </c>
      <c r="P277" s="56">
        <v>8.9999999999999998E-4</v>
      </c>
      <c r="Q277" s="56">
        <v>1E-4</v>
      </c>
    </row>
    <row r="278" spans="1:17">
      <c r="A278" t="s">
        <v>3974</v>
      </c>
      <c r="B278" t="s">
        <v>2629</v>
      </c>
      <c r="C278" t="s">
        <v>2947</v>
      </c>
      <c r="D278" s="106" t="s">
        <v>4062</v>
      </c>
      <c r="E278" t="s">
        <v>3335</v>
      </c>
      <c r="F278" t="s">
        <v>2948</v>
      </c>
      <c r="G278" s="106" t="s">
        <v>4062</v>
      </c>
      <c r="H278" s="55">
        <v>4.6900000000000004</v>
      </c>
      <c r="I278" t="s">
        <v>338</v>
      </c>
      <c r="J278" t="s">
        <v>98</v>
      </c>
      <c r="K278" s="56">
        <v>0.05</v>
      </c>
      <c r="L278" s="56">
        <v>5.2499999999999998E-2</v>
      </c>
      <c r="M278" s="55">
        <v>51042.28</v>
      </c>
      <c r="N278" s="55">
        <v>101.37</v>
      </c>
      <c r="O278" s="55">
        <v>51.741559236000001</v>
      </c>
      <c r="P278" s="56">
        <v>8.0000000000000004E-4</v>
      </c>
      <c r="Q278" s="56">
        <v>1E-4</v>
      </c>
    </row>
    <row r="279" spans="1:17">
      <c r="A279" t="s">
        <v>3974</v>
      </c>
      <c r="B279" t="s">
        <v>2629</v>
      </c>
      <c r="C279" t="s">
        <v>2949</v>
      </c>
      <c r="D279" s="106" t="s">
        <v>4062</v>
      </c>
      <c r="E279" t="s">
        <v>3335</v>
      </c>
      <c r="F279" t="s">
        <v>2950</v>
      </c>
      <c r="G279" s="106" t="s">
        <v>4062</v>
      </c>
      <c r="H279" s="55">
        <v>4.6900000000000004</v>
      </c>
      <c r="I279" t="s">
        <v>338</v>
      </c>
      <c r="J279" t="s">
        <v>98</v>
      </c>
      <c r="K279" s="56">
        <v>0.05</v>
      </c>
      <c r="L279" s="56">
        <v>4.9200000000000001E-2</v>
      </c>
      <c r="M279" s="55">
        <v>60992.18</v>
      </c>
      <c r="N279" s="55">
        <v>101.61</v>
      </c>
      <c r="O279" s="55">
        <v>61.974154098</v>
      </c>
      <c r="P279" s="56">
        <v>8.9999999999999998E-4</v>
      </c>
      <c r="Q279" s="56">
        <v>1E-4</v>
      </c>
    </row>
    <row r="280" spans="1:17">
      <c r="A280" t="s">
        <v>3973</v>
      </c>
      <c r="B280" t="s">
        <v>2629</v>
      </c>
      <c r="C280" t="s">
        <v>2969</v>
      </c>
      <c r="D280" s="106" t="s">
        <v>4062</v>
      </c>
      <c r="E280" t="s">
        <v>3335</v>
      </c>
      <c r="F280" t="s">
        <v>354</v>
      </c>
      <c r="G280" s="106" t="s">
        <v>4062</v>
      </c>
      <c r="H280" s="55">
        <v>5.54</v>
      </c>
      <c r="I280" t="s">
        <v>672</v>
      </c>
      <c r="J280" t="s">
        <v>98</v>
      </c>
      <c r="K280" s="56">
        <v>4.4999999999999998E-2</v>
      </c>
      <c r="L280" s="56">
        <v>9.0700000000000003E-2</v>
      </c>
      <c r="M280" s="55">
        <v>40638.639999999999</v>
      </c>
      <c r="N280" s="55">
        <v>87.22</v>
      </c>
      <c r="O280" s="55">
        <v>35.445021808</v>
      </c>
      <c r="P280" s="56">
        <v>5.0000000000000001E-4</v>
      </c>
      <c r="Q280" s="56">
        <v>1E-4</v>
      </c>
    </row>
    <row r="281" spans="1:17">
      <c r="A281" t="s">
        <v>3973</v>
      </c>
      <c r="B281" t="s">
        <v>2629</v>
      </c>
      <c r="C281" t="s">
        <v>2956</v>
      </c>
      <c r="D281" s="106" t="s">
        <v>4062</v>
      </c>
      <c r="E281" t="s">
        <v>3335</v>
      </c>
      <c r="F281" t="s">
        <v>354</v>
      </c>
      <c r="G281" s="106" t="s">
        <v>4062</v>
      </c>
      <c r="H281" s="55">
        <v>5.54</v>
      </c>
      <c r="I281" t="s">
        <v>672</v>
      </c>
      <c r="J281" t="s">
        <v>98</v>
      </c>
      <c r="K281" s="56">
        <v>4.4999999999999998E-2</v>
      </c>
      <c r="L281" s="56">
        <v>9.0700000000000003E-2</v>
      </c>
      <c r="M281" s="55">
        <v>27472.19</v>
      </c>
      <c r="N281" s="55">
        <v>87.75</v>
      </c>
      <c r="O281" s="55">
        <v>24.106846725</v>
      </c>
      <c r="P281" s="56">
        <v>4.0000000000000002E-4</v>
      </c>
      <c r="Q281" s="56">
        <v>0</v>
      </c>
    </row>
    <row r="282" spans="1:17">
      <c r="A282" t="s">
        <v>3973</v>
      </c>
      <c r="B282" t="s">
        <v>2629</v>
      </c>
      <c r="C282" t="s">
        <v>2957</v>
      </c>
      <c r="D282" s="106" t="s">
        <v>4062</v>
      </c>
      <c r="E282" t="s">
        <v>3335</v>
      </c>
      <c r="F282" t="s">
        <v>354</v>
      </c>
      <c r="G282" s="106" t="s">
        <v>4062</v>
      </c>
      <c r="H282" s="55">
        <v>5.54</v>
      </c>
      <c r="I282" t="s">
        <v>672</v>
      </c>
      <c r="J282" t="s">
        <v>98</v>
      </c>
      <c r="K282" s="56">
        <v>4.4999999999999998E-2</v>
      </c>
      <c r="L282" s="56">
        <v>9.0700000000000003E-2</v>
      </c>
      <c r="M282" s="55">
        <v>25280.639999999999</v>
      </c>
      <c r="N282" s="55">
        <v>87.57</v>
      </c>
      <c r="O282" s="55">
        <v>22.138256448</v>
      </c>
      <c r="P282" s="56">
        <v>2.9999999999999997E-4</v>
      </c>
      <c r="Q282" s="56">
        <v>0</v>
      </c>
    </row>
    <row r="283" spans="1:17">
      <c r="A283" t="s">
        <v>3973</v>
      </c>
      <c r="B283" t="s">
        <v>2629</v>
      </c>
      <c r="C283" t="s">
        <v>2958</v>
      </c>
      <c r="D283" s="106" t="s">
        <v>4062</v>
      </c>
      <c r="E283" t="s">
        <v>3335</v>
      </c>
      <c r="F283" t="s">
        <v>354</v>
      </c>
      <c r="G283" s="106" t="s">
        <v>4062</v>
      </c>
      <c r="H283" s="55">
        <v>5.54</v>
      </c>
      <c r="I283" t="s">
        <v>672</v>
      </c>
      <c r="J283" t="s">
        <v>98</v>
      </c>
      <c r="K283" s="56">
        <v>4.4999999999999998E-2</v>
      </c>
      <c r="L283" s="56">
        <v>9.0700000000000003E-2</v>
      </c>
      <c r="M283" s="55">
        <v>30025.439999999999</v>
      </c>
      <c r="N283" s="55">
        <v>88.46</v>
      </c>
      <c r="O283" s="55">
        <v>26.560504223999999</v>
      </c>
      <c r="P283" s="56">
        <v>4.0000000000000002E-4</v>
      </c>
      <c r="Q283" s="56">
        <v>1E-4</v>
      </c>
    </row>
    <row r="284" spans="1:17">
      <c r="A284" t="s">
        <v>3973</v>
      </c>
      <c r="B284" t="s">
        <v>2629</v>
      </c>
      <c r="C284" t="s">
        <v>2953</v>
      </c>
      <c r="D284" s="106" t="s">
        <v>4062</v>
      </c>
      <c r="E284" t="s">
        <v>3335</v>
      </c>
      <c r="F284" t="s">
        <v>354</v>
      </c>
      <c r="G284" s="106" t="s">
        <v>4062</v>
      </c>
      <c r="H284" s="55">
        <v>5.54</v>
      </c>
      <c r="I284" t="s">
        <v>672</v>
      </c>
      <c r="J284" t="s">
        <v>98</v>
      </c>
      <c r="K284" s="56">
        <v>4.4999999999999998E-2</v>
      </c>
      <c r="L284" s="56">
        <v>9.0700000000000003E-2</v>
      </c>
      <c r="M284" s="55">
        <v>29198.09</v>
      </c>
      <c r="N284" s="55">
        <v>87.75</v>
      </c>
      <c r="O284" s="55">
        <v>25.621323974999999</v>
      </c>
      <c r="P284" s="56">
        <v>4.0000000000000002E-4</v>
      </c>
      <c r="Q284" s="56">
        <v>1E-4</v>
      </c>
    </row>
    <row r="285" spans="1:17">
      <c r="A285" t="s">
        <v>3973</v>
      </c>
      <c r="B285" t="s">
        <v>2629</v>
      </c>
      <c r="C285" t="s">
        <v>2959</v>
      </c>
      <c r="D285" s="106" t="s">
        <v>4062</v>
      </c>
      <c r="E285" t="s">
        <v>3335</v>
      </c>
      <c r="F285" t="s">
        <v>354</v>
      </c>
      <c r="G285" s="106" t="s">
        <v>4062</v>
      </c>
      <c r="H285" s="55">
        <v>5.56</v>
      </c>
      <c r="I285" t="s">
        <v>672</v>
      </c>
      <c r="J285" t="s">
        <v>98</v>
      </c>
      <c r="K285" s="56">
        <v>4.4999999999999998E-2</v>
      </c>
      <c r="L285" s="56">
        <v>8.9399999999999993E-2</v>
      </c>
      <c r="M285" s="55">
        <v>21119.54</v>
      </c>
      <c r="N285" s="55">
        <v>88.86</v>
      </c>
      <c r="O285" s="55">
        <v>18.766823244000001</v>
      </c>
      <c r="P285" s="56">
        <v>2.9999999999999997E-4</v>
      </c>
      <c r="Q285" s="56">
        <v>0</v>
      </c>
    </row>
    <row r="286" spans="1:17">
      <c r="A286" t="s">
        <v>3973</v>
      </c>
      <c r="B286" t="s">
        <v>2629</v>
      </c>
      <c r="C286" t="s">
        <v>2968</v>
      </c>
      <c r="D286" s="106" t="s">
        <v>4062</v>
      </c>
      <c r="E286" t="s">
        <v>3335</v>
      </c>
      <c r="F286" t="s">
        <v>354</v>
      </c>
      <c r="G286" s="106" t="s">
        <v>4062</v>
      </c>
      <c r="H286" s="55">
        <v>5.54</v>
      </c>
      <c r="I286" t="s">
        <v>672</v>
      </c>
      <c r="J286" t="s">
        <v>98</v>
      </c>
      <c r="K286" s="56">
        <v>4.4999999999999998E-2</v>
      </c>
      <c r="L286" s="56">
        <v>9.0700000000000003E-2</v>
      </c>
      <c r="M286" s="55">
        <v>27617.48</v>
      </c>
      <c r="N286" s="55">
        <v>87.66</v>
      </c>
      <c r="O286" s="55">
        <v>24.209482968</v>
      </c>
      <c r="P286" s="56">
        <v>4.0000000000000002E-4</v>
      </c>
      <c r="Q286" s="56">
        <v>0</v>
      </c>
    </row>
    <row r="287" spans="1:17">
      <c r="A287" t="s">
        <v>3973</v>
      </c>
      <c r="B287" t="s">
        <v>2629</v>
      </c>
      <c r="C287" t="s">
        <v>2954</v>
      </c>
      <c r="D287" s="106" t="s">
        <v>4062</v>
      </c>
      <c r="E287" t="s">
        <v>3335</v>
      </c>
      <c r="F287" t="s">
        <v>354</v>
      </c>
      <c r="G287" s="106" t="s">
        <v>4062</v>
      </c>
      <c r="H287" s="55">
        <v>5.54</v>
      </c>
      <c r="I287" t="s">
        <v>672</v>
      </c>
      <c r="J287" t="s">
        <v>98</v>
      </c>
      <c r="K287" s="56">
        <v>4.4999999999999998E-2</v>
      </c>
      <c r="L287" s="56">
        <v>9.0700000000000003E-2</v>
      </c>
      <c r="M287" s="55">
        <v>11316.18</v>
      </c>
      <c r="N287" s="55">
        <v>87.66</v>
      </c>
      <c r="O287" s="55">
        <v>9.9197633879999998</v>
      </c>
      <c r="P287" s="56">
        <v>2.0000000000000001E-4</v>
      </c>
      <c r="Q287" s="56">
        <v>0</v>
      </c>
    </row>
    <row r="288" spans="1:17">
      <c r="A288" t="s">
        <v>3973</v>
      </c>
      <c r="B288" t="s">
        <v>2629</v>
      </c>
      <c r="C288" t="s">
        <v>2966</v>
      </c>
      <c r="D288" s="106" t="s">
        <v>4062</v>
      </c>
      <c r="E288" t="s">
        <v>3335</v>
      </c>
      <c r="F288" t="s">
        <v>354</v>
      </c>
      <c r="G288" s="106" t="s">
        <v>4062</v>
      </c>
      <c r="H288" s="55">
        <v>5.54</v>
      </c>
      <c r="I288" t="s">
        <v>672</v>
      </c>
      <c r="J288" t="s">
        <v>98</v>
      </c>
      <c r="K288" s="56">
        <v>4.4999999999999998E-2</v>
      </c>
      <c r="L288" s="56">
        <v>9.0700000000000003E-2</v>
      </c>
      <c r="M288" s="55">
        <v>8561.35</v>
      </c>
      <c r="N288" s="55">
        <v>87.84</v>
      </c>
      <c r="O288" s="55">
        <v>7.5202898400000002</v>
      </c>
      <c r="P288" s="56">
        <v>1E-4</v>
      </c>
      <c r="Q288" s="56">
        <v>0</v>
      </c>
    </row>
    <row r="289" spans="1:17">
      <c r="A289" t="s">
        <v>3973</v>
      </c>
      <c r="B289" t="s">
        <v>2629</v>
      </c>
      <c r="C289" t="s">
        <v>2965</v>
      </c>
      <c r="D289" s="106" t="s">
        <v>4062</v>
      </c>
      <c r="E289" t="s">
        <v>3335</v>
      </c>
      <c r="F289" t="s">
        <v>354</v>
      </c>
      <c r="G289" s="106" t="s">
        <v>4062</v>
      </c>
      <c r="H289" s="55">
        <v>5.54</v>
      </c>
      <c r="I289" t="s">
        <v>672</v>
      </c>
      <c r="J289" t="s">
        <v>98</v>
      </c>
      <c r="K289" s="56">
        <v>4.4999999999999998E-2</v>
      </c>
      <c r="L289" s="56">
        <v>9.0700000000000003E-2</v>
      </c>
      <c r="M289" s="55">
        <v>54867.58</v>
      </c>
      <c r="N289" s="55">
        <v>88.37</v>
      </c>
      <c r="O289" s="55">
        <v>48.486480446000002</v>
      </c>
      <c r="P289" s="56">
        <v>6.9999999999999999E-4</v>
      </c>
      <c r="Q289" s="56">
        <v>1E-4</v>
      </c>
    </row>
    <row r="290" spans="1:17">
      <c r="A290" t="s">
        <v>3973</v>
      </c>
      <c r="B290" t="s">
        <v>2629</v>
      </c>
      <c r="C290" t="s">
        <v>2967</v>
      </c>
      <c r="D290" s="106" t="s">
        <v>4062</v>
      </c>
      <c r="E290" t="s">
        <v>3335</v>
      </c>
      <c r="F290" t="s">
        <v>354</v>
      </c>
      <c r="G290" s="106" t="s">
        <v>4062</v>
      </c>
      <c r="H290" s="55">
        <v>5.54</v>
      </c>
      <c r="I290" t="s">
        <v>672</v>
      </c>
      <c r="J290" t="s">
        <v>98</v>
      </c>
      <c r="K290" s="56">
        <v>4.4999999999999998E-2</v>
      </c>
      <c r="L290" s="56">
        <v>9.0700000000000003E-2</v>
      </c>
      <c r="M290" s="55">
        <v>10319.19</v>
      </c>
      <c r="N290" s="55">
        <v>87.92</v>
      </c>
      <c r="O290" s="55">
        <v>9.0726318480000003</v>
      </c>
      <c r="P290" s="56">
        <v>1E-4</v>
      </c>
      <c r="Q290" s="56">
        <v>0</v>
      </c>
    </row>
    <row r="291" spans="1:17">
      <c r="A291" t="s">
        <v>3973</v>
      </c>
      <c r="B291" t="s">
        <v>2629</v>
      </c>
      <c r="C291" t="s">
        <v>2960</v>
      </c>
      <c r="D291" s="106" t="s">
        <v>4062</v>
      </c>
      <c r="E291" t="s">
        <v>3335</v>
      </c>
      <c r="F291" t="s">
        <v>354</v>
      </c>
      <c r="G291" s="106" t="s">
        <v>4062</v>
      </c>
      <c r="H291" s="55">
        <v>5.54</v>
      </c>
      <c r="I291" t="s">
        <v>672</v>
      </c>
      <c r="J291" t="s">
        <v>98</v>
      </c>
      <c r="K291" s="56">
        <v>4.4999999999999998E-2</v>
      </c>
      <c r="L291" s="56">
        <v>9.0700000000000003E-2</v>
      </c>
      <c r="M291" s="55">
        <v>13003.47</v>
      </c>
      <c r="N291" s="55">
        <v>88.28</v>
      </c>
      <c r="O291" s="55">
        <v>11.479463316</v>
      </c>
      <c r="P291" s="56">
        <v>2.0000000000000001E-4</v>
      </c>
      <c r="Q291" s="56">
        <v>0</v>
      </c>
    </row>
    <row r="292" spans="1:17">
      <c r="A292" t="s">
        <v>3973</v>
      </c>
      <c r="B292" t="s">
        <v>2629</v>
      </c>
      <c r="C292" t="s">
        <v>2961</v>
      </c>
      <c r="D292" s="106" t="s">
        <v>4062</v>
      </c>
      <c r="E292" t="s">
        <v>3335</v>
      </c>
      <c r="F292" t="s">
        <v>354</v>
      </c>
      <c r="G292" s="106" t="s">
        <v>4062</v>
      </c>
      <c r="H292" s="55">
        <v>5.54</v>
      </c>
      <c r="I292" t="s">
        <v>672</v>
      </c>
      <c r="J292" t="s">
        <v>98</v>
      </c>
      <c r="K292" s="56">
        <v>4.4999999999999998E-2</v>
      </c>
      <c r="L292" s="56">
        <v>9.0700000000000003E-2</v>
      </c>
      <c r="M292" s="55">
        <v>4028.93</v>
      </c>
      <c r="N292" s="55">
        <v>87.67</v>
      </c>
      <c r="O292" s="55">
        <v>3.5321629309999998</v>
      </c>
      <c r="P292" s="56">
        <v>1E-4</v>
      </c>
      <c r="Q292" s="56">
        <v>0</v>
      </c>
    </row>
    <row r="293" spans="1:17">
      <c r="A293" t="s">
        <v>3973</v>
      </c>
      <c r="B293" t="s">
        <v>2629</v>
      </c>
      <c r="C293" t="s">
        <v>2962</v>
      </c>
      <c r="D293" s="106" t="s">
        <v>4062</v>
      </c>
      <c r="E293" t="s">
        <v>3335</v>
      </c>
      <c r="F293" t="s">
        <v>354</v>
      </c>
      <c r="G293" s="106" t="s">
        <v>4062</v>
      </c>
      <c r="H293" s="55">
        <v>5.43</v>
      </c>
      <c r="I293" t="s">
        <v>672</v>
      </c>
      <c r="J293" t="s">
        <v>98</v>
      </c>
      <c r="K293" s="56">
        <v>4.4999999999999998E-2</v>
      </c>
      <c r="L293" s="56">
        <v>9.1499999999999998E-2</v>
      </c>
      <c r="M293" s="55">
        <v>3010.35</v>
      </c>
      <c r="N293" s="55">
        <v>88.28</v>
      </c>
      <c r="O293" s="55">
        <v>2.6575369800000002</v>
      </c>
      <c r="P293" s="56">
        <v>0</v>
      </c>
      <c r="Q293" s="56">
        <v>0</v>
      </c>
    </row>
    <row r="294" spans="1:17">
      <c r="A294" t="s">
        <v>3973</v>
      </c>
      <c r="B294" t="s">
        <v>2629</v>
      </c>
      <c r="C294" t="s">
        <v>2963</v>
      </c>
      <c r="D294" s="106" t="s">
        <v>4062</v>
      </c>
      <c r="E294" t="s">
        <v>3335</v>
      </c>
      <c r="F294" t="s">
        <v>354</v>
      </c>
      <c r="G294" s="106" t="s">
        <v>4062</v>
      </c>
      <c r="H294" s="55">
        <v>5.58</v>
      </c>
      <c r="I294" t="s">
        <v>672</v>
      </c>
      <c r="J294" t="s">
        <v>98</v>
      </c>
      <c r="K294" s="56">
        <v>4.4999999999999998E-2</v>
      </c>
      <c r="L294" s="56">
        <v>8.7800000000000003E-2</v>
      </c>
      <c r="M294" s="55">
        <v>7552.25</v>
      </c>
      <c r="N294" s="55">
        <v>88.28</v>
      </c>
      <c r="O294" s="55">
        <v>6.6671262999999996</v>
      </c>
      <c r="P294" s="56">
        <v>1E-4</v>
      </c>
      <c r="Q294" s="56">
        <v>0</v>
      </c>
    </row>
    <row r="295" spans="1:17">
      <c r="A295" t="s">
        <v>3973</v>
      </c>
      <c r="B295" t="s">
        <v>2629</v>
      </c>
      <c r="C295" t="s">
        <v>2964</v>
      </c>
      <c r="D295" s="106" t="s">
        <v>4062</v>
      </c>
      <c r="E295" t="s">
        <v>3335</v>
      </c>
      <c r="F295" t="s">
        <v>354</v>
      </c>
      <c r="G295" s="106" t="s">
        <v>4062</v>
      </c>
      <c r="H295" s="55">
        <v>5.54</v>
      </c>
      <c r="I295" t="s">
        <v>672</v>
      </c>
      <c r="J295" t="s">
        <v>98</v>
      </c>
      <c r="K295" s="56">
        <v>4.4999999999999998E-2</v>
      </c>
      <c r="L295" s="56">
        <v>9.0700000000000003E-2</v>
      </c>
      <c r="M295" s="55">
        <v>7789.29</v>
      </c>
      <c r="N295" s="55">
        <v>86.97</v>
      </c>
      <c r="O295" s="55">
        <v>6.7743455130000001</v>
      </c>
      <c r="P295" s="56">
        <v>1E-4</v>
      </c>
      <c r="Q295" s="56">
        <v>0</v>
      </c>
    </row>
    <row r="296" spans="1:17">
      <c r="A296" t="s">
        <v>3973</v>
      </c>
      <c r="B296" t="s">
        <v>2629</v>
      </c>
      <c r="C296" t="s">
        <v>2952</v>
      </c>
      <c r="D296" s="106" t="s">
        <v>4062</v>
      </c>
      <c r="E296" t="s">
        <v>3335</v>
      </c>
      <c r="F296" t="s">
        <v>354</v>
      </c>
      <c r="G296" s="106" t="s">
        <v>4062</v>
      </c>
      <c r="H296" s="55">
        <v>5.54</v>
      </c>
      <c r="I296" t="s">
        <v>672</v>
      </c>
      <c r="J296" t="s">
        <v>98</v>
      </c>
      <c r="K296" s="56">
        <v>4.4999999999999998E-2</v>
      </c>
      <c r="L296" s="56">
        <v>9.0700000000000003E-2</v>
      </c>
      <c r="M296" s="55">
        <v>7972.89</v>
      </c>
      <c r="N296" s="55">
        <v>86.88</v>
      </c>
      <c r="O296" s="55">
        <v>6.9268468319999998</v>
      </c>
      <c r="P296" s="56">
        <v>1E-4</v>
      </c>
      <c r="Q296" s="56">
        <v>0</v>
      </c>
    </row>
    <row r="297" spans="1:17">
      <c r="A297" t="s">
        <v>3973</v>
      </c>
      <c r="B297" t="s">
        <v>2629</v>
      </c>
      <c r="C297" t="s">
        <v>2955</v>
      </c>
      <c r="D297" s="106" t="s">
        <v>4062</v>
      </c>
      <c r="E297" t="s">
        <v>3335</v>
      </c>
      <c r="F297" t="s">
        <v>354</v>
      </c>
      <c r="G297" s="106" t="s">
        <v>4062</v>
      </c>
      <c r="H297" s="55">
        <v>5.54</v>
      </c>
      <c r="I297" t="s">
        <v>672</v>
      </c>
      <c r="J297" t="s">
        <v>98</v>
      </c>
      <c r="K297" s="56">
        <v>4.4999999999999998E-2</v>
      </c>
      <c r="L297" s="56">
        <v>9.0700000000000003E-2</v>
      </c>
      <c r="M297" s="55">
        <v>14598.84</v>
      </c>
      <c r="N297" s="55">
        <v>87.13</v>
      </c>
      <c r="O297" s="55">
        <v>12.719969292</v>
      </c>
      <c r="P297" s="56">
        <v>2.0000000000000001E-4</v>
      </c>
      <c r="Q297" s="56">
        <v>0</v>
      </c>
    </row>
    <row r="298" spans="1:17">
      <c r="A298" s="75" t="s">
        <v>2970</v>
      </c>
      <c r="B298" s="107" t="s">
        <v>4062</v>
      </c>
      <c r="C298" s="107" t="s">
        <v>4062</v>
      </c>
      <c r="D298" s="108" t="s">
        <v>4062</v>
      </c>
      <c r="E298" s="108" t="s">
        <v>4062</v>
      </c>
      <c r="F298" s="108" t="s">
        <v>4062</v>
      </c>
      <c r="G298" s="108" t="s">
        <v>4062</v>
      </c>
      <c r="H298" s="76">
        <v>0</v>
      </c>
      <c r="I298" s="108" t="s">
        <v>4062</v>
      </c>
      <c r="J298" s="108" t="s">
        <v>4062</v>
      </c>
      <c r="K298" s="108" t="s">
        <v>4062</v>
      </c>
      <c r="L298" s="77">
        <v>0</v>
      </c>
      <c r="M298" s="76">
        <v>0</v>
      </c>
      <c r="N298" s="108" t="s">
        <v>4062</v>
      </c>
      <c r="O298" s="76">
        <v>0</v>
      </c>
      <c r="P298" s="77">
        <v>0</v>
      </c>
      <c r="Q298" s="77">
        <v>0</v>
      </c>
    </row>
    <row r="299" spans="1:17">
      <c r="A299" t="s">
        <v>177</v>
      </c>
      <c r="B299" s="107" t="s">
        <v>4062</v>
      </c>
      <c r="C299" t="s">
        <v>177</v>
      </c>
      <c r="D299" s="108" t="s">
        <v>4062</v>
      </c>
      <c r="E299" t="s">
        <v>177</v>
      </c>
      <c r="F299" s="108" t="s">
        <v>4062</v>
      </c>
      <c r="G299" s="108" t="s">
        <v>4062</v>
      </c>
      <c r="H299" s="55">
        <v>0</v>
      </c>
      <c r="I299" t="s">
        <v>177</v>
      </c>
      <c r="J299" t="s">
        <v>177</v>
      </c>
      <c r="K299" s="56">
        <v>0</v>
      </c>
      <c r="L299" s="56">
        <v>0</v>
      </c>
      <c r="M299" s="55">
        <v>0</v>
      </c>
      <c r="N299" s="55">
        <v>0</v>
      </c>
      <c r="O299" s="55">
        <v>0</v>
      </c>
      <c r="P299" s="56">
        <v>0</v>
      </c>
      <c r="Q299" s="56">
        <v>0</v>
      </c>
    </row>
    <row r="300" spans="1:17">
      <c r="A300" s="75" t="s">
        <v>2971</v>
      </c>
      <c r="B300" s="107" t="s">
        <v>4062</v>
      </c>
      <c r="C300" s="107" t="s">
        <v>4062</v>
      </c>
      <c r="D300" s="108" t="s">
        <v>4062</v>
      </c>
      <c r="E300" s="108" t="s">
        <v>4062</v>
      </c>
      <c r="F300" s="108" t="s">
        <v>4062</v>
      </c>
      <c r="G300" s="108" t="s">
        <v>4062</v>
      </c>
      <c r="H300" s="76">
        <v>0</v>
      </c>
      <c r="I300" s="108" t="s">
        <v>4062</v>
      </c>
      <c r="J300" s="108" t="s">
        <v>4062</v>
      </c>
      <c r="K300" s="108" t="s">
        <v>4062</v>
      </c>
      <c r="L300" s="77">
        <v>0</v>
      </c>
      <c r="M300" s="76">
        <v>0</v>
      </c>
      <c r="N300" s="108" t="s">
        <v>4062</v>
      </c>
      <c r="O300" s="76">
        <v>0</v>
      </c>
      <c r="P300" s="77">
        <v>0</v>
      </c>
      <c r="Q300" s="77">
        <v>0</v>
      </c>
    </row>
    <row r="301" spans="1:17">
      <c r="A301" s="75" t="s">
        <v>2972</v>
      </c>
      <c r="B301" s="107" t="s">
        <v>4062</v>
      </c>
      <c r="C301" s="107" t="s">
        <v>4062</v>
      </c>
      <c r="D301" s="108" t="s">
        <v>4062</v>
      </c>
      <c r="E301" s="108" t="s">
        <v>4062</v>
      </c>
      <c r="F301" s="108" t="s">
        <v>4062</v>
      </c>
      <c r="G301" s="108" t="s">
        <v>4062</v>
      </c>
      <c r="H301" s="76">
        <v>0</v>
      </c>
      <c r="I301" s="108" t="s">
        <v>4062</v>
      </c>
      <c r="J301" s="108" t="s">
        <v>4062</v>
      </c>
      <c r="K301" s="108" t="s">
        <v>4062</v>
      </c>
      <c r="L301" s="77">
        <v>0</v>
      </c>
      <c r="M301" s="76">
        <v>0</v>
      </c>
      <c r="N301" s="108" t="s">
        <v>4062</v>
      </c>
      <c r="O301" s="76">
        <v>0</v>
      </c>
      <c r="P301" s="77">
        <v>0</v>
      </c>
      <c r="Q301" s="77">
        <v>0</v>
      </c>
    </row>
    <row r="302" spans="1:17">
      <c r="A302" t="s">
        <v>177</v>
      </c>
      <c r="B302" s="107" t="s">
        <v>4062</v>
      </c>
      <c r="C302" t="s">
        <v>177</v>
      </c>
      <c r="D302" s="108" t="s">
        <v>4062</v>
      </c>
      <c r="E302" t="s">
        <v>177</v>
      </c>
      <c r="F302" s="108" t="s">
        <v>4062</v>
      </c>
      <c r="G302" s="108" t="s">
        <v>4062</v>
      </c>
      <c r="H302" s="55">
        <v>0</v>
      </c>
      <c r="I302" t="s">
        <v>177</v>
      </c>
      <c r="J302" t="s">
        <v>177</v>
      </c>
      <c r="K302" s="56">
        <v>0</v>
      </c>
      <c r="L302" s="56">
        <v>0</v>
      </c>
      <c r="M302" s="55">
        <v>0</v>
      </c>
      <c r="N302" s="55">
        <v>0</v>
      </c>
      <c r="O302" s="55">
        <v>0</v>
      </c>
      <c r="P302" s="56">
        <v>0</v>
      </c>
      <c r="Q302" s="56">
        <v>0</v>
      </c>
    </row>
    <row r="303" spans="1:17">
      <c r="A303" s="75" t="s">
        <v>2973</v>
      </c>
      <c r="B303" s="107" t="s">
        <v>4062</v>
      </c>
      <c r="C303" s="107" t="s">
        <v>4062</v>
      </c>
      <c r="D303" s="108" t="s">
        <v>4062</v>
      </c>
      <c r="E303" s="108" t="s">
        <v>4062</v>
      </c>
      <c r="F303" s="108" t="s">
        <v>4062</v>
      </c>
      <c r="G303" s="108" t="s">
        <v>4062</v>
      </c>
      <c r="H303" s="76">
        <v>0</v>
      </c>
      <c r="I303" s="108" t="s">
        <v>4062</v>
      </c>
      <c r="J303" s="108" t="s">
        <v>4062</v>
      </c>
      <c r="K303" s="108" t="s">
        <v>4062</v>
      </c>
      <c r="L303" s="77">
        <v>0</v>
      </c>
      <c r="M303" s="76">
        <v>0</v>
      </c>
      <c r="N303" s="108" t="s">
        <v>4062</v>
      </c>
      <c r="O303" s="76">
        <v>0</v>
      </c>
      <c r="P303" s="77">
        <v>0</v>
      </c>
      <c r="Q303" s="77">
        <v>0</v>
      </c>
    </row>
    <row r="304" spans="1:17">
      <c r="A304" t="s">
        <v>177</v>
      </c>
      <c r="B304" s="107" t="s">
        <v>4062</v>
      </c>
      <c r="C304" t="s">
        <v>177</v>
      </c>
      <c r="D304" s="108" t="s">
        <v>4062</v>
      </c>
      <c r="E304" t="s">
        <v>177</v>
      </c>
      <c r="F304" s="108" t="s">
        <v>4062</v>
      </c>
      <c r="G304" s="108" t="s">
        <v>4062</v>
      </c>
      <c r="H304" s="55">
        <v>0</v>
      </c>
      <c r="I304" t="s">
        <v>177</v>
      </c>
      <c r="J304" t="s">
        <v>177</v>
      </c>
      <c r="K304" s="56">
        <v>0</v>
      </c>
      <c r="L304" s="56">
        <v>0</v>
      </c>
      <c r="M304" s="55">
        <v>0</v>
      </c>
      <c r="N304" s="55">
        <v>0</v>
      </c>
      <c r="O304" s="55">
        <v>0</v>
      </c>
      <c r="P304" s="56">
        <v>0</v>
      </c>
      <c r="Q304" s="56">
        <v>0</v>
      </c>
    </row>
    <row r="305" spans="1:17">
      <c r="A305" s="75" t="s">
        <v>2974</v>
      </c>
      <c r="B305" s="107" t="s">
        <v>4062</v>
      </c>
      <c r="C305" s="107" t="s">
        <v>4062</v>
      </c>
      <c r="D305" s="108" t="s">
        <v>4062</v>
      </c>
      <c r="E305" s="108" t="s">
        <v>4062</v>
      </c>
      <c r="F305" s="108" t="s">
        <v>4062</v>
      </c>
      <c r="G305" s="108" t="s">
        <v>4062</v>
      </c>
      <c r="H305" s="76">
        <v>0</v>
      </c>
      <c r="I305" s="108" t="s">
        <v>4062</v>
      </c>
      <c r="J305" s="108" t="s">
        <v>4062</v>
      </c>
      <c r="K305" s="108" t="s">
        <v>4062</v>
      </c>
      <c r="L305" s="77">
        <v>0</v>
      </c>
      <c r="M305" s="76">
        <v>0</v>
      </c>
      <c r="N305" s="108" t="s">
        <v>4062</v>
      </c>
      <c r="O305" s="76">
        <v>0</v>
      </c>
      <c r="P305" s="77">
        <v>0</v>
      </c>
      <c r="Q305" s="77">
        <v>0</v>
      </c>
    </row>
    <row r="306" spans="1:17">
      <c r="A306" t="s">
        <v>177</v>
      </c>
      <c r="B306" s="107" t="s">
        <v>4062</v>
      </c>
      <c r="C306" t="s">
        <v>177</v>
      </c>
      <c r="D306" s="108" t="s">
        <v>4062</v>
      </c>
      <c r="E306" t="s">
        <v>177</v>
      </c>
      <c r="F306" s="108" t="s">
        <v>4062</v>
      </c>
      <c r="G306" s="108" t="s">
        <v>4062</v>
      </c>
      <c r="H306" s="55">
        <v>0</v>
      </c>
      <c r="I306" t="s">
        <v>177</v>
      </c>
      <c r="J306" t="s">
        <v>177</v>
      </c>
      <c r="K306" s="56">
        <v>0</v>
      </c>
      <c r="L306" s="56">
        <v>0</v>
      </c>
      <c r="M306" s="55">
        <v>0</v>
      </c>
      <c r="N306" s="55">
        <v>0</v>
      </c>
      <c r="O306" s="55">
        <v>0</v>
      </c>
      <c r="P306" s="56">
        <v>0</v>
      </c>
      <c r="Q306" s="56">
        <v>0</v>
      </c>
    </row>
    <row r="307" spans="1:17">
      <c r="A307" s="75" t="s">
        <v>2975</v>
      </c>
      <c r="B307" s="107" t="s">
        <v>4062</v>
      </c>
      <c r="C307" s="107" t="s">
        <v>4062</v>
      </c>
      <c r="D307" s="108" t="s">
        <v>4062</v>
      </c>
      <c r="E307" s="108" t="s">
        <v>4062</v>
      </c>
      <c r="F307" s="108" t="s">
        <v>4062</v>
      </c>
      <c r="G307" s="108" t="s">
        <v>4062</v>
      </c>
      <c r="H307" s="76">
        <v>0</v>
      </c>
      <c r="I307" s="108" t="s">
        <v>4062</v>
      </c>
      <c r="J307" s="108" t="s">
        <v>4062</v>
      </c>
      <c r="K307" s="108" t="s">
        <v>4062</v>
      </c>
      <c r="L307" s="77">
        <v>0</v>
      </c>
      <c r="M307" s="76">
        <v>0</v>
      </c>
      <c r="N307" s="108" t="s">
        <v>4062</v>
      </c>
      <c r="O307" s="76">
        <v>0</v>
      </c>
      <c r="P307" s="77">
        <v>0</v>
      </c>
      <c r="Q307" s="77">
        <v>0</v>
      </c>
    </row>
    <row r="308" spans="1:17">
      <c r="A308" t="s">
        <v>177</v>
      </c>
      <c r="B308" s="107" t="s">
        <v>4062</v>
      </c>
      <c r="C308" t="s">
        <v>177</v>
      </c>
      <c r="D308" s="108" t="s">
        <v>4062</v>
      </c>
      <c r="E308" t="s">
        <v>177</v>
      </c>
      <c r="F308" s="108" t="s">
        <v>4062</v>
      </c>
      <c r="G308" s="108" t="s">
        <v>4062</v>
      </c>
      <c r="H308" s="55">
        <v>0</v>
      </c>
      <c r="I308" t="s">
        <v>177</v>
      </c>
      <c r="J308" t="s">
        <v>177</v>
      </c>
      <c r="K308" s="56">
        <v>0</v>
      </c>
      <c r="L308" s="56">
        <v>0</v>
      </c>
      <c r="M308" s="55">
        <v>0</v>
      </c>
      <c r="N308" s="55">
        <v>0</v>
      </c>
      <c r="O308" s="55">
        <v>0</v>
      </c>
      <c r="P308" s="56">
        <v>0</v>
      </c>
      <c r="Q308" s="56">
        <v>0</v>
      </c>
    </row>
    <row r="309" spans="1:17">
      <c r="A309" s="75" t="s">
        <v>184</v>
      </c>
      <c r="B309" s="107" t="s">
        <v>4062</v>
      </c>
      <c r="C309" s="107" t="s">
        <v>4062</v>
      </c>
      <c r="D309" s="108" t="s">
        <v>4062</v>
      </c>
      <c r="E309" s="108" t="s">
        <v>4062</v>
      </c>
      <c r="F309" s="108" t="s">
        <v>4062</v>
      </c>
      <c r="G309" s="108" t="s">
        <v>4062</v>
      </c>
      <c r="H309" s="76">
        <v>2.11</v>
      </c>
      <c r="I309" s="108" t="s">
        <v>4062</v>
      </c>
      <c r="J309" s="108" t="s">
        <v>4062</v>
      </c>
      <c r="K309" s="108" t="s">
        <v>4062</v>
      </c>
      <c r="L309" s="77">
        <v>6.9099999999999995E-2</v>
      </c>
      <c r="M309" s="76">
        <v>7090650.3600000003</v>
      </c>
      <c r="N309" s="108" t="s">
        <v>4062</v>
      </c>
      <c r="O309" s="76">
        <v>16783.138920295791</v>
      </c>
      <c r="P309" s="77">
        <v>0.25669999999999998</v>
      </c>
      <c r="Q309" s="77">
        <v>3.3500000000000002E-2</v>
      </c>
    </row>
    <row r="310" spans="1:17">
      <c r="A310" s="75" t="s">
        <v>2976</v>
      </c>
      <c r="B310" s="107" t="s">
        <v>4062</v>
      </c>
      <c r="C310" s="107" t="s">
        <v>4062</v>
      </c>
      <c r="D310" s="108" t="s">
        <v>4062</v>
      </c>
      <c r="E310" s="108" t="s">
        <v>4062</v>
      </c>
      <c r="F310" s="108" t="s">
        <v>4062</v>
      </c>
      <c r="G310" s="108" t="s">
        <v>4062</v>
      </c>
      <c r="H310" s="76">
        <v>0</v>
      </c>
      <c r="I310" s="108" t="s">
        <v>4062</v>
      </c>
      <c r="J310" s="108" t="s">
        <v>4062</v>
      </c>
      <c r="K310" s="108" t="s">
        <v>4062</v>
      </c>
      <c r="L310" s="77">
        <v>0</v>
      </c>
      <c r="M310" s="76">
        <v>0</v>
      </c>
      <c r="N310" s="108" t="s">
        <v>4062</v>
      </c>
      <c r="O310" s="76">
        <v>0</v>
      </c>
      <c r="P310" s="77">
        <v>0</v>
      </c>
      <c r="Q310" s="77">
        <v>0</v>
      </c>
    </row>
    <row r="311" spans="1:17">
      <c r="A311" t="s">
        <v>177</v>
      </c>
      <c r="B311" s="107" t="s">
        <v>4062</v>
      </c>
      <c r="C311" t="s">
        <v>177</v>
      </c>
      <c r="D311" s="108" t="s">
        <v>4062</v>
      </c>
      <c r="E311" t="s">
        <v>177</v>
      </c>
      <c r="F311" s="108" t="s">
        <v>4062</v>
      </c>
      <c r="G311" s="108" t="s">
        <v>4062</v>
      </c>
      <c r="H311" s="55">
        <v>0</v>
      </c>
      <c r="I311" t="s">
        <v>177</v>
      </c>
      <c r="J311" t="s">
        <v>177</v>
      </c>
      <c r="K311" s="56">
        <v>0</v>
      </c>
      <c r="L311" s="56">
        <v>0</v>
      </c>
      <c r="M311" s="55">
        <v>0</v>
      </c>
      <c r="N311" s="55">
        <v>0</v>
      </c>
      <c r="O311" s="55">
        <v>0</v>
      </c>
      <c r="P311" s="56">
        <v>0</v>
      </c>
      <c r="Q311" s="56">
        <v>0</v>
      </c>
    </row>
    <row r="312" spans="1:17">
      <c r="A312" s="75" t="s">
        <v>2627</v>
      </c>
      <c r="B312" s="107" t="s">
        <v>4062</v>
      </c>
      <c r="C312" s="107" t="s">
        <v>4062</v>
      </c>
      <c r="D312" s="108" t="s">
        <v>4062</v>
      </c>
      <c r="E312" s="108" t="s">
        <v>4062</v>
      </c>
      <c r="F312" s="108" t="s">
        <v>4062</v>
      </c>
      <c r="G312" s="108" t="s">
        <v>4062</v>
      </c>
      <c r="H312" s="76">
        <v>0</v>
      </c>
      <c r="I312" s="108" t="s">
        <v>4062</v>
      </c>
      <c r="J312" s="108" t="s">
        <v>4062</v>
      </c>
      <c r="K312" s="108" t="s">
        <v>4062</v>
      </c>
      <c r="L312" s="77">
        <v>0</v>
      </c>
      <c r="M312" s="76">
        <v>0</v>
      </c>
      <c r="N312" s="108" t="s">
        <v>4062</v>
      </c>
      <c r="O312" s="76">
        <v>0</v>
      </c>
      <c r="P312" s="77">
        <v>0</v>
      </c>
      <c r="Q312" s="77">
        <v>0</v>
      </c>
    </row>
    <row r="313" spans="1:17">
      <c r="A313" t="s">
        <v>177</v>
      </c>
      <c r="B313" s="107" t="s">
        <v>4062</v>
      </c>
      <c r="C313" t="s">
        <v>177</v>
      </c>
      <c r="D313" s="108" t="s">
        <v>4062</v>
      </c>
      <c r="E313" t="s">
        <v>177</v>
      </c>
      <c r="F313" s="108" t="s">
        <v>4062</v>
      </c>
      <c r="G313" s="108" t="s">
        <v>4062</v>
      </c>
      <c r="H313" s="55">
        <v>0</v>
      </c>
      <c r="I313" t="s">
        <v>177</v>
      </c>
      <c r="J313" t="s">
        <v>177</v>
      </c>
      <c r="K313" s="56">
        <v>0</v>
      </c>
      <c r="L313" s="56">
        <v>0</v>
      </c>
      <c r="M313" s="55">
        <v>0</v>
      </c>
      <c r="N313" s="55">
        <v>0</v>
      </c>
      <c r="O313" s="55">
        <v>0</v>
      </c>
      <c r="P313" s="56">
        <v>0</v>
      </c>
      <c r="Q313" s="56">
        <v>0</v>
      </c>
    </row>
    <row r="314" spans="1:17">
      <c r="A314" s="75" t="s">
        <v>2628</v>
      </c>
      <c r="B314" s="107" t="s">
        <v>4062</v>
      </c>
      <c r="C314" s="107" t="s">
        <v>4062</v>
      </c>
      <c r="D314" s="108" t="s">
        <v>4062</v>
      </c>
      <c r="E314" s="108" t="s">
        <v>4062</v>
      </c>
      <c r="F314" s="108" t="s">
        <v>4062</v>
      </c>
      <c r="G314" s="108" t="s">
        <v>4062</v>
      </c>
      <c r="H314" s="76">
        <v>2.11</v>
      </c>
      <c r="I314" s="108" t="s">
        <v>4062</v>
      </c>
      <c r="J314" s="108" t="s">
        <v>4062</v>
      </c>
      <c r="K314" s="108" t="s">
        <v>4062</v>
      </c>
      <c r="L314" s="77">
        <v>6.9099999999999995E-2</v>
      </c>
      <c r="M314" s="76">
        <v>7090650.3600000003</v>
      </c>
      <c r="N314" s="108" t="s">
        <v>4062</v>
      </c>
      <c r="O314" s="76">
        <v>16783.138920295791</v>
      </c>
      <c r="P314" s="77">
        <v>0.25669999999999998</v>
      </c>
      <c r="Q314" s="77">
        <v>3.3500000000000002E-2</v>
      </c>
    </row>
    <row r="315" spans="1:17">
      <c r="A315" s="63" t="s">
        <v>4059</v>
      </c>
      <c r="B315" t="s">
        <v>2583</v>
      </c>
      <c r="C315" t="s">
        <v>2979</v>
      </c>
      <c r="D315" s="106" t="s">
        <v>4062</v>
      </c>
      <c r="E315" t="s">
        <v>466</v>
      </c>
      <c r="F315" t="s">
        <v>2980</v>
      </c>
      <c r="G315" t="s">
        <v>175</v>
      </c>
      <c r="H315" s="55">
        <v>3.33</v>
      </c>
      <c r="I315" t="s">
        <v>672</v>
      </c>
      <c r="J315" t="s">
        <v>100</v>
      </c>
      <c r="K315" s="56">
        <v>4.8000000000000001E-2</v>
      </c>
      <c r="L315" s="56">
        <v>6.0100000000000001E-2</v>
      </c>
      <c r="M315" s="55">
        <v>228456.19</v>
      </c>
      <c r="N315" s="55">
        <v>97.74</v>
      </c>
      <c r="O315" s="55">
        <v>809.88400154446197</v>
      </c>
      <c r="P315" s="56">
        <v>1.24E-2</v>
      </c>
      <c r="Q315" s="56">
        <v>1.6000000000000001E-3</v>
      </c>
    </row>
    <row r="316" spans="1:17">
      <c r="A316" s="63" t="s">
        <v>4059</v>
      </c>
      <c r="B316" t="s">
        <v>2583</v>
      </c>
      <c r="C316" t="s">
        <v>2977</v>
      </c>
      <c r="D316" s="106" t="s">
        <v>4062</v>
      </c>
      <c r="E316" t="s">
        <v>466</v>
      </c>
      <c r="F316" t="s">
        <v>2978</v>
      </c>
      <c r="G316" t="s">
        <v>175</v>
      </c>
      <c r="H316" s="55">
        <v>3.33</v>
      </c>
      <c r="I316" t="s">
        <v>672</v>
      </c>
      <c r="J316" t="s">
        <v>100</v>
      </c>
      <c r="K316" s="56">
        <v>4.5999999999999999E-2</v>
      </c>
      <c r="L316" s="56">
        <v>6.4399999999999999E-2</v>
      </c>
      <c r="M316" s="55">
        <v>113937.32</v>
      </c>
      <c r="N316" s="55">
        <v>95.72</v>
      </c>
      <c r="O316" s="55">
        <v>395.56353140740799</v>
      </c>
      <c r="P316" s="56">
        <v>6.0000000000000001E-3</v>
      </c>
      <c r="Q316" s="56">
        <v>8.0000000000000004E-4</v>
      </c>
    </row>
    <row r="317" spans="1:17">
      <c r="A317" s="63" t="s">
        <v>4059</v>
      </c>
      <c r="B317" t="s">
        <v>2583</v>
      </c>
      <c r="C317" t="s">
        <v>2981</v>
      </c>
      <c r="D317" s="106" t="s">
        <v>4062</v>
      </c>
      <c r="E317" t="s">
        <v>466</v>
      </c>
      <c r="F317" t="s">
        <v>2982</v>
      </c>
      <c r="G317" t="s">
        <v>175</v>
      </c>
      <c r="H317" s="55">
        <v>3.26</v>
      </c>
      <c r="I317" t="s">
        <v>672</v>
      </c>
      <c r="J317" t="s">
        <v>100</v>
      </c>
      <c r="K317" s="56">
        <v>5.4399999999999997E-2</v>
      </c>
      <c r="L317" s="56">
        <v>7.5999999999999998E-2</v>
      </c>
      <c r="M317" s="55">
        <v>115779.86</v>
      </c>
      <c r="N317" s="55">
        <v>95.24</v>
      </c>
      <c r="O317" s="55">
        <v>399.94471513432802</v>
      </c>
      <c r="P317" s="56">
        <v>6.1000000000000004E-3</v>
      </c>
      <c r="Q317" s="56">
        <v>8.0000000000000004E-4</v>
      </c>
    </row>
    <row r="318" spans="1:17">
      <c r="A318" t="s">
        <v>4036</v>
      </c>
      <c r="B318" t="s">
        <v>2629</v>
      </c>
      <c r="C318" t="s">
        <v>2996</v>
      </c>
      <c r="D318" s="106" t="s">
        <v>4062</v>
      </c>
      <c r="E318" t="s">
        <v>2677</v>
      </c>
      <c r="F318" t="s">
        <v>2997</v>
      </c>
      <c r="G318" t="s">
        <v>1977</v>
      </c>
      <c r="H318" s="55">
        <v>0.23</v>
      </c>
      <c r="I318" t="s">
        <v>962</v>
      </c>
      <c r="J318" t="s">
        <v>100</v>
      </c>
      <c r="K318" s="56">
        <v>7.9699999999999993E-2</v>
      </c>
      <c r="L318" s="56">
        <v>8.8599999999999998E-2</v>
      </c>
      <c r="M318" s="55">
        <v>90552.55</v>
      </c>
      <c r="N318" s="55">
        <v>100.14</v>
      </c>
      <c r="O318" s="55">
        <v>328.89390658839</v>
      </c>
      <c r="P318" s="56">
        <v>5.0000000000000001E-3</v>
      </c>
      <c r="Q318" s="56">
        <v>6.9999999999999999E-4</v>
      </c>
    </row>
    <row r="319" spans="1:17">
      <c r="A319" t="s">
        <v>4036</v>
      </c>
      <c r="B319" t="s">
        <v>2629</v>
      </c>
      <c r="C319" t="s">
        <v>2998</v>
      </c>
      <c r="D319" s="106" t="s">
        <v>4062</v>
      </c>
      <c r="E319" t="s">
        <v>2677</v>
      </c>
      <c r="F319" t="s">
        <v>2999</v>
      </c>
      <c r="G319" t="s">
        <v>1977</v>
      </c>
      <c r="H319" s="55">
        <v>0.23</v>
      </c>
      <c r="I319" t="s">
        <v>962</v>
      </c>
      <c r="J319" t="s">
        <v>100</v>
      </c>
      <c r="K319" s="56">
        <v>7.9699999999999993E-2</v>
      </c>
      <c r="L319" s="56">
        <v>8.8599999999999998E-2</v>
      </c>
      <c r="M319" s="55">
        <v>252.56</v>
      </c>
      <c r="N319" s="55">
        <v>103.45198610958901</v>
      </c>
      <c r="O319" s="55">
        <v>0.94765652510135701</v>
      </c>
      <c r="P319" s="56">
        <v>0</v>
      </c>
      <c r="Q319" s="56">
        <v>0</v>
      </c>
    </row>
    <row r="320" spans="1:17">
      <c r="A320" t="s">
        <v>4036</v>
      </c>
      <c r="B320" t="s">
        <v>2629</v>
      </c>
      <c r="C320" t="s">
        <v>3000</v>
      </c>
      <c r="D320" s="106" t="s">
        <v>4062</v>
      </c>
      <c r="E320" t="s">
        <v>2677</v>
      </c>
      <c r="F320" t="s">
        <v>233</v>
      </c>
      <c r="G320" t="s">
        <v>1977</v>
      </c>
      <c r="H320" s="55">
        <v>0.23</v>
      </c>
      <c r="I320" t="s">
        <v>962</v>
      </c>
      <c r="J320" t="s">
        <v>100</v>
      </c>
      <c r="K320" s="56">
        <v>7.9699999999999993E-2</v>
      </c>
      <c r="L320" s="56">
        <v>8.8599999999999998E-2</v>
      </c>
      <c r="M320" s="55">
        <v>344.9</v>
      </c>
      <c r="N320" s="55">
        <v>100.14</v>
      </c>
      <c r="O320" s="55">
        <v>1.2527036332199999</v>
      </c>
      <c r="P320" s="56">
        <v>0</v>
      </c>
      <c r="Q320" s="56">
        <v>0</v>
      </c>
    </row>
    <row r="321" spans="1:17">
      <c r="A321" t="s">
        <v>4036</v>
      </c>
      <c r="B321" t="s">
        <v>2629</v>
      </c>
      <c r="C321" t="s">
        <v>3001</v>
      </c>
      <c r="D321" s="106" t="s">
        <v>4062</v>
      </c>
      <c r="E321" t="s">
        <v>2677</v>
      </c>
      <c r="F321" t="s">
        <v>3002</v>
      </c>
      <c r="G321" t="s">
        <v>1977</v>
      </c>
      <c r="H321" s="55">
        <v>0.23</v>
      </c>
      <c r="I321" t="s">
        <v>962</v>
      </c>
      <c r="J321" t="s">
        <v>100</v>
      </c>
      <c r="K321" s="56">
        <v>7.9600000000000004E-2</v>
      </c>
      <c r="L321" s="56">
        <v>8.8599999999999998E-2</v>
      </c>
      <c r="M321" s="55">
        <v>179.1</v>
      </c>
      <c r="N321" s="55">
        <v>100.14</v>
      </c>
      <c r="O321" s="55">
        <v>0.65050513397999998</v>
      </c>
      <c r="P321" s="56">
        <v>0</v>
      </c>
      <c r="Q321" s="56">
        <v>0</v>
      </c>
    </row>
    <row r="322" spans="1:17">
      <c r="A322" t="s">
        <v>4036</v>
      </c>
      <c r="B322" t="s">
        <v>2629</v>
      </c>
      <c r="C322" t="s">
        <v>3003</v>
      </c>
      <c r="D322" s="106" t="s">
        <v>4062</v>
      </c>
      <c r="E322" t="s">
        <v>2677</v>
      </c>
      <c r="F322" t="s">
        <v>3004</v>
      </c>
      <c r="G322" t="s">
        <v>1977</v>
      </c>
      <c r="H322" s="55">
        <v>0.23</v>
      </c>
      <c r="I322" t="s">
        <v>962</v>
      </c>
      <c r="J322" t="s">
        <v>100</v>
      </c>
      <c r="K322" s="56">
        <v>7.9699999999999993E-2</v>
      </c>
      <c r="L322" s="56">
        <v>8.8599999999999998E-2</v>
      </c>
      <c r="M322" s="55">
        <v>654.39</v>
      </c>
      <c r="N322" s="55">
        <v>100.14</v>
      </c>
      <c r="O322" s="55">
        <v>2.3767953915420001</v>
      </c>
      <c r="P322" s="56">
        <v>0</v>
      </c>
      <c r="Q322" s="56">
        <v>0</v>
      </c>
    </row>
    <row r="323" spans="1:17">
      <c r="A323" t="s">
        <v>4036</v>
      </c>
      <c r="B323" t="s">
        <v>2629</v>
      </c>
      <c r="C323" t="s">
        <v>3005</v>
      </c>
      <c r="D323" s="106" t="s">
        <v>4062</v>
      </c>
      <c r="E323" t="s">
        <v>2677</v>
      </c>
      <c r="F323" t="s">
        <v>244</v>
      </c>
      <c r="G323" t="s">
        <v>1977</v>
      </c>
      <c r="H323" s="55">
        <v>0.23</v>
      </c>
      <c r="I323" t="s">
        <v>962</v>
      </c>
      <c r="J323" t="s">
        <v>100</v>
      </c>
      <c r="K323" s="56">
        <v>7.9699999999999993E-2</v>
      </c>
      <c r="L323" s="56">
        <v>8.8599999999999998E-2</v>
      </c>
      <c r="M323" s="55">
        <v>353.65</v>
      </c>
      <c r="N323" s="55">
        <v>100.14</v>
      </c>
      <c r="O323" s="55">
        <v>1.28448431397</v>
      </c>
      <c r="P323" s="56">
        <v>0</v>
      </c>
      <c r="Q323" s="56">
        <v>0</v>
      </c>
    </row>
    <row r="324" spans="1:17">
      <c r="A324" t="s">
        <v>4036</v>
      </c>
      <c r="B324" t="s">
        <v>2629</v>
      </c>
      <c r="C324" t="s">
        <v>3006</v>
      </c>
      <c r="D324" s="106" t="s">
        <v>4062</v>
      </c>
      <c r="E324" t="s">
        <v>2677</v>
      </c>
      <c r="F324" t="s">
        <v>247</v>
      </c>
      <c r="G324" t="s">
        <v>1977</v>
      </c>
      <c r="H324" s="55">
        <v>0.23</v>
      </c>
      <c r="I324" t="s">
        <v>962</v>
      </c>
      <c r="J324" t="s">
        <v>100</v>
      </c>
      <c r="K324" s="56">
        <v>7.9699999999999993E-2</v>
      </c>
      <c r="L324" s="56">
        <v>8.8599999999999998E-2</v>
      </c>
      <c r="M324" s="55">
        <v>276.17</v>
      </c>
      <c r="N324" s="55">
        <v>100.14</v>
      </c>
      <c r="O324" s="55">
        <v>1.003070926026</v>
      </c>
      <c r="P324" s="56">
        <v>0</v>
      </c>
      <c r="Q324" s="56">
        <v>0</v>
      </c>
    </row>
    <row r="325" spans="1:17">
      <c r="A325" t="s">
        <v>4036</v>
      </c>
      <c r="B325" t="s">
        <v>2629</v>
      </c>
      <c r="C325" t="s">
        <v>3007</v>
      </c>
      <c r="D325" s="106" t="s">
        <v>4062</v>
      </c>
      <c r="E325" t="s">
        <v>2677</v>
      </c>
      <c r="F325" t="s">
        <v>3008</v>
      </c>
      <c r="G325" t="s">
        <v>1977</v>
      </c>
      <c r="H325" s="55">
        <v>0.23</v>
      </c>
      <c r="I325" t="s">
        <v>962</v>
      </c>
      <c r="J325" t="s">
        <v>100</v>
      </c>
      <c r="K325" s="56">
        <v>7.9699999999999993E-2</v>
      </c>
      <c r="L325" s="56">
        <v>8.8599999999999998E-2</v>
      </c>
      <c r="M325" s="55">
        <v>677.75</v>
      </c>
      <c r="N325" s="55">
        <v>100.14</v>
      </c>
      <c r="O325" s="55">
        <v>2.46164072895</v>
      </c>
      <c r="P325" s="56">
        <v>0</v>
      </c>
      <c r="Q325" s="56">
        <v>0</v>
      </c>
    </row>
    <row r="326" spans="1:17">
      <c r="A326" t="s">
        <v>4036</v>
      </c>
      <c r="B326" t="s">
        <v>2629</v>
      </c>
      <c r="C326" t="s">
        <v>3009</v>
      </c>
      <c r="D326" s="106" t="s">
        <v>4062</v>
      </c>
      <c r="E326" t="s">
        <v>2677</v>
      </c>
      <c r="F326" t="s">
        <v>239</v>
      </c>
      <c r="G326" t="s">
        <v>1977</v>
      </c>
      <c r="H326" s="55">
        <v>0.23</v>
      </c>
      <c r="I326" t="s">
        <v>962</v>
      </c>
      <c r="J326" t="s">
        <v>100</v>
      </c>
      <c r="K326" s="56">
        <v>7.9699999999999993E-2</v>
      </c>
      <c r="L326" s="56">
        <v>8.8599999999999998E-2</v>
      </c>
      <c r="M326" s="55">
        <v>341.95</v>
      </c>
      <c r="N326" s="55">
        <v>100.14</v>
      </c>
      <c r="O326" s="55">
        <v>1.2419890037100001</v>
      </c>
      <c r="P326" s="56">
        <v>0</v>
      </c>
      <c r="Q326" s="56">
        <v>0</v>
      </c>
    </row>
    <row r="327" spans="1:17">
      <c r="A327" t="s">
        <v>4036</v>
      </c>
      <c r="B327" t="s">
        <v>2629</v>
      </c>
      <c r="C327" t="s">
        <v>3010</v>
      </c>
      <c r="D327" s="106" t="s">
        <v>4062</v>
      </c>
      <c r="E327" t="s">
        <v>2677</v>
      </c>
      <c r="F327" t="s">
        <v>3011</v>
      </c>
      <c r="G327" t="s">
        <v>1977</v>
      </c>
      <c r="H327" s="55">
        <v>0.23</v>
      </c>
      <c r="I327" t="s">
        <v>962</v>
      </c>
      <c r="J327" t="s">
        <v>100</v>
      </c>
      <c r="K327" s="56">
        <v>7.9699999999999993E-2</v>
      </c>
      <c r="L327" s="56">
        <v>8.8599999999999998E-2</v>
      </c>
      <c r="M327" s="55">
        <v>347.89</v>
      </c>
      <c r="N327" s="55">
        <v>100.14</v>
      </c>
      <c r="O327" s="55">
        <v>1.263563545842</v>
      </c>
      <c r="P327" s="56">
        <v>0</v>
      </c>
      <c r="Q327" s="56">
        <v>0</v>
      </c>
    </row>
    <row r="328" spans="1:17">
      <c r="A328" t="s">
        <v>4036</v>
      </c>
      <c r="B328" t="s">
        <v>2629</v>
      </c>
      <c r="C328" t="s">
        <v>3012</v>
      </c>
      <c r="D328" s="106" t="s">
        <v>4062</v>
      </c>
      <c r="E328" t="s">
        <v>2677</v>
      </c>
      <c r="F328" t="s">
        <v>3013</v>
      </c>
      <c r="G328" t="s">
        <v>1977</v>
      </c>
      <c r="H328" s="55">
        <v>0.23</v>
      </c>
      <c r="I328" t="s">
        <v>962</v>
      </c>
      <c r="J328" t="s">
        <v>100</v>
      </c>
      <c r="K328" s="56">
        <v>7.9699999999999993E-2</v>
      </c>
      <c r="L328" s="56">
        <v>8.8599999999999998E-2</v>
      </c>
      <c r="M328" s="55">
        <v>258.77999999999997</v>
      </c>
      <c r="N328" s="55">
        <v>100.14</v>
      </c>
      <c r="O328" s="55">
        <v>0.93990909308399995</v>
      </c>
      <c r="P328" s="56">
        <v>0</v>
      </c>
      <c r="Q328" s="56">
        <v>0</v>
      </c>
    </row>
    <row r="329" spans="1:17">
      <c r="A329" t="s">
        <v>4037</v>
      </c>
      <c r="B329" t="s">
        <v>2629</v>
      </c>
      <c r="C329" t="s">
        <v>2991</v>
      </c>
      <c r="D329" s="106" t="s">
        <v>4062</v>
      </c>
      <c r="E329" t="s">
        <v>2677</v>
      </c>
      <c r="F329" t="s">
        <v>361</v>
      </c>
      <c r="G329" t="s">
        <v>1977</v>
      </c>
      <c r="H329" s="55">
        <v>0.6</v>
      </c>
      <c r="I329" t="s">
        <v>1585</v>
      </c>
      <c r="J329" t="s">
        <v>171</v>
      </c>
      <c r="K329" s="56">
        <v>7.7299999999999994E-2</v>
      </c>
      <c r="L329" s="56">
        <v>7.9899999999999999E-2</v>
      </c>
      <c r="M329" s="55">
        <v>881062.09</v>
      </c>
      <c r="N329" s="55">
        <v>101.34999999999984</v>
      </c>
      <c r="O329" s="55">
        <v>317.80319280171801</v>
      </c>
      <c r="P329" s="56">
        <v>4.8999999999999998E-3</v>
      </c>
      <c r="Q329" s="56">
        <v>5.9999999999999995E-4</v>
      </c>
    </row>
    <row r="330" spans="1:17">
      <c r="A330" t="s">
        <v>4037</v>
      </c>
      <c r="B330" t="s">
        <v>2629</v>
      </c>
      <c r="C330" t="s">
        <v>2992</v>
      </c>
      <c r="D330" s="106" t="s">
        <v>4062</v>
      </c>
      <c r="E330" t="s">
        <v>2677</v>
      </c>
      <c r="F330" t="s">
        <v>2897</v>
      </c>
      <c r="G330" t="s">
        <v>1977</v>
      </c>
      <c r="H330" s="55">
        <v>0.6</v>
      </c>
      <c r="I330" t="s">
        <v>1585</v>
      </c>
      <c r="J330" t="s">
        <v>169</v>
      </c>
      <c r="K330" s="56">
        <v>7.1199999999999999E-2</v>
      </c>
      <c r="L330" s="56">
        <v>6.9599999999999995E-2</v>
      </c>
      <c r="M330" s="55">
        <v>24151.37</v>
      </c>
      <c r="N330" s="55">
        <v>101.43</v>
      </c>
      <c r="O330" s="55">
        <v>8.8849656361556999</v>
      </c>
      <c r="P330" s="56">
        <v>1E-4</v>
      </c>
      <c r="Q330" s="56">
        <v>0</v>
      </c>
    </row>
    <row r="331" spans="1:17">
      <c r="A331" t="s">
        <v>4037</v>
      </c>
      <c r="B331" t="s">
        <v>2629</v>
      </c>
      <c r="C331" t="s">
        <v>2993</v>
      </c>
      <c r="D331" s="106" t="s">
        <v>4062</v>
      </c>
      <c r="E331" t="s">
        <v>2677</v>
      </c>
      <c r="F331" t="s">
        <v>233</v>
      </c>
      <c r="G331" t="s">
        <v>1977</v>
      </c>
      <c r="H331" s="55">
        <v>0.6</v>
      </c>
      <c r="I331" t="s">
        <v>1585</v>
      </c>
      <c r="J331" t="s">
        <v>169</v>
      </c>
      <c r="K331" s="56">
        <v>7.1199999999999999E-2</v>
      </c>
      <c r="L331" s="56">
        <v>6.9599999999999995E-2</v>
      </c>
      <c r="M331" s="55">
        <v>9349.58</v>
      </c>
      <c r="N331" s="55">
        <v>101.43</v>
      </c>
      <c r="O331" s="55">
        <v>3.4395852911237998</v>
      </c>
      <c r="P331" s="56">
        <v>1E-4</v>
      </c>
      <c r="Q331" s="56">
        <v>0</v>
      </c>
    </row>
    <row r="332" spans="1:17">
      <c r="A332" t="s">
        <v>4037</v>
      </c>
      <c r="B332" t="s">
        <v>2629</v>
      </c>
      <c r="C332" t="s">
        <v>2994</v>
      </c>
      <c r="D332" s="106" t="s">
        <v>4062</v>
      </c>
      <c r="E332" t="s">
        <v>2677</v>
      </c>
      <c r="F332" t="s">
        <v>244</v>
      </c>
      <c r="G332" t="s">
        <v>1977</v>
      </c>
      <c r="H332" s="55">
        <v>0.6</v>
      </c>
      <c r="I332" t="s">
        <v>1585</v>
      </c>
      <c r="J332" t="s">
        <v>169</v>
      </c>
      <c r="K332" s="56">
        <v>7.1199999999999999E-2</v>
      </c>
      <c r="L332" s="56">
        <v>6.9599999999999995E-2</v>
      </c>
      <c r="M332" s="55">
        <v>15340.78</v>
      </c>
      <c r="N332" s="55">
        <v>101.43</v>
      </c>
      <c r="O332" s="55">
        <v>5.6436675489557997</v>
      </c>
      <c r="P332" s="56">
        <v>1E-4</v>
      </c>
      <c r="Q332" s="56">
        <v>0</v>
      </c>
    </row>
    <row r="333" spans="1:17">
      <c r="A333" t="s">
        <v>4038</v>
      </c>
      <c r="B333" t="s">
        <v>2629</v>
      </c>
      <c r="C333" t="s">
        <v>2983</v>
      </c>
      <c r="D333" s="106" t="s">
        <v>4062</v>
      </c>
      <c r="E333" t="s">
        <v>2677</v>
      </c>
      <c r="F333" t="s">
        <v>2984</v>
      </c>
      <c r="G333" t="s">
        <v>1977</v>
      </c>
      <c r="H333" s="55">
        <v>0.6</v>
      </c>
      <c r="I333" t="s">
        <v>1585</v>
      </c>
      <c r="J333" t="s">
        <v>171</v>
      </c>
      <c r="K333" s="56">
        <v>7.7299999999999994E-2</v>
      </c>
      <c r="L333" s="56">
        <v>8.1500000000000003E-2</v>
      </c>
      <c r="M333" s="55">
        <v>91132.53</v>
      </c>
      <c r="N333" s="55">
        <v>101.26</v>
      </c>
      <c r="O333" s="55">
        <v>32.842736676580202</v>
      </c>
      <c r="P333" s="56">
        <v>5.0000000000000001E-4</v>
      </c>
      <c r="Q333" s="56">
        <v>1E-4</v>
      </c>
    </row>
    <row r="334" spans="1:17">
      <c r="A334" t="s">
        <v>4038</v>
      </c>
      <c r="B334" t="s">
        <v>2629</v>
      </c>
      <c r="C334" t="s">
        <v>2985</v>
      </c>
      <c r="D334" s="106" t="s">
        <v>4062</v>
      </c>
      <c r="E334" t="s">
        <v>2677</v>
      </c>
      <c r="F334" t="s">
        <v>770</v>
      </c>
      <c r="G334" t="s">
        <v>1977</v>
      </c>
      <c r="H334" s="55">
        <v>0.6</v>
      </c>
      <c r="I334" t="s">
        <v>1585</v>
      </c>
      <c r="J334" t="s">
        <v>171</v>
      </c>
      <c r="K334" s="56">
        <v>7.7299999999999994E-2</v>
      </c>
      <c r="L334" s="56">
        <v>8.1299999999999997E-2</v>
      </c>
      <c r="M334" s="55">
        <v>38559.26</v>
      </c>
      <c r="N334" s="55">
        <v>101.27</v>
      </c>
      <c r="O334" s="55">
        <v>13.8975257900518</v>
      </c>
      <c r="P334" s="56">
        <v>2.0000000000000001E-4</v>
      </c>
      <c r="Q334" s="56">
        <v>0</v>
      </c>
    </row>
    <row r="335" spans="1:17">
      <c r="A335" t="s">
        <v>4038</v>
      </c>
      <c r="B335" t="s">
        <v>2629</v>
      </c>
      <c r="C335" t="s">
        <v>2986</v>
      </c>
      <c r="D335" s="106" t="s">
        <v>4062</v>
      </c>
      <c r="E335" t="s">
        <v>2677</v>
      </c>
      <c r="F335" t="s">
        <v>2987</v>
      </c>
      <c r="G335" t="s">
        <v>1977</v>
      </c>
      <c r="H335" s="55">
        <v>0.61</v>
      </c>
      <c r="I335" t="s">
        <v>1585</v>
      </c>
      <c r="J335" t="s">
        <v>171</v>
      </c>
      <c r="K335" s="56">
        <v>7.7299999999999994E-2</v>
      </c>
      <c r="L335" s="56">
        <v>8.0699999999999994E-2</v>
      </c>
      <c r="M335" s="55">
        <v>26784.17</v>
      </c>
      <c r="N335" s="55">
        <v>101.26</v>
      </c>
      <c r="O335" s="55">
        <v>9.6525954278978006</v>
      </c>
      <c r="P335" s="56">
        <v>1E-4</v>
      </c>
      <c r="Q335" s="56">
        <v>0</v>
      </c>
    </row>
    <row r="336" spans="1:17">
      <c r="A336" t="s">
        <v>4038</v>
      </c>
      <c r="B336" t="s">
        <v>2629</v>
      </c>
      <c r="C336" t="s">
        <v>2988</v>
      </c>
      <c r="D336" s="106" t="s">
        <v>4062</v>
      </c>
      <c r="E336" t="s">
        <v>2677</v>
      </c>
      <c r="F336" t="s">
        <v>690</v>
      </c>
      <c r="G336" t="s">
        <v>1977</v>
      </c>
      <c r="H336" s="55">
        <v>0.6</v>
      </c>
      <c r="I336" t="s">
        <v>1585</v>
      </c>
      <c r="J336" t="s">
        <v>171</v>
      </c>
      <c r="K336" s="56">
        <v>7.7200000000000005E-2</v>
      </c>
      <c r="L336" s="56">
        <v>8.1500000000000003E-2</v>
      </c>
      <c r="M336" s="55">
        <v>16128.55</v>
      </c>
      <c r="N336" s="55">
        <v>101.28</v>
      </c>
      <c r="O336" s="55">
        <v>5.8136248770960002</v>
      </c>
      <c r="P336" s="56">
        <v>1E-4</v>
      </c>
      <c r="Q336" s="56">
        <v>0</v>
      </c>
    </row>
    <row r="337" spans="1:17">
      <c r="A337" t="s">
        <v>4038</v>
      </c>
      <c r="B337" t="s">
        <v>2629</v>
      </c>
      <c r="C337" t="s">
        <v>2989</v>
      </c>
      <c r="D337" s="106" t="s">
        <v>4062</v>
      </c>
      <c r="E337" t="s">
        <v>2677</v>
      </c>
      <c r="F337" t="s">
        <v>2990</v>
      </c>
      <c r="G337" t="s">
        <v>1977</v>
      </c>
      <c r="H337" s="55">
        <v>0.6</v>
      </c>
      <c r="I337" t="s">
        <v>1585</v>
      </c>
      <c r="J337" t="s">
        <v>171</v>
      </c>
      <c r="K337" s="56">
        <v>7.6700000000000004E-2</v>
      </c>
      <c r="L337" s="56">
        <v>8.2799999999999999E-2</v>
      </c>
      <c r="M337" s="55">
        <v>3607.16</v>
      </c>
      <c r="N337" s="55">
        <v>100.39</v>
      </c>
      <c r="O337" s="55">
        <v>1.2887950181515999</v>
      </c>
      <c r="P337" s="56">
        <v>0</v>
      </c>
      <c r="Q337" s="56">
        <v>0</v>
      </c>
    </row>
    <row r="338" spans="1:17">
      <c r="A338" t="s">
        <v>4038</v>
      </c>
      <c r="B338" t="s">
        <v>2629</v>
      </c>
      <c r="C338" t="s">
        <v>2995</v>
      </c>
      <c r="D338" s="106" t="s">
        <v>4062</v>
      </c>
      <c r="E338" t="s">
        <v>2677</v>
      </c>
      <c r="F338" t="s">
        <v>2990</v>
      </c>
      <c r="G338" t="s">
        <v>1977</v>
      </c>
      <c r="H338" s="55">
        <v>0.6</v>
      </c>
      <c r="I338" t="s">
        <v>1585</v>
      </c>
      <c r="J338" t="s">
        <v>169</v>
      </c>
      <c r="K338" s="56">
        <v>7.0099999999999996E-2</v>
      </c>
      <c r="L338" s="56">
        <v>7.0300000000000001E-2</v>
      </c>
      <c r="M338" s="55">
        <v>13703.05</v>
      </c>
      <c r="N338" s="55">
        <v>100.65</v>
      </c>
      <c r="O338" s="55">
        <v>5.0024018605274998</v>
      </c>
      <c r="P338" s="56">
        <v>1E-4</v>
      </c>
      <c r="Q338" s="56">
        <v>0</v>
      </c>
    </row>
    <row r="339" spans="1:17">
      <c r="A339" t="s">
        <v>3992</v>
      </c>
      <c r="B339" t="s">
        <v>2629</v>
      </c>
      <c r="C339" t="s">
        <v>3016</v>
      </c>
      <c r="D339" s="106" t="s">
        <v>4062</v>
      </c>
      <c r="E339" t="s">
        <v>294</v>
      </c>
      <c r="F339" t="s">
        <v>3017</v>
      </c>
      <c r="G339" t="s">
        <v>1977</v>
      </c>
      <c r="H339" s="55">
        <v>2.69</v>
      </c>
      <c r="I339" t="s">
        <v>962</v>
      </c>
      <c r="J339" t="s">
        <v>102</v>
      </c>
      <c r="K339" s="56">
        <v>6.0600000000000001E-2</v>
      </c>
      <c r="L339" s="56">
        <v>6.0699999999999997E-2</v>
      </c>
      <c r="M339" s="55">
        <v>129882.45</v>
      </c>
      <c r="N339" s="55">
        <v>100.52</v>
      </c>
      <c r="O339" s="55">
        <v>523.74582588938404</v>
      </c>
      <c r="P339" s="56">
        <v>8.0000000000000002E-3</v>
      </c>
      <c r="Q339" s="56">
        <v>1E-3</v>
      </c>
    </row>
    <row r="340" spans="1:17">
      <c r="A340" t="s">
        <v>3992</v>
      </c>
      <c r="B340" t="s">
        <v>2629</v>
      </c>
      <c r="C340" t="s">
        <v>3014</v>
      </c>
      <c r="D340" s="106" t="s">
        <v>4062</v>
      </c>
      <c r="E340" t="s">
        <v>294</v>
      </c>
      <c r="F340" t="s">
        <v>3015</v>
      </c>
      <c r="G340" t="s">
        <v>1977</v>
      </c>
      <c r="H340" s="55">
        <v>2.63</v>
      </c>
      <c r="I340" t="s">
        <v>962</v>
      </c>
      <c r="J340" t="s">
        <v>104</v>
      </c>
      <c r="K340" s="56">
        <v>7.3599999999999999E-2</v>
      </c>
      <c r="L340" s="56">
        <v>7.4099999999999999E-2</v>
      </c>
      <c r="M340" s="55">
        <v>34378.26</v>
      </c>
      <c r="N340" s="55">
        <v>100.52999999999987</v>
      </c>
      <c r="O340" s="55">
        <v>159.70045169266001</v>
      </c>
      <c r="P340" s="56">
        <v>2.3999999999999998E-3</v>
      </c>
      <c r="Q340" s="56">
        <v>2.9999999999999997E-4</v>
      </c>
    </row>
    <row r="341" spans="1:17">
      <c r="A341" t="s">
        <v>3992</v>
      </c>
      <c r="B341" t="s">
        <v>2629</v>
      </c>
      <c r="C341" t="s">
        <v>3022</v>
      </c>
      <c r="D341" s="106" t="s">
        <v>4062</v>
      </c>
      <c r="E341" t="s">
        <v>294</v>
      </c>
      <c r="F341" t="s">
        <v>3023</v>
      </c>
      <c r="G341" t="s">
        <v>1977</v>
      </c>
      <c r="H341" s="55">
        <v>2.67</v>
      </c>
      <c r="I341" t="s">
        <v>962</v>
      </c>
      <c r="J341" t="s">
        <v>102</v>
      </c>
      <c r="K341" s="56">
        <v>6.0600000000000001E-2</v>
      </c>
      <c r="L341" s="56">
        <v>5.96E-2</v>
      </c>
      <c r="M341" s="55">
        <v>2236.9</v>
      </c>
      <c r="N341" s="55">
        <v>100.8</v>
      </c>
      <c r="O341" s="55">
        <v>9.0453364243200003</v>
      </c>
      <c r="P341" s="56">
        <v>1E-4</v>
      </c>
      <c r="Q341" s="56">
        <v>0</v>
      </c>
    </row>
    <row r="342" spans="1:17">
      <c r="A342" t="s">
        <v>3992</v>
      </c>
      <c r="B342" t="s">
        <v>2629</v>
      </c>
      <c r="C342" t="s">
        <v>3018</v>
      </c>
      <c r="D342" s="106" t="s">
        <v>4062</v>
      </c>
      <c r="E342" t="s">
        <v>294</v>
      </c>
      <c r="F342" t="s">
        <v>3019</v>
      </c>
      <c r="G342" t="s">
        <v>1977</v>
      </c>
      <c r="H342" s="55">
        <v>2.67</v>
      </c>
      <c r="I342" t="s">
        <v>962</v>
      </c>
      <c r="J342" t="s">
        <v>102</v>
      </c>
      <c r="K342" s="56">
        <v>6.0600000000000001E-2</v>
      </c>
      <c r="L342" s="56">
        <v>5.96E-2</v>
      </c>
      <c r="M342" s="55">
        <v>2037.65</v>
      </c>
      <c r="N342" s="55">
        <v>100.8</v>
      </c>
      <c r="O342" s="55">
        <v>8.2396306339199992</v>
      </c>
      <c r="P342" s="56">
        <v>1E-4</v>
      </c>
      <c r="Q342" s="56">
        <v>0</v>
      </c>
    </row>
    <row r="343" spans="1:17">
      <c r="A343" t="s">
        <v>3992</v>
      </c>
      <c r="B343" t="s">
        <v>2629</v>
      </c>
      <c r="C343" t="s">
        <v>3020</v>
      </c>
      <c r="D343" s="106" t="s">
        <v>4062</v>
      </c>
      <c r="E343" t="s">
        <v>294</v>
      </c>
      <c r="F343" t="s">
        <v>3021</v>
      </c>
      <c r="G343" t="s">
        <v>1977</v>
      </c>
      <c r="H343" s="55">
        <v>2.67</v>
      </c>
      <c r="I343" t="s">
        <v>962</v>
      </c>
      <c r="J343" t="s">
        <v>102</v>
      </c>
      <c r="K343" s="56">
        <v>6.0499999999999998E-2</v>
      </c>
      <c r="L343" s="56">
        <v>5.96E-2</v>
      </c>
      <c r="M343" s="55">
        <v>1583.26</v>
      </c>
      <c r="N343" s="55">
        <v>100.9</v>
      </c>
      <c r="O343" s="55">
        <v>6.4085684683439998</v>
      </c>
      <c r="P343" s="56">
        <v>1E-4</v>
      </c>
      <c r="Q343" s="56">
        <v>0</v>
      </c>
    </row>
    <row r="344" spans="1:17">
      <c r="A344" t="s">
        <v>3993</v>
      </c>
      <c r="B344" t="s">
        <v>2629</v>
      </c>
      <c r="C344" t="s">
        <v>3024</v>
      </c>
      <c r="D344" s="106" t="s">
        <v>4062</v>
      </c>
      <c r="E344" t="s">
        <v>294</v>
      </c>
      <c r="F344" t="s">
        <v>666</v>
      </c>
      <c r="G344" t="s">
        <v>1977</v>
      </c>
      <c r="H344" s="55">
        <v>2.63</v>
      </c>
      <c r="I344" t="s">
        <v>1585</v>
      </c>
      <c r="J344" t="s">
        <v>171</v>
      </c>
      <c r="K344" s="56">
        <v>0.115</v>
      </c>
      <c r="L344" s="56">
        <v>0.1221</v>
      </c>
      <c r="M344" s="55">
        <v>268651.53999999998</v>
      </c>
      <c r="N344" s="55">
        <v>100</v>
      </c>
      <c r="O344" s="55">
        <v>95.613083086000003</v>
      </c>
      <c r="P344" s="56">
        <v>1.5E-3</v>
      </c>
      <c r="Q344" s="56">
        <v>2.0000000000000001E-4</v>
      </c>
    </row>
    <row r="345" spans="1:17">
      <c r="A345" t="s">
        <v>3993</v>
      </c>
      <c r="B345" t="s">
        <v>2629</v>
      </c>
      <c r="C345" t="s">
        <v>3025</v>
      </c>
      <c r="D345" s="106" t="s">
        <v>4062</v>
      </c>
      <c r="E345" t="s">
        <v>294</v>
      </c>
      <c r="F345" t="s">
        <v>666</v>
      </c>
      <c r="G345" t="s">
        <v>1977</v>
      </c>
      <c r="H345" s="55">
        <v>2.8</v>
      </c>
      <c r="I345" t="s">
        <v>1585</v>
      </c>
      <c r="J345" t="s">
        <v>171</v>
      </c>
      <c r="K345" s="56">
        <v>7.5800000000000006E-2</v>
      </c>
      <c r="L345" s="56">
        <v>7.9299999999999995E-2</v>
      </c>
      <c r="M345" s="55">
        <v>862460.68</v>
      </c>
      <c r="N345" s="55">
        <v>100</v>
      </c>
      <c r="O345" s="55">
        <v>306.94975601200002</v>
      </c>
      <c r="P345" s="56">
        <v>4.7000000000000002E-3</v>
      </c>
      <c r="Q345" s="56">
        <v>5.9999999999999995E-4</v>
      </c>
    </row>
    <row r="346" spans="1:17">
      <c r="A346" t="s">
        <v>3993</v>
      </c>
      <c r="B346" t="s">
        <v>2629</v>
      </c>
      <c r="C346" t="s">
        <v>3026</v>
      </c>
      <c r="D346" s="106" t="s">
        <v>4062</v>
      </c>
      <c r="E346" t="s">
        <v>294</v>
      </c>
      <c r="F346" t="s">
        <v>3027</v>
      </c>
      <c r="G346" t="s">
        <v>1977</v>
      </c>
      <c r="H346" s="55">
        <v>2.73</v>
      </c>
      <c r="I346" t="s">
        <v>1585</v>
      </c>
      <c r="J346" t="s">
        <v>171</v>
      </c>
      <c r="K346" s="56">
        <v>7.9399999999999998E-2</v>
      </c>
      <c r="L346" s="56">
        <v>8.1500000000000003E-2</v>
      </c>
      <c r="M346" s="55">
        <v>43629.24</v>
      </c>
      <c r="N346" s="55">
        <v>101.98</v>
      </c>
      <c r="O346" s="55">
        <v>15.835093917016801</v>
      </c>
      <c r="P346" s="56">
        <v>2.0000000000000001E-4</v>
      </c>
      <c r="Q346" s="56">
        <v>0</v>
      </c>
    </row>
    <row r="347" spans="1:17">
      <c r="A347" t="s">
        <v>3993</v>
      </c>
      <c r="B347" t="s">
        <v>2629</v>
      </c>
      <c r="C347" t="s">
        <v>3028</v>
      </c>
      <c r="D347" s="106" t="s">
        <v>4062</v>
      </c>
      <c r="E347" t="s">
        <v>294</v>
      </c>
      <c r="F347" t="s">
        <v>3029</v>
      </c>
      <c r="G347" t="s">
        <v>1977</v>
      </c>
      <c r="H347" s="55">
        <v>2.75</v>
      </c>
      <c r="I347" t="s">
        <v>1585</v>
      </c>
      <c r="J347" t="s">
        <v>171</v>
      </c>
      <c r="K347" s="56">
        <v>7.8700000000000006E-2</v>
      </c>
      <c r="L347" s="56">
        <v>8.3299999999999999E-2</v>
      </c>
      <c r="M347" s="55">
        <v>64562.68</v>
      </c>
      <c r="N347" s="55">
        <v>100.52</v>
      </c>
      <c r="O347" s="55">
        <v>23.0973426726224</v>
      </c>
      <c r="P347" s="56">
        <v>4.0000000000000002E-4</v>
      </c>
      <c r="Q347" s="56">
        <v>0</v>
      </c>
    </row>
    <row r="348" spans="1:17">
      <c r="A348" t="s">
        <v>3993</v>
      </c>
      <c r="B348" t="s">
        <v>2629</v>
      </c>
      <c r="C348" t="s">
        <v>3030</v>
      </c>
      <c r="D348" s="106" t="s">
        <v>4062</v>
      </c>
      <c r="E348" t="s">
        <v>294</v>
      </c>
      <c r="F348" t="s">
        <v>3031</v>
      </c>
      <c r="G348" t="s">
        <v>1977</v>
      </c>
      <c r="H348" s="55">
        <v>2.75</v>
      </c>
      <c r="I348" t="s">
        <v>1585</v>
      </c>
      <c r="J348" t="s">
        <v>171</v>
      </c>
      <c r="K348" s="56">
        <v>7.8700000000000006E-2</v>
      </c>
      <c r="L348" s="56">
        <v>8.3299999999999999E-2</v>
      </c>
      <c r="M348" s="55">
        <v>61520.41</v>
      </c>
      <c r="N348" s="55">
        <v>100.41</v>
      </c>
      <c r="O348" s="55">
        <v>21.984883886067902</v>
      </c>
      <c r="P348" s="56">
        <v>2.9999999999999997E-4</v>
      </c>
      <c r="Q348" s="56">
        <v>0</v>
      </c>
    </row>
    <row r="349" spans="1:17">
      <c r="A349" t="s">
        <v>3993</v>
      </c>
      <c r="B349" t="s">
        <v>2629</v>
      </c>
      <c r="C349" t="s">
        <v>3032</v>
      </c>
      <c r="D349" s="106" t="s">
        <v>4062</v>
      </c>
      <c r="E349" t="s">
        <v>294</v>
      </c>
      <c r="F349" t="s">
        <v>3033</v>
      </c>
      <c r="G349" t="s">
        <v>1977</v>
      </c>
      <c r="H349" s="55">
        <v>2.75</v>
      </c>
      <c r="I349" t="s">
        <v>1585</v>
      </c>
      <c r="J349" t="s">
        <v>171</v>
      </c>
      <c r="K349" s="56">
        <v>7.8700000000000006E-2</v>
      </c>
      <c r="L349" s="56">
        <v>8.3299999999999999E-2</v>
      </c>
      <c r="M349" s="55">
        <v>89084.64</v>
      </c>
      <c r="N349" s="55">
        <v>100.43</v>
      </c>
      <c r="O349" s="55">
        <v>31.8415558365168</v>
      </c>
      <c r="P349" s="56">
        <v>5.0000000000000001E-4</v>
      </c>
      <c r="Q349" s="56">
        <v>1E-4</v>
      </c>
    </row>
    <row r="350" spans="1:17">
      <c r="A350" t="s">
        <v>3993</v>
      </c>
      <c r="B350" t="s">
        <v>2629</v>
      </c>
      <c r="C350" t="s">
        <v>3034</v>
      </c>
      <c r="D350" s="106" t="s">
        <v>4062</v>
      </c>
      <c r="E350" t="s">
        <v>294</v>
      </c>
      <c r="F350" t="s">
        <v>3035</v>
      </c>
      <c r="G350" t="s">
        <v>1977</v>
      </c>
      <c r="H350" s="55">
        <v>2.73</v>
      </c>
      <c r="I350" t="s">
        <v>1585</v>
      </c>
      <c r="J350" t="s">
        <v>171</v>
      </c>
      <c r="K350" s="56">
        <v>7.9500000000000001E-2</v>
      </c>
      <c r="L350" s="56">
        <v>8.3400000000000002E-2</v>
      </c>
      <c r="M350" s="55">
        <v>110411.11</v>
      </c>
      <c r="N350" s="55">
        <v>101.16</v>
      </c>
      <c r="O350" s="55">
        <v>39.751139691968397</v>
      </c>
      <c r="P350" s="56">
        <v>5.9999999999999995E-4</v>
      </c>
      <c r="Q350" s="56">
        <v>1E-4</v>
      </c>
    </row>
    <row r="351" spans="1:17">
      <c r="A351" t="s">
        <v>3993</v>
      </c>
      <c r="B351" t="s">
        <v>2629</v>
      </c>
      <c r="C351" t="s">
        <v>3036</v>
      </c>
      <c r="D351" s="106" t="s">
        <v>4062</v>
      </c>
      <c r="E351" t="s">
        <v>294</v>
      </c>
      <c r="F351" t="s">
        <v>2581</v>
      </c>
      <c r="G351" t="s">
        <v>1977</v>
      </c>
      <c r="H351" s="55">
        <v>2.75</v>
      </c>
      <c r="I351" t="s">
        <v>1585</v>
      </c>
      <c r="J351" t="s">
        <v>171</v>
      </c>
      <c r="K351" s="56">
        <v>7.8700000000000006E-2</v>
      </c>
      <c r="L351" s="56">
        <v>8.3299999999999999E-2</v>
      </c>
      <c r="M351" s="55">
        <v>33135.760000000002</v>
      </c>
      <c r="N351" s="55">
        <v>100.43</v>
      </c>
      <c r="O351" s="55">
        <v>11.843726957031199</v>
      </c>
      <c r="P351" s="56">
        <v>2.0000000000000001E-4</v>
      </c>
      <c r="Q351" s="56">
        <v>0</v>
      </c>
    </row>
    <row r="352" spans="1:17">
      <c r="A352" t="s">
        <v>4039</v>
      </c>
      <c r="B352" t="s">
        <v>2629</v>
      </c>
      <c r="C352" t="s">
        <v>3037</v>
      </c>
      <c r="D352" s="106" t="s">
        <v>4062</v>
      </c>
      <c r="E352" t="s">
        <v>833</v>
      </c>
      <c r="F352" t="s">
        <v>3038</v>
      </c>
      <c r="G352" t="s">
        <v>830</v>
      </c>
      <c r="H352" s="55">
        <v>6.99</v>
      </c>
      <c r="I352" t="s">
        <v>848</v>
      </c>
      <c r="J352" t="s">
        <v>100</v>
      </c>
      <c r="K352" s="56">
        <v>4.36E-2</v>
      </c>
      <c r="L352" s="56">
        <v>3.5900000000000001E-2</v>
      </c>
      <c r="M352" s="55">
        <v>79476.08</v>
      </c>
      <c r="N352" s="55">
        <v>107.83</v>
      </c>
      <c r="O352" s="55">
        <v>310.830479971128</v>
      </c>
      <c r="P352" s="56">
        <v>4.7999999999999996E-3</v>
      </c>
      <c r="Q352" s="56">
        <v>5.9999999999999995E-4</v>
      </c>
    </row>
    <row r="353" spans="1:17">
      <c r="A353" t="s">
        <v>4040</v>
      </c>
      <c r="B353" t="s">
        <v>2629</v>
      </c>
      <c r="C353" t="s">
        <v>3039</v>
      </c>
      <c r="D353" s="106" t="s">
        <v>4062</v>
      </c>
      <c r="E353" t="s">
        <v>955</v>
      </c>
      <c r="F353" t="s">
        <v>3040</v>
      </c>
      <c r="G353" t="s">
        <v>867</v>
      </c>
      <c r="H353" s="55">
        <v>7.2</v>
      </c>
      <c r="I353" t="s">
        <v>848</v>
      </c>
      <c r="J353" t="s">
        <v>100</v>
      </c>
      <c r="K353" s="56">
        <v>4.48E-2</v>
      </c>
      <c r="L353" s="56">
        <v>6.0400000000000002E-2</v>
      </c>
      <c r="M353" s="55">
        <v>24777.13</v>
      </c>
      <c r="N353" s="55">
        <v>91.39</v>
      </c>
      <c r="O353" s="55">
        <v>82.129131901088996</v>
      </c>
      <c r="P353" s="56">
        <v>1.2999999999999999E-3</v>
      </c>
      <c r="Q353" s="56">
        <v>2.0000000000000001E-4</v>
      </c>
    </row>
    <row r="354" spans="1:17">
      <c r="A354" t="s">
        <v>4041</v>
      </c>
      <c r="B354" t="s">
        <v>2629</v>
      </c>
      <c r="C354" t="s">
        <v>2931</v>
      </c>
      <c r="D354" s="106" t="s">
        <v>4062</v>
      </c>
      <c r="E354" t="s">
        <v>841</v>
      </c>
      <c r="F354" t="s">
        <v>327</v>
      </c>
      <c r="G354" t="s">
        <v>295</v>
      </c>
      <c r="H354" s="55">
        <v>3.9</v>
      </c>
      <c r="I354" t="s">
        <v>848</v>
      </c>
      <c r="J354" t="s">
        <v>105</v>
      </c>
      <c r="K354" s="56">
        <v>4.2200000000000001E-2</v>
      </c>
      <c r="L354" s="56">
        <v>6.6600000000000006E-2</v>
      </c>
      <c r="M354" s="55">
        <v>53668.58</v>
      </c>
      <c r="N354" s="55">
        <v>91.4</v>
      </c>
      <c r="O354" s="55">
        <v>134.36129723489199</v>
      </c>
      <c r="P354" s="56">
        <v>2.0999999999999999E-3</v>
      </c>
      <c r="Q354" s="56">
        <v>2.9999999999999997E-4</v>
      </c>
    </row>
    <row r="355" spans="1:17">
      <c r="A355" t="s">
        <v>3997</v>
      </c>
      <c r="B355" t="s">
        <v>2629</v>
      </c>
      <c r="C355" t="s">
        <v>3094</v>
      </c>
      <c r="D355" s="106" t="s">
        <v>4062</v>
      </c>
      <c r="E355" t="s">
        <v>3335</v>
      </c>
      <c r="F355" t="s">
        <v>3095</v>
      </c>
      <c r="G355" s="106" t="s">
        <v>4062</v>
      </c>
      <c r="H355" s="55">
        <v>0.82</v>
      </c>
      <c r="I355" t="s">
        <v>889</v>
      </c>
      <c r="J355" t="s">
        <v>100</v>
      </c>
      <c r="K355" s="56">
        <v>7.7100000000000002E-2</v>
      </c>
      <c r="L355" s="56">
        <v>7.8100000000000003E-2</v>
      </c>
      <c r="M355" s="55">
        <v>8545.0400000000009</v>
      </c>
      <c r="N355" s="55">
        <v>100.7</v>
      </c>
      <c r="O355" s="55">
        <v>31.209810100559999</v>
      </c>
      <c r="P355" s="56">
        <v>5.0000000000000001E-4</v>
      </c>
      <c r="Q355" s="56">
        <v>1E-4</v>
      </c>
    </row>
    <row r="356" spans="1:17">
      <c r="A356" t="s">
        <v>4042</v>
      </c>
      <c r="B356" t="s">
        <v>2629</v>
      </c>
      <c r="C356" t="s">
        <v>3058</v>
      </c>
      <c r="D356" s="106" t="s">
        <v>4062</v>
      </c>
      <c r="E356" t="s">
        <v>3335</v>
      </c>
      <c r="F356" t="s">
        <v>200</v>
      </c>
      <c r="G356" s="106" t="s">
        <v>4062</v>
      </c>
      <c r="H356" s="55">
        <v>0.49</v>
      </c>
      <c r="I356" t="s">
        <v>848</v>
      </c>
      <c r="J356" t="s">
        <v>100</v>
      </c>
      <c r="K356" s="56">
        <v>8.1799999999999998E-2</v>
      </c>
      <c r="L356" s="56">
        <v>8.3000000000000004E-2</v>
      </c>
      <c r="M356" s="55">
        <v>9804.2900000000009</v>
      </c>
      <c r="N356" s="55">
        <v>100.15</v>
      </c>
      <c r="O356" s="55">
        <v>35.613500069745001</v>
      </c>
      <c r="P356" s="56">
        <v>5.0000000000000001E-4</v>
      </c>
      <c r="Q356" s="56">
        <v>1E-4</v>
      </c>
    </row>
    <row r="357" spans="1:17">
      <c r="A357" t="s">
        <v>4042</v>
      </c>
      <c r="B357" t="s">
        <v>2629</v>
      </c>
      <c r="C357" t="s">
        <v>3059</v>
      </c>
      <c r="D357" s="106" t="s">
        <v>4062</v>
      </c>
      <c r="E357" t="s">
        <v>3335</v>
      </c>
      <c r="F357" t="s">
        <v>216</v>
      </c>
      <c r="G357" s="106" t="s">
        <v>4062</v>
      </c>
      <c r="H357" s="55">
        <v>0.49</v>
      </c>
      <c r="I357" t="s">
        <v>848</v>
      </c>
      <c r="J357" t="s">
        <v>100</v>
      </c>
      <c r="K357" s="56">
        <v>8.1799999999999998E-2</v>
      </c>
      <c r="L357" s="56">
        <v>6.9599999999999995E-2</v>
      </c>
      <c r="M357" s="55">
        <v>81.55</v>
      </c>
      <c r="N357" s="55">
        <v>99.97</v>
      </c>
      <c r="O357" s="55">
        <v>0.29569311544499999</v>
      </c>
      <c r="P357" s="56">
        <v>0</v>
      </c>
      <c r="Q357" s="56">
        <v>0</v>
      </c>
    </row>
    <row r="358" spans="1:17">
      <c r="A358" t="s">
        <v>4043</v>
      </c>
      <c r="B358" t="s">
        <v>2629</v>
      </c>
      <c r="C358" t="s">
        <v>3052</v>
      </c>
      <c r="D358" s="106" t="s">
        <v>4062</v>
      </c>
      <c r="E358" t="s">
        <v>3335</v>
      </c>
      <c r="F358" t="s">
        <v>244</v>
      </c>
      <c r="G358" s="106" t="s">
        <v>4062</v>
      </c>
      <c r="H358" s="55">
        <v>0.51</v>
      </c>
      <c r="I358" t="s">
        <v>848</v>
      </c>
      <c r="J358" t="s">
        <v>105</v>
      </c>
      <c r="K358" s="56">
        <v>7.2300000000000003E-2</v>
      </c>
      <c r="L358" s="56">
        <v>7.0800000000000002E-2</v>
      </c>
      <c r="M358" s="55">
        <v>4626.4399999999996</v>
      </c>
      <c r="N358" s="55">
        <v>101.92</v>
      </c>
      <c r="O358" s="55">
        <v>12.915589614636801</v>
      </c>
      <c r="P358" s="56">
        <v>2.0000000000000001E-4</v>
      </c>
      <c r="Q358" s="56">
        <v>0</v>
      </c>
    </row>
    <row r="359" spans="1:17">
      <c r="A359" t="s">
        <v>4043</v>
      </c>
      <c r="B359" t="s">
        <v>2629</v>
      </c>
      <c r="C359" t="s">
        <v>3053</v>
      </c>
      <c r="D359" s="106" t="s">
        <v>4062</v>
      </c>
      <c r="E359" t="s">
        <v>3335</v>
      </c>
      <c r="F359" t="s">
        <v>244</v>
      </c>
      <c r="G359" s="106" t="s">
        <v>4062</v>
      </c>
      <c r="H359" s="55">
        <v>4.82</v>
      </c>
      <c r="I359" t="s">
        <v>848</v>
      </c>
      <c r="J359" t="s">
        <v>105</v>
      </c>
      <c r="K359" s="56">
        <v>7.3300000000000004E-2</v>
      </c>
      <c r="L359" s="56">
        <v>7.22E-2</v>
      </c>
      <c r="M359" s="55">
        <v>14260.52</v>
      </c>
      <c r="N359" s="55">
        <v>102.77</v>
      </c>
      <c r="O359" s="55">
        <v>40.142979764196397</v>
      </c>
      <c r="P359" s="56">
        <v>5.9999999999999995E-4</v>
      </c>
      <c r="Q359" s="56">
        <v>1E-4</v>
      </c>
    </row>
    <row r="360" spans="1:17">
      <c r="A360" t="s">
        <v>4043</v>
      </c>
      <c r="B360" t="s">
        <v>2629</v>
      </c>
      <c r="C360" t="s">
        <v>3054</v>
      </c>
      <c r="D360" s="106" t="s">
        <v>4062</v>
      </c>
      <c r="E360" t="s">
        <v>3335</v>
      </c>
      <c r="F360" t="s">
        <v>244</v>
      </c>
      <c r="G360" s="106" t="s">
        <v>4062</v>
      </c>
      <c r="H360" s="55">
        <v>5.15</v>
      </c>
      <c r="I360" t="s">
        <v>848</v>
      </c>
      <c r="J360" t="s">
        <v>105</v>
      </c>
      <c r="K360" s="56">
        <v>4.4999999999999998E-2</v>
      </c>
      <c r="L360" s="56">
        <v>6.08E-2</v>
      </c>
      <c r="M360" s="55">
        <v>57042.080000000002</v>
      </c>
      <c r="N360" s="55">
        <v>93.81000000000013</v>
      </c>
      <c r="O360" s="55">
        <v>146.57246012179701</v>
      </c>
      <c r="P360" s="56">
        <v>2.2000000000000001E-3</v>
      </c>
      <c r="Q360" s="56">
        <v>2.9999999999999997E-4</v>
      </c>
    </row>
    <row r="361" spans="1:17">
      <c r="A361" t="s">
        <v>3994</v>
      </c>
      <c r="B361" t="s">
        <v>2629</v>
      </c>
      <c r="C361" t="s">
        <v>3077</v>
      </c>
      <c r="D361" s="106" t="s">
        <v>4062</v>
      </c>
      <c r="E361" t="s">
        <v>3335</v>
      </c>
      <c r="F361" t="s">
        <v>3078</v>
      </c>
      <c r="G361" s="106" t="s">
        <v>4062</v>
      </c>
      <c r="H361" s="55">
        <v>0.7</v>
      </c>
      <c r="I361" t="s">
        <v>889</v>
      </c>
      <c r="J361" t="s">
        <v>100</v>
      </c>
      <c r="K361" s="56">
        <v>7.4499999999999997E-2</v>
      </c>
      <c r="L361" s="56">
        <v>7.6999999999999999E-2</v>
      </c>
      <c r="M361" s="55">
        <v>327371.8</v>
      </c>
      <c r="N361" s="55">
        <v>100.71</v>
      </c>
      <c r="O361" s="55">
        <v>1195.8078989820599</v>
      </c>
      <c r="P361" s="56">
        <v>1.83E-2</v>
      </c>
      <c r="Q361" s="56">
        <v>2.3999999999999998E-3</v>
      </c>
    </row>
    <row r="362" spans="1:17">
      <c r="A362" t="s">
        <v>3994</v>
      </c>
      <c r="B362" t="s">
        <v>2629</v>
      </c>
      <c r="C362" t="s">
        <v>3079</v>
      </c>
      <c r="D362" s="106" t="s">
        <v>4062</v>
      </c>
      <c r="E362" t="s">
        <v>3335</v>
      </c>
      <c r="F362" t="s">
        <v>666</v>
      </c>
      <c r="G362" s="106" t="s">
        <v>4062</v>
      </c>
      <c r="H362" s="55">
        <v>0.7</v>
      </c>
      <c r="I362" t="s">
        <v>889</v>
      </c>
      <c r="J362" t="s">
        <v>100</v>
      </c>
      <c r="K362" s="56">
        <v>7.4499999999999997E-2</v>
      </c>
      <c r="L362" s="56">
        <v>7.6999999999999999E-2</v>
      </c>
      <c r="M362" s="55">
        <v>2819.08</v>
      </c>
      <c r="N362" s="55">
        <v>100.71</v>
      </c>
      <c r="O362" s="55">
        <v>10.297399262436</v>
      </c>
      <c r="P362" s="56">
        <v>2.0000000000000001E-4</v>
      </c>
      <c r="Q362" s="56">
        <v>0</v>
      </c>
    </row>
    <row r="363" spans="1:17">
      <c r="A363" t="s">
        <v>3994</v>
      </c>
      <c r="B363" t="s">
        <v>2629</v>
      </c>
      <c r="C363" t="s">
        <v>3080</v>
      </c>
      <c r="D363" s="106" t="s">
        <v>4062</v>
      </c>
      <c r="E363" t="s">
        <v>3335</v>
      </c>
      <c r="F363" t="s">
        <v>3081</v>
      </c>
      <c r="G363" s="106" t="s">
        <v>4062</v>
      </c>
      <c r="H363" s="55">
        <v>0.7</v>
      </c>
      <c r="I363" t="s">
        <v>889</v>
      </c>
      <c r="J363" t="s">
        <v>100</v>
      </c>
      <c r="K363" s="56">
        <v>7.4499999999999997E-2</v>
      </c>
      <c r="L363" s="56">
        <v>7.6999999999999999E-2</v>
      </c>
      <c r="M363" s="55">
        <v>5101.34</v>
      </c>
      <c r="N363" s="55">
        <v>100.71</v>
      </c>
      <c r="O363" s="55">
        <v>18.633928357277998</v>
      </c>
      <c r="P363" s="56">
        <v>2.9999999999999997E-4</v>
      </c>
      <c r="Q363" s="56">
        <v>0</v>
      </c>
    </row>
    <row r="364" spans="1:17">
      <c r="A364" t="s">
        <v>4044</v>
      </c>
      <c r="B364" t="s">
        <v>2629</v>
      </c>
      <c r="C364" t="s">
        <v>2933</v>
      </c>
      <c r="D364" s="106" t="s">
        <v>4062</v>
      </c>
      <c r="E364" t="s">
        <v>3335</v>
      </c>
      <c r="F364" t="s">
        <v>354</v>
      </c>
      <c r="G364" s="106" t="s">
        <v>4062</v>
      </c>
      <c r="H364" s="55">
        <v>4.2699999999999996</v>
      </c>
      <c r="I364" t="s">
        <v>848</v>
      </c>
      <c r="J364" t="s">
        <v>104</v>
      </c>
      <c r="K364" s="56">
        <v>3.0300000000000001E-2</v>
      </c>
      <c r="L364" s="56">
        <v>6.3E-2</v>
      </c>
      <c r="M364" s="55">
        <v>146699.20000000001</v>
      </c>
      <c r="N364" s="55">
        <v>87.41</v>
      </c>
      <c r="O364" s="55">
        <v>592.53694752004799</v>
      </c>
      <c r="P364" s="56">
        <v>9.1000000000000004E-3</v>
      </c>
      <c r="Q364" s="56">
        <v>1.1999999999999999E-3</v>
      </c>
    </row>
    <row r="365" spans="1:17">
      <c r="A365" t="s">
        <v>4045</v>
      </c>
      <c r="B365" t="s">
        <v>2629</v>
      </c>
      <c r="C365" t="s">
        <v>3074</v>
      </c>
      <c r="D365" s="106" t="s">
        <v>4062</v>
      </c>
      <c r="E365" t="s">
        <v>3335</v>
      </c>
      <c r="F365" t="s">
        <v>411</v>
      </c>
      <c r="G365" s="106" t="s">
        <v>4062</v>
      </c>
      <c r="H365" s="55">
        <v>0.25</v>
      </c>
      <c r="I365" t="s">
        <v>889</v>
      </c>
      <c r="J365" t="s">
        <v>100</v>
      </c>
      <c r="K365" s="56">
        <v>7.2700000000000001E-2</v>
      </c>
      <c r="L365" s="56">
        <v>1E-4</v>
      </c>
      <c r="M365" s="55">
        <v>285223.87</v>
      </c>
      <c r="N365" s="55">
        <v>91.926795999999982</v>
      </c>
      <c r="O365" s="55">
        <v>950.98911788373005</v>
      </c>
      <c r="P365" s="56">
        <v>1.4500000000000001E-2</v>
      </c>
      <c r="Q365" s="56">
        <v>1.9E-3</v>
      </c>
    </row>
    <row r="366" spans="1:17">
      <c r="A366" t="s">
        <v>4045</v>
      </c>
      <c r="B366" t="s">
        <v>2629</v>
      </c>
      <c r="C366" t="s">
        <v>3071</v>
      </c>
      <c r="D366" s="106" t="s">
        <v>4062</v>
      </c>
      <c r="E366" t="s">
        <v>3335</v>
      </c>
      <c r="F366" t="s">
        <v>411</v>
      </c>
      <c r="G366" s="106" t="s">
        <v>4062</v>
      </c>
      <c r="H366" s="55">
        <v>0.25</v>
      </c>
      <c r="I366" t="s">
        <v>889</v>
      </c>
      <c r="J366" t="s">
        <v>100</v>
      </c>
      <c r="K366" s="56">
        <v>7.2700000000000001E-2</v>
      </c>
      <c r="L366" s="56">
        <v>1E-4</v>
      </c>
      <c r="M366" s="55">
        <v>676.23</v>
      </c>
      <c r="N366" s="55">
        <v>91.926796999999851</v>
      </c>
      <c r="O366" s="55">
        <v>2.25467587331369</v>
      </c>
      <c r="P366" s="56">
        <v>0</v>
      </c>
      <c r="Q366" s="56">
        <v>0</v>
      </c>
    </row>
    <row r="367" spans="1:17">
      <c r="A367" t="s">
        <v>4045</v>
      </c>
      <c r="B367" t="s">
        <v>2629</v>
      </c>
      <c r="C367" t="s">
        <v>3072</v>
      </c>
      <c r="D367" s="106" t="s">
        <v>4062</v>
      </c>
      <c r="E367" t="s">
        <v>3335</v>
      </c>
      <c r="F367" t="s">
        <v>3073</v>
      </c>
      <c r="G367" s="106" t="s">
        <v>4062</v>
      </c>
      <c r="H367" s="55">
        <v>0.25</v>
      </c>
      <c r="I367" t="s">
        <v>889</v>
      </c>
      <c r="J367" t="s">
        <v>100</v>
      </c>
      <c r="K367" s="56">
        <v>7.2700000000000001E-2</v>
      </c>
      <c r="L367" s="56">
        <v>1E-4</v>
      </c>
      <c r="M367" s="55">
        <v>143.09</v>
      </c>
      <c r="N367" s="55">
        <v>91.926799000000059</v>
      </c>
      <c r="O367" s="55">
        <v>0.477088531611366</v>
      </c>
      <c r="P367" s="56">
        <v>0</v>
      </c>
      <c r="Q367" s="56">
        <v>0</v>
      </c>
    </row>
    <row r="368" spans="1:17">
      <c r="A368" t="s">
        <v>4045</v>
      </c>
      <c r="B368" t="s">
        <v>2629</v>
      </c>
      <c r="C368" t="s">
        <v>3062</v>
      </c>
      <c r="D368" s="106" t="s">
        <v>4062</v>
      </c>
      <c r="E368" t="s">
        <v>3335</v>
      </c>
      <c r="F368" t="s">
        <v>280</v>
      </c>
      <c r="G368" s="106" t="s">
        <v>4062</v>
      </c>
      <c r="H368" s="55">
        <v>0.25</v>
      </c>
      <c r="I368" t="s">
        <v>889</v>
      </c>
      <c r="J368" t="s">
        <v>100</v>
      </c>
      <c r="K368" s="56">
        <v>7.2700000000000001E-2</v>
      </c>
      <c r="L368" s="56">
        <v>1E-4</v>
      </c>
      <c r="M368" s="55">
        <v>212.6</v>
      </c>
      <c r="N368" s="55">
        <v>91.926800999999998</v>
      </c>
      <c r="O368" s="55">
        <v>0.70884774636460202</v>
      </c>
      <c r="P368" s="56">
        <v>0</v>
      </c>
      <c r="Q368" s="56">
        <v>0</v>
      </c>
    </row>
    <row r="369" spans="1:17">
      <c r="A369" t="s">
        <v>4045</v>
      </c>
      <c r="B369" t="s">
        <v>2629</v>
      </c>
      <c r="C369" t="s">
        <v>3063</v>
      </c>
      <c r="D369" s="106" t="s">
        <v>4062</v>
      </c>
      <c r="E369" t="s">
        <v>3335</v>
      </c>
      <c r="F369" t="s">
        <v>601</v>
      </c>
      <c r="G369" s="106" t="s">
        <v>4062</v>
      </c>
      <c r="H369" s="55">
        <v>0.25</v>
      </c>
      <c r="I369" t="s">
        <v>889</v>
      </c>
      <c r="J369" t="s">
        <v>100</v>
      </c>
      <c r="K369" s="56">
        <v>7.2700000000000001E-2</v>
      </c>
      <c r="L369" s="56">
        <v>1E-4</v>
      </c>
      <c r="M369" s="55">
        <v>846.6</v>
      </c>
      <c r="N369" s="55">
        <v>91.926798000000133</v>
      </c>
      <c r="O369" s="55">
        <v>2.8227209900652399</v>
      </c>
      <c r="P369" s="56">
        <v>0</v>
      </c>
      <c r="Q369" s="56">
        <v>0</v>
      </c>
    </row>
    <row r="370" spans="1:17">
      <c r="A370" t="s">
        <v>4045</v>
      </c>
      <c r="B370" t="s">
        <v>2629</v>
      </c>
      <c r="C370" t="s">
        <v>3064</v>
      </c>
      <c r="D370" s="106" t="s">
        <v>4062</v>
      </c>
      <c r="E370" t="s">
        <v>3335</v>
      </c>
      <c r="F370" t="s">
        <v>3065</v>
      </c>
      <c r="G370" s="106" t="s">
        <v>4062</v>
      </c>
      <c r="H370" s="55">
        <v>0.25</v>
      </c>
      <c r="I370" t="s">
        <v>889</v>
      </c>
      <c r="J370" t="s">
        <v>100</v>
      </c>
      <c r="K370" s="56">
        <v>7.2700000000000001E-2</v>
      </c>
      <c r="L370" s="56">
        <v>1E-4</v>
      </c>
      <c r="M370" s="55">
        <v>166.18</v>
      </c>
      <c r="N370" s="55">
        <v>91.92679399999993</v>
      </c>
      <c r="O370" s="55">
        <v>0.55407483311838801</v>
      </c>
      <c r="P370" s="56">
        <v>0</v>
      </c>
      <c r="Q370" s="56">
        <v>0</v>
      </c>
    </row>
    <row r="371" spans="1:17">
      <c r="A371" t="s">
        <v>4045</v>
      </c>
      <c r="B371" t="s">
        <v>2629</v>
      </c>
      <c r="C371" t="s">
        <v>3066</v>
      </c>
      <c r="D371" s="106" t="s">
        <v>4062</v>
      </c>
      <c r="E371" t="s">
        <v>3335</v>
      </c>
      <c r="F371" t="s">
        <v>3067</v>
      </c>
      <c r="G371" s="106" t="s">
        <v>4062</v>
      </c>
      <c r="H371" s="55">
        <v>0.25</v>
      </c>
      <c r="I371" t="s">
        <v>889</v>
      </c>
      <c r="J371" t="s">
        <v>100</v>
      </c>
      <c r="K371" s="56">
        <v>7.2700000000000001E-2</v>
      </c>
      <c r="L371" s="56">
        <v>1E-4</v>
      </c>
      <c r="M371" s="55">
        <v>39.869999999999997</v>
      </c>
      <c r="N371" s="55">
        <v>91.926783000000214</v>
      </c>
      <c r="O371" s="55">
        <v>0.13293393280187699</v>
      </c>
      <c r="P371" s="56">
        <v>0</v>
      </c>
      <c r="Q371" s="56">
        <v>0</v>
      </c>
    </row>
    <row r="372" spans="1:17">
      <c r="A372" t="s">
        <v>4045</v>
      </c>
      <c r="B372" t="s">
        <v>2629</v>
      </c>
      <c r="C372" t="s">
        <v>3068</v>
      </c>
      <c r="D372" s="106" t="s">
        <v>4062</v>
      </c>
      <c r="E372" t="s">
        <v>3335</v>
      </c>
      <c r="F372" t="s">
        <v>227</v>
      </c>
      <c r="G372" s="106" t="s">
        <v>4062</v>
      </c>
      <c r="H372" s="55">
        <v>0.25</v>
      </c>
      <c r="I372" t="s">
        <v>889</v>
      </c>
      <c r="J372" t="s">
        <v>100</v>
      </c>
      <c r="K372" s="56">
        <v>7.2700000000000001E-2</v>
      </c>
      <c r="L372" s="56">
        <v>1E-4</v>
      </c>
      <c r="M372" s="55">
        <v>217.88</v>
      </c>
      <c r="N372" s="55">
        <v>91.926793000000032</v>
      </c>
      <c r="O372" s="55">
        <v>0.72645218032612702</v>
      </c>
      <c r="P372" s="56">
        <v>0</v>
      </c>
      <c r="Q372" s="56">
        <v>0</v>
      </c>
    </row>
    <row r="373" spans="1:17">
      <c r="A373" t="s">
        <v>4045</v>
      </c>
      <c r="B373" t="s">
        <v>2629</v>
      </c>
      <c r="C373" t="s">
        <v>3069</v>
      </c>
      <c r="D373" s="106" t="s">
        <v>4062</v>
      </c>
      <c r="E373" t="s">
        <v>3335</v>
      </c>
      <c r="F373" t="s">
        <v>3070</v>
      </c>
      <c r="G373" s="106" t="s">
        <v>4062</v>
      </c>
      <c r="H373" s="55">
        <v>0.25</v>
      </c>
      <c r="I373" t="s">
        <v>889</v>
      </c>
      <c r="J373" t="s">
        <v>100</v>
      </c>
      <c r="K373" s="56">
        <v>7.2700000000000001E-2</v>
      </c>
      <c r="L373" s="56">
        <v>1E-4</v>
      </c>
      <c r="M373" s="55">
        <v>72.63</v>
      </c>
      <c r="N373" s="55">
        <v>91.926809000000034</v>
      </c>
      <c r="O373" s="55">
        <v>0.24216188287329099</v>
      </c>
      <c r="P373" s="56">
        <v>0</v>
      </c>
      <c r="Q373" s="56">
        <v>0</v>
      </c>
    </row>
    <row r="374" spans="1:17">
      <c r="A374" t="s">
        <v>4046</v>
      </c>
      <c r="B374" t="s">
        <v>2629</v>
      </c>
      <c r="C374" t="s">
        <v>3098</v>
      </c>
      <c r="D374" s="106" t="s">
        <v>4062</v>
      </c>
      <c r="E374" t="s">
        <v>3335</v>
      </c>
      <c r="F374" t="s">
        <v>411</v>
      </c>
      <c r="G374" s="106" t="s">
        <v>4062</v>
      </c>
      <c r="H374" s="55">
        <v>0.51</v>
      </c>
      <c r="I374" t="s">
        <v>889</v>
      </c>
      <c r="J374" t="s">
        <v>100</v>
      </c>
      <c r="K374" s="56">
        <v>7.6999999999999999E-2</v>
      </c>
      <c r="L374" s="56">
        <v>7.5600000000000001E-2</v>
      </c>
      <c r="M374" s="55">
        <v>172930.93</v>
      </c>
      <c r="N374" s="55">
        <v>100.73</v>
      </c>
      <c r="O374" s="55">
        <v>631.79919263670297</v>
      </c>
      <c r="P374" s="56">
        <v>9.7000000000000003E-3</v>
      </c>
      <c r="Q374" s="56">
        <v>1.2999999999999999E-3</v>
      </c>
    </row>
    <row r="375" spans="1:17">
      <c r="A375" t="s">
        <v>4047</v>
      </c>
      <c r="B375" t="s">
        <v>2629</v>
      </c>
      <c r="C375" t="s">
        <v>3042</v>
      </c>
      <c r="D375" s="106" t="s">
        <v>4062</v>
      </c>
      <c r="E375" t="s">
        <v>3335</v>
      </c>
      <c r="F375" t="s">
        <v>361</v>
      </c>
      <c r="G375" s="106" t="s">
        <v>4062</v>
      </c>
      <c r="H375" s="55">
        <v>2.2999999999999998</v>
      </c>
      <c r="I375" t="s">
        <v>848</v>
      </c>
      <c r="J375" t="s">
        <v>100</v>
      </c>
      <c r="K375" s="56">
        <v>7.9600000000000004E-2</v>
      </c>
      <c r="L375" s="56">
        <v>7.6700000000000004E-2</v>
      </c>
      <c r="M375" s="55">
        <v>47517.440000000002</v>
      </c>
      <c r="N375" s="55">
        <v>101.66</v>
      </c>
      <c r="O375" s="55">
        <v>175.20669441100799</v>
      </c>
      <c r="P375" s="56">
        <v>2.7000000000000001E-3</v>
      </c>
      <c r="Q375" s="56">
        <v>4.0000000000000002E-4</v>
      </c>
    </row>
    <row r="376" spans="1:17">
      <c r="A376" t="s">
        <v>4047</v>
      </c>
      <c r="B376" t="s">
        <v>2629</v>
      </c>
      <c r="C376" t="s">
        <v>3041</v>
      </c>
      <c r="D376" s="106" t="s">
        <v>4062</v>
      </c>
      <c r="E376" t="s">
        <v>3335</v>
      </c>
      <c r="F376" t="s">
        <v>361</v>
      </c>
      <c r="G376" s="106" t="s">
        <v>4062</v>
      </c>
      <c r="H376" s="55">
        <v>2.2999999999999998</v>
      </c>
      <c r="I376" t="s">
        <v>848</v>
      </c>
      <c r="J376" t="s">
        <v>100</v>
      </c>
      <c r="K376" s="56">
        <v>7.9600000000000004E-2</v>
      </c>
      <c r="L376" s="56">
        <v>7.6700000000000004E-2</v>
      </c>
      <c r="M376" s="55">
        <v>38340.379999999997</v>
      </c>
      <c r="N376" s="55">
        <v>101.67</v>
      </c>
      <c r="O376" s="55">
        <v>141.38286958294199</v>
      </c>
      <c r="P376" s="56">
        <v>2.2000000000000001E-3</v>
      </c>
      <c r="Q376" s="56">
        <v>2.9999999999999997E-4</v>
      </c>
    </row>
    <row r="377" spans="1:17">
      <c r="A377" t="s">
        <v>4047</v>
      </c>
      <c r="B377" t="s">
        <v>2629</v>
      </c>
      <c r="C377" t="s">
        <v>3043</v>
      </c>
      <c r="D377" s="106" t="s">
        <v>4062</v>
      </c>
      <c r="E377" t="s">
        <v>3335</v>
      </c>
      <c r="F377" t="s">
        <v>3044</v>
      </c>
      <c r="G377" s="106" t="s">
        <v>4062</v>
      </c>
      <c r="H377" s="55">
        <v>2.2999999999999998</v>
      </c>
      <c r="I377" t="s">
        <v>848</v>
      </c>
      <c r="J377" t="s">
        <v>100</v>
      </c>
      <c r="K377" s="56">
        <v>7.9600000000000004E-2</v>
      </c>
      <c r="L377" s="56">
        <v>7.5999999999999998E-2</v>
      </c>
      <c r="M377" s="55">
        <v>35014.71</v>
      </c>
      <c r="N377" s="55">
        <v>101.67</v>
      </c>
      <c r="O377" s="55">
        <v>129.11922566793899</v>
      </c>
      <c r="P377" s="56">
        <v>2E-3</v>
      </c>
      <c r="Q377" s="56">
        <v>2.9999999999999997E-4</v>
      </c>
    </row>
    <row r="378" spans="1:17">
      <c r="A378" t="s">
        <v>4048</v>
      </c>
      <c r="B378" t="s">
        <v>2629</v>
      </c>
      <c r="C378" t="s">
        <v>3099</v>
      </c>
      <c r="D378" s="106" t="s">
        <v>4062</v>
      </c>
      <c r="E378" t="s">
        <v>3335</v>
      </c>
      <c r="F378" t="s">
        <v>3100</v>
      </c>
      <c r="G378" s="106" t="s">
        <v>4062</v>
      </c>
      <c r="H378" s="55">
        <v>1</v>
      </c>
      <c r="I378" t="s">
        <v>889</v>
      </c>
      <c r="J378" t="s">
        <v>100</v>
      </c>
      <c r="K378" s="56">
        <v>7.8799999999999995E-2</v>
      </c>
      <c r="L378" s="56">
        <v>1E-4</v>
      </c>
      <c r="M378" s="55">
        <v>215307.4</v>
      </c>
      <c r="N378" s="55">
        <v>78.199743000000041</v>
      </c>
      <c r="O378" s="55">
        <v>610.67738595935498</v>
      </c>
      <c r="P378" s="56">
        <v>9.2999999999999992E-3</v>
      </c>
      <c r="Q378" s="56">
        <v>1.1999999999999999E-3</v>
      </c>
    </row>
    <row r="379" spans="1:17">
      <c r="A379" t="s">
        <v>4049</v>
      </c>
      <c r="B379" t="s">
        <v>2629</v>
      </c>
      <c r="C379" t="s">
        <v>2932</v>
      </c>
      <c r="D379" s="106" t="s">
        <v>4062</v>
      </c>
      <c r="E379" t="s">
        <v>3335</v>
      </c>
      <c r="F379" t="s">
        <v>385</v>
      </c>
      <c r="G379" s="106" t="s">
        <v>4062</v>
      </c>
      <c r="H379" s="55">
        <v>1.77</v>
      </c>
      <c r="I379" t="s">
        <v>848</v>
      </c>
      <c r="J379" t="s">
        <v>100</v>
      </c>
      <c r="K379" s="56">
        <v>8.4599999999999995E-2</v>
      </c>
      <c r="L379" s="56">
        <v>8.5599999999999996E-2</v>
      </c>
      <c r="M379" s="55">
        <v>86699.56</v>
      </c>
      <c r="N379" s="55">
        <v>100.61</v>
      </c>
      <c r="O379" s="55">
        <v>316.37750587513199</v>
      </c>
      <c r="P379" s="56">
        <v>4.7999999999999996E-3</v>
      </c>
      <c r="Q379" s="56">
        <v>5.9999999999999995E-4</v>
      </c>
    </row>
    <row r="380" spans="1:17">
      <c r="A380" t="s">
        <v>4050</v>
      </c>
      <c r="B380" t="s">
        <v>2629</v>
      </c>
      <c r="C380" t="s">
        <v>3075</v>
      </c>
      <c r="D380" s="106" t="s">
        <v>4062</v>
      </c>
      <c r="E380" t="s">
        <v>3335</v>
      </c>
      <c r="F380" t="s">
        <v>3076</v>
      </c>
      <c r="G380" s="106" t="s">
        <v>4062</v>
      </c>
      <c r="H380" s="55">
        <v>2.86</v>
      </c>
      <c r="I380" t="s">
        <v>848</v>
      </c>
      <c r="J380" t="s">
        <v>100</v>
      </c>
      <c r="K380" s="56">
        <v>8.7499999999999994E-2</v>
      </c>
      <c r="L380" s="56">
        <v>9.1300000000000006E-2</v>
      </c>
      <c r="M380" s="55">
        <v>233252.94</v>
      </c>
      <c r="N380" s="55">
        <v>100.15</v>
      </c>
      <c r="O380" s="55">
        <v>847.27742600007002</v>
      </c>
      <c r="P380" s="56">
        <v>1.2999999999999999E-2</v>
      </c>
      <c r="Q380" s="56">
        <v>1.6999999999999999E-3</v>
      </c>
    </row>
    <row r="381" spans="1:17">
      <c r="A381" t="s">
        <v>4051</v>
      </c>
      <c r="B381" t="s">
        <v>2629</v>
      </c>
      <c r="C381" t="s">
        <v>3045</v>
      </c>
      <c r="D381" s="106" t="s">
        <v>4062</v>
      </c>
      <c r="E381" t="s">
        <v>3335</v>
      </c>
      <c r="F381" t="s">
        <v>327</v>
      </c>
      <c r="G381" s="106" t="s">
        <v>4062</v>
      </c>
      <c r="H381" s="55">
        <v>0.94</v>
      </c>
      <c r="I381" t="s">
        <v>889</v>
      </c>
      <c r="J381" t="s">
        <v>100</v>
      </c>
      <c r="K381" s="56">
        <v>8.0299999999999996E-2</v>
      </c>
      <c r="L381" s="56">
        <v>8.2500000000000004E-2</v>
      </c>
      <c r="M381" s="55">
        <v>268520.17</v>
      </c>
      <c r="N381" s="55">
        <v>100.86</v>
      </c>
      <c r="O381" s="55">
        <v>982.29839143667402</v>
      </c>
      <c r="P381" s="56">
        <v>1.4999999999999999E-2</v>
      </c>
      <c r="Q381" s="56">
        <v>2E-3</v>
      </c>
    </row>
    <row r="382" spans="1:17">
      <c r="A382" t="s">
        <v>4052</v>
      </c>
      <c r="B382" t="s">
        <v>2629</v>
      </c>
      <c r="C382" t="s">
        <v>3096</v>
      </c>
      <c r="D382" s="106" t="s">
        <v>4062</v>
      </c>
      <c r="E382" t="s">
        <v>3335</v>
      </c>
      <c r="F382" t="s">
        <v>3097</v>
      </c>
      <c r="G382" s="106" t="s">
        <v>4062</v>
      </c>
      <c r="H382" s="55">
        <v>0.25</v>
      </c>
      <c r="I382" t="s">
        <v>889</v>
      </c>
      <c r="J382" t="s">
        <v>100</v>
      </c>
      <c r="K382" s="56">
        <v>7.0099999999999996E-2</v>
      </c>
      <c r="L382" s="56">
        <v>1E-4</v>
      </c>
      <c r="M382" s="55">
        <v>190309.97</v>
      </c>
      <c r="N382" s="55">
        <v>88.00713800000004</v>
      </c>
      <c r="O382" s="55">
        <v>607.47302019636402</v>
      </c>
      <c r="P382" s="56">
        <v>9.2999999999999992E-3</v>
      </c>
      <c r="Q382" s="56">
        <v>1.1999999999999999E-3</v>
      </c>
    </row>
    <row r="383" spans="1:17">
      <c r="A383" t="s">
        <v>4053</v>
      </c>
      <c r="B383" t="s">
        <v>2629</v>
      </c>
      <c r="C383" t="s">
        <v>3060</v>
      </c>
      <c r="D383" s="106" t="s">
        <v>4062</v>
      </c>
      <c r="E383" t="s">
        <v>3335</v>
      </c>
      <c r="F383" t="s">
        <v>3061</v>
      </c>
      <c r="G383" s="106" t="s">
        <v>4062</v>
      </c>
      <c r="H383" s="55">
        <v>2.92</v>
      </c>
      <c r="I383" t="s">
        <v>848</v>
      </c>
      <c r="J383" t="s">
        <v>100</v>
      </c>
      <c r="K383" s="56">
        <v>8.8599999999999998E-2</v>
      </c>
      <c r="L383" s="56">
        <v>9.3600000000000003E-2</v>
      </c>
      <c r="M383" s="55">
        <v>114216.65</v>
      </c>
      <c r="N383" s="55">
        <v>99.83</v>
      </c>
      <c r="O383" s="55">
        <v>413.55954110776503</v>
      </c>
      <c r="P383" s="56">
        <v>6.3E-3</v>
      </c>
      <c r="Q383" s="56">
        <v>8.0000000000000004E-4</v>
      </c>
    </row>
    <row r="384" spans="1:17">
      <c r="A384" t="s">
        <v>4054</v>
      </c>
      <c r="B384" t="s">
        <v>2629</v>
      </c>
      <c r="C384" t="s">
        <v>3111</v>
      </c>
      <c r="D384" s="106" t="s">
        <v>4062</v>
      </c>
      <c r="E384" t="s">
        <v>3335</v>
      </c>
      <c r="F384" t="s">
        <v>3112</v>
      </c>
      <c r="G384" s="106" t="s">
        <v>4062</v>
      </c>
      <c r="H384" s="55">
        <v>2.2799999999999998</v>
      </c>
      <c r="I384" t="s">
        <v>848</v>
      </c>
      <c r="J384" t="s">
        <v>100</v>
      </c>
      <c r="K384" s="56">
        <v>8.0600000000000005E-2</v>
      </c>
      <c r="L384" s="56">
        <v>9.2200000000000004E-2</v>
      </c>
      <c r="M384" s="55">
        <v>62511.93</v>
      </c>
      <c r="N384" s="55">
        <v>98.56</v>
      </c>
      <c r="O384" s="55">
        <v>223.46584702041599</v>
      </c>
      <c r="P384" s="56">
        <v>3.3999999999999998E-3</v>
      </c>
      <c r="Q384" s="56">
        <v>4.0000000000000002E-4</v>
      </c>
    </row>
    <row r="385" spans="1:17">
      <c r="A385" t="s">
        <v>3995</v>
      </c>
      <c r="B385" t="s">
        <v>2629</v>
      </c>
      <c r="C385" t="s">
        <v>3082</v>
      </c>
      <c r="D385" s="106" t="s">
        <v>4062</v>
      </c>
      <c r="E385" t="s">
        <v>3335</v>
      </c>
      <c r="F385" t="s">
        <v>3083</v>
      </c>
      <c r="G385" s="106" t="s">
        <v>4062</v>
      </c>
      <c r="H385" s="55">
        <v>0.82</v>
      </c>
      <c r="I385" t="s">
        <v>889</v>
      </c>
      <c r="J385" t="s">
        <v>100</v>
      </c>
      <c r="K385" s="56">
        <v>7.6999999999999999E-2</v>
      </c>
      <c r="L385" s="56">
        <v>8.5099999999999995E-2</v>
      </c>
      <c r="M385" s="55">
        <v>278867.34000000003</v>
      </c>
      <c r="N385" s="55">
        <v>100.1600000000002</v>
      </c>
      <c r="O385" s="55">
        <v>1013.07016512749</v>
      </c>
      <c r="P385" s="56">
        <v>1.55E-2</v>
      </c>
      <c r="Q385" s="56">
        <v>2E-3</v>
      </c>
    </row>
    <row r="386" spans="1:17">
      <c r="A386" t="s">
        <v>3995</v>
      </c>
      <c r="B386" t="s">
        <v>2629</v>
      </c>
      <c r="C386" t="s">
        <v>3084</v>
      </c>
      <c r="D386" s="106" t="s">
        <v>4062</v>
      </c>
      <c r="E386" t="s">
        <v>3335</v>
      </c>
      <c r="F386" t="s">
        <v>227</v>
      </c>
      <c r="G386" s="106" t="s">
        <v>4062</v>
      </c>
      <c r="H386" s="55">
        <v>0.82</v>
      </c>
      <c r="I386" t="s">
        <v>889</v>
      </c>
      <c r="J386" t="s">
        <v>100</v>
      </c>
      <c r="K386" s="56">
        <v>7.6999999999999999E-2</v>
      </c>
      <c r="L386" s="56">
        <v>7.7299999999999994E-2</v>
      </c>
      <c r="M386" s="55">
        <v>800.88</v>
      </c>
      <c r="N386" s="55">
        <v>100.76</v>
      </c>
      <c r="O386" s="55">
        <v>2.9268681773759999</v>
      </c>
      <c r="P386" s="56">
        <v>0</v>
      </c>
      <c r="Q386" s="56">
        <v>0</v>
      </c>
    </row>
    <row r="387" spans="1:17">
      <c r="A387" t="s">
        <v>3995</v>
      </c>
      <c r="B387" t="s">
        <v>2629</v>
      </c>
      <c r="C387" t="s">
        <v>3085</v>
      </c>
      <c r="D387" s="106" t="s">
        <v>4062</v>
      </c>
      <c r="E387" t="s">
        <v>3335</v>
      </c>
      <c r="F387" t="s">
        <v>2526</v>
      </c>
      <c r="G387" s="106" t="s">
        <v>4062</v>
      </c>
      <c r="H387" s="55">
        <v>0.82</v>
      </c>
      <c r="I387" t="s">
        <v>889</v>
      </c>
      <c r="J387" t="s">
        <v>100</v>
      </c>
      <c r="K387" s="56">
        <v>7.6999999999999999E-2</v>
      </c>
      <c r="L387" s="56">
        <v>7.7299999999999994E-2</v>
      </c>
      <c r="M387" s="55">
        <v>450.21</v>
      </c>
      <c r="N387" s="55">
        <v>100.76</v>
      </c>
      <c r="O387" s="55">
        <v>1.6453217986919999</v>
      </c>
      <c r="P387" s="56">
        <v>0</v>
      </c>
      <c r="Q387" s="56">
        <v>0</v>
      </c>
    </row>
    <row r="388" spans="1:17">
      <c r="A388" t="s">
        <v>3995</v>
      </c>
      <c r="B388" t="s">
        <v>2629</v>
      </c>
      <c r="C388" t="s">
        <v>3086</v>
      </c>
      <c r="D388" s="106" t="s">
        <v>4062</v>
      </c>
      <c r="E388" t="s">
        <v>3335</v>
      </c>
      <c r="F388" t="s">
        <v>3087</v>
      </c>
      <c r="G388" s="106" t="s">
        <v>4062</v>
      </c>
      <c r="H388" s="55">
        <v>0.82</v>
      </c>
      <c r="I388" t="s">
        <v>889</v>
      </c>
      <c r="J388" t="s">
        <v>100</v>
      </c>
      <c r="K388" s="56">
        <v>7.6999999999999999E-2</v>
      </c>
      <c r="L388" s="56">
        <v>7.8100000000000003E-2</v>
      </c>
      <c r="M388" s="55">
        <v>674.57</v>
      </c>
      <c r="N388" s="55">
        <v>100.7</v>
      </c>
      <c r="O388" s="55">
        <v>2.4637920477300002</v>
      </c>
      <c r="P388" s="56">
        <v>0</v>
      </c>
      <c r="Q388" s="56">
        <v>0</v>
      </c>
    </row>
    <row r="389" spans="1:17">
      <c r="A389" t="s">
        <v>3995</v>
      </c>
      <c r="B389" t="s">
        <v>2629</v>
      </c>
      <c r="C389" t="s">
        <v>3088</v>
      </c>
      <c r="D389" s="106" t="s">
        <v>4062</v>
      </c>
      <c r="E389" t="s">
        <v>3335</v>
      </c>
      <c r="F389" t="s">
        <v>3089</v>
      </c>
      <c r="G389" s="106" t="s">
        <v>4062</v>
      </c>
      <c r="H389" s="55">
        <v>0.82</v>
      </c>
      <c r="I389" t="s">
        <v>889</v>
      </c>
      <c r="J389" t="s">
        <v>100</v>
      </c>
      <c r="K389" s="56">
        <v>7.6999999999999999E-2</v>
      </c>
      <c r="L389" s="56">
        <v>7.8100000000000003E-2</v>
      </c>
      <c r="M389" s="55">
        <v>2624.06</v>
      </c>
      <c r="N389" s="55">
        <v>100.7</v>
      </c>
      <c r="O389" s="55">
        <v>9.5840878793400002</v>
      </c>
      <c r="P389" s="56">
        <v>1E-4</v>
      </c>
      <c r="Q389" s="56">
        <v>0</v>
      </c>
    </row>
    <row r="390" spans="1:17">
      <c r="A390" t="s">
        <v>3995</v>
      </c>
      <c r="B390" t="s">
        <v>2629</v>
      </c>
      <c r="C390" t="s">
        <v>3090</v>
      </c>
      <c r="D390" s="106" t="s">
        <v>4062</v>
      </c>
      <c r="E390" t="s">
        <v>3335</v>
      </c>
      <c r="F390" t="s">
        <v>3091</v>
      </c>
      <c r="G390" s="106" t="s">
        <v>4062</v>
      </c>
      <c r="H390" s="55">
        <v>0.82</v>
      </c>
      <c r="I390" t="s">
        <v>889</v>
      </c>
      <c r="J390" t="s">
        <v>100</v>
      </c>
      <c r="K390" s="56">
        <v>7.6999999999999999E-2</v>
      </c>
      <c r="L390" s="56">
        <v>7.8100000000000003E-2</v>
      </c>
      <c r="M390" s="55">
        <v>512.17999999999995</v>
      </c>
      <c r="N390" s="55">
        <v>100.7</v>
      </c>
      <c r="O390" s="55">
        <v>1.8706805980200001</v>
      </c>
      <c r="P390" s="56">
        <v>0</v>
      </c>
      <c r="Q390" s="56">
        <v>0</v>
      </c>
    </row>
    <row r="391" spans="1:17">
      <c r="A391" t="s">
        <v>3995</v>
      </c>
      <c r="B391" t="s">
        <v>2629</v>
      </c>
      <c r="C391" t="s">
        <v>3092</v>
      </c>
      <c r="D391" s="106" t="s">
        <v>4062</v>
      </c>
      <c r="E391" t="s">
        <v>3335</v>
      </c>
      <c r="F391" t="s">
        <v>3093</v>
      </c>
      <c r="G391" s="106" t="s">
        <v>4062</v>
      </c>
      <c r="H391" s="55">
        <v>0.82</v>
      </c>
      <c r="I391" t="s">
        <v>889</v>
      </c>
      <c r="J391" t="s">
        <v>100</v>
      </c>
      <c r="K391" s="56">
        <v>7.6999999999999999E-2</v>
      </c>
      <c r="L391" s="56">
        <v>7.8100000000000003E-2</v>
      </c>
      <c r="M391" s="55">
        <v>2769.21</v>
      </c>
      <c r="N391" s="55">
        <v>100.7</v>
      </c>
      <c r="O391" s="55">
        <v>10.11423214269</v>
      </c>
      <c r="P391" s="56">
        <v>2.0000000000000001E-4</v>
      </c>
      <c r="Q391" s="56">
        <v>0</v>
      </c>
    </row>
    <row r="392" spans="1:17">
      <c r="A392" t="s">
        <v>4055</v>
      </c>
      <c r="B392" t="s">
        <v>2629</v>
      </c>
      <c r="C392" t="s">
        <v>3110</v>
      </c>
      <c r="D392" s="106" t="s">
        <v>4062</v>
      </c>
      <c r="E392" t="s">
        <v>3335</v>
      </c>
      <c r="F392" t="s">
        <v>423</v>
      </c>
      <c r="G392" s="106" t="s">
        <v>4062</v>
      </c>
      <c r="H392" s="55">
        <v>2.4900000000000002</v>
      </c>
      <c r="I392" t="s">
        <v>848</v>
      </c>
      <c r="J392" t="s">
        <v>100</v>
      </c>
      <c r="K392" s="56">
        <v>8.2000000000000003E-2</v>
      </c>
      <c r="L392" s="56">
        <v>8.5599999999999996E-2</v>
      </c>
      <c r="M392" s="55">
        <v>141855.49</v>
      </c>
      <c r="N392" s="55">
        <v>100.34</v>
      </c>
      <c r="O392" s="55">
        <v>516.25919576158196</v>
      </c>
      <c r="P392" s="56">
        <v>7.9000000000000008E-3</v>
      </c>
      <c r="Q392" s="56">
        <v>1E-3</v>
      </c>
    </row>
    <row r="393" spans="1:17">
      <c r="A393" t="s">
        <v>4056</v>
      </c>
      <c r="B393" t="s">
        <v>2629</v>
      </c>
      <c r="C393" t="s">
        <v>2939</v>
      </c>
      <c r="D393" s="106" t="s">
        <v>4062</v>
      </c>
      <c r="E393" t="s">
        <v>3335</v>
      </c>
      <c r="F393" t="s">
        <v>2936</v>
      </c>
      <c r="G393" s="106" t="s">
        <v>4062</v>
      </c>
      <c r="H393" s="55">
        <v>2.16</v>
      </c>
      <c r="I393" t="s">
        <v>962</v>
      </c>
      <c r="J393" t="s">
        <v>102</v>
      </c>
      <c r="K393" s="56">
        <v>6.6100000000000006E-2</v>
      </c>
      <c r="L393" s="56">
        <v>7.1400000000000005E-2</v>
      </c>
      <c r="M393" s="55">
        <v>88037.57</v>
      </c>
      <c r="N393" s="55">
        <v>99.990000000000052</v>
      </c>
      <c r="O393" s="55">
        <v>353.13619866041898</v>
      </c>
      <c r="P393" s="56">
        <v>5.4000000000000003E-3</v>
      </c>
      <c r="Q393" s="56">
        <v>6.9999999999999999E-4</v>
      </c>
    </row>
    <row r="394" spans="1:17">
      <c r="A394" t="s">
        <v>4056</v>
      </c>
      <c r="B394" t="s">
        <v>2629</v>
      </c>
      <c r="C394" t="s">
        <v>2934</v>
      </c>
      <c r="D394" s="106" t="s">
        <v>4062</v>
      </c>
      <c r="E394" t="s">
        <v>3335</v>
      </c>
      <c r="F394" t="s">
        <v>590</v>
      </c>
      <c r="G394" s="106" t="s">
        <v>4062</v>
      </c>
      <c r="H394" s="55">
        <v>2.17</v>
      </c>
      <c r="I394" t="s">
        <v>962</v>
      </c>
      <c r="J394" t="s">
        <v>102</v>
      </c>
      <c r="K394" s="56">
        <v>6.6000000000000003E-2</v>
      </c>
      <c r="L394" s="56">
        <v>7.1300000000000002E-2</v>
      </c>
      <c r="M394" s="55">
        <v>9216.0499999999993</v>
      </c>
      <c r="N394" s="55">
        <v>100.13</v>
      </c>
      <c r="O394" s="55">
        <v>37.019168618034001</v>
      </c>
      <c r="P394" s="56">
        <v>5.9999999999999995E-4</v>
      </c>
      <c r="Q394" s="56">
        <v>1E-4</v>
      </c>
    </row>
    <row r="395" spans="1:17">
      <c r="A395" t="s">
        <v>4056</v>
      </c>
      <c r="B395" t="s">
        <v>2629</v>
      </c>
      <c r="C395" t="s">
        <v>2935</v>
      </c>
      <c r="D395" s="106" t="s">
        <v>4062</v>
      </c>
      <c r="E395" t="s">
        <v>3335</v>
      </c>
      <c r="F395" t="s">
        <v>2936</v>
      </c>
      <c r="G395" s="106" t="s">
        <v>4062</v>
      </c>
      <c r="H395" s="55">
        <v>2.17</v>
      </c>
      <c r="I395" t="s">
        <v>962</v>
      </c>
      <c r="J395" t="s">
        <v>102</v>
      </c>
      <c r="K395" s="56">
        <v>6.6000000000000003E-2</v>
      </c>
      <c r="L395" s="56">
        <v>7.1499999999999994E-2</v>
      </c>
      <c r="M395" s="55">
        <v>1164.1300000000001</v>
      </c>
      <c r="N395" s="55">
        <v>100.09</v>
      </c>
      <c r="O395" s="55">
        <v>4.6742269295172001</v>
      </c>
      <c r="P395" s="56">
        <v>1E-4</v>
      </c>
      <c r="Q395" s="56">
        <v>0</v>
      </c>
    </row>
    <row r="396" spans="1:17">
      <c r="A396" t="s">
        <v>4056</v>
      </c>
      <c r="B396" t="s">
        <v>2629</v>
      </c>
      <c r="C396" t="s">
        <v>3101</v>
      </c>
      <c r="D396" s="106" t="s">
        <v>4062</v>
      </c>
      <c r="E396" t="s">
        <v>3335</v>
      </c>
      <c r="F396" t="s">
        <v>2936</v>
      </c>
      <c r="G396" s="106" t="s">
        <v>4062</v>
      </c>
      <c r="H396" s="55">
        <v>2.16</v>
      </c>
      <c r="I396" t="s">
        <v>962</v>
      </c>
      <c r="J396" t="s">
        <v>102</v>
      </c>
      <c r="K396" s="56">
        <v>6.6000000000000003E-2</v>
      </c>
      <c r="L396" s="56">
        <v>7.1499999999999994E-2</v>
      </c>
      <c r="M396" s="55">
        <v>1358.16</v>
      </c>
      <c r="N396" s="55">
        <v>100.1</v>
      </c>
      <c r="O396" s="55">
        <v>5.4538430506560003</v>
      </c>
      <c r="P396" s="56">
        <v>1E-4</v>
      </c>
      <c r="Q396" s="56">
        <v>0</v>
      </c>
    </row>
    <row r="397" spans="1:17">
      <c r="A397" t="s">
        <v>4056</v>
      </c>
      <c r="B397" t="s">
        <v>2629</v>
      </c>
      <c r="C397" t="s">
        <v>3102</v>
      </c>
      <c r="D397" s="106" t="s">
        <v>4062</v>
      </c>
      <c r="E397" t="s">
        <v>3335</v>
      </c>
      <c r="F397" t="s">
        <v>2936</v>
      </c>
      <c r="G397" s="106" t="s">
        <v>4062</v>
      </c>
      <c r="H397" s="55">
        <v>2.16</v>
      </c>
      <c r="I397" t="s">
        <v>962</v>
      </c>
      <c r="J397" t="s">
        <v>102</v>
      </c>
      <c r="K397" s="56">
        <v>6.6000000000000003E-2</v>
      </c>
      <c r="L397" s="56">
        <v>7.2599999999999998E-2</v>
      </c>
      <c r="M397" s="55">
        <v>1746.2</v>
      </c>
      <c r="N397" s="55">
        <v>99.88</v>
      </c>
      <c r="O397" s="55">
        <v>6.9966498528959997</v>
      </c>
      <c r="P397" s="56">
        <v>1E-4</v>
      </c>
      <c r="Q397" s="56">
        <v>0</v>
      </c>
    </row>
    <row r="398" spans="1:17">
      <c r="A398" t="s">
        <v>4056</v>
      </c>
      <c r="B398" t="s">
        <v>2629</v>
      </c>
      <c r="C398" t="s">
        <v>3103</v>
      </c>
      <c r="D398" s="106" t="s">
        <v>4062</v>
      </c>
      <c r="E398" t="s">
        <v>3335</v>
      </c>
      <c r="F398" t="s">
        <v>2936</v>
      </c>
      <c r="G398" s="106" t="s">
        <v>4062</v>
      </c>
      <c r="H398" s="55">
        <v>2.16</v>
      </c>
      <c r="I398" t="s">
        <v>962</v>
      </c>
      <c r="J398" t="s">
        <v>102</v>
      </c>
      <c r="K398" s="56">
        <v>6.6000000000000003E-2</v>
      </c>
      <c r="L398" s="56">
        <v>7.1400000000000005E-2</v>
      </c>
      <c r="M398" s="55">
        <v>8148.93</v>
      </c>
      <c r="N398" s="55">
        <v>100.11</v>
      </c>
      <c r="O398" s="55">
        <v>32.726206860346799</v>
      </c>
      <c r="P398" s="56">
        <v>5.0000000000000001E-4</v>
      </c>
      <c r="Q398" s="56">
        <v>1E-4</v>
      </c>
    </row>
    <row r="399" spans="1:17">
      <c r="A399" t="s">
        <v>4056</v>
      </c>
      <c r="B399" t="s">
        <v>2629</v>
      </c>
      <c r="C399" t="s">
        <v>2937</v>
      </c>
      <c r="D399" s="106" t="s">
        <v>4062</v>
      </c>
      <c r="E399" t="s">
        <v>3335</v>
      </c>
      <c r="F399" t="s">
        <v>666</v>
      </c>
      <c r="G399" s="106" t="s">
        <v>4062</v>
      </c>
      <c r="H399" s="55">
        <v>2.17</v>
      </c>
      <c r="I399" t="s">
        <v>962</v>
      </c>
      <c r="J399" t="s">
        <v>102</v>
      </c>
      <c r="K399" s="56">
        <v>6.6000000000000003E-2</v>
      </c>
      <c r="L399" s="56">
        <v>7.1300000000000002E-2</v>
      </c>
      <c r="M399" s="55">
        <v>727.58</v>
      </c>
      <c r="N399" s="55">
        <v>100.13</v>
      </c>
      <c r="O399" s="55">
        <v>2.9225543159064</v>
      </c>
      <c r="P399" s="56">
        <v>0</v>
      </c>
      <c r="Q399" s="56">
        <v>0</v>
      </c>
    </row>
    <row r="400" spans="1:17">
      <c r="A400" t="s">
        <v>4056</v>
      </c>
      <c r="B400" t="s">
        <v>2629</v>
      </c>
      <c r="C400" t="s">
        <v>2938</v>
      </c>
      <c r="D400" s="106" t="s">
        <v>4062</v>
      </c>
      <c r="E400" t="s">
        <v>3335</v>
      </c>
      <c r="F400" t="s">
        <v>601</v>
      </c>
      <c r="G400" s="106" t="s">
        <v>4062</v>
      </c>
      <c r="H400" s="55">
        <v>2.16</v>
      </c>
      <c r="I400" t="s">
        <v>962</v>
      </c>
      <c r="J400" t="s">
        <v>102</v>
      </c>
      <c r="K400" s="56">
        <v>6.6000000000000003E-2</v>
      </c>
      <c r="L400" s="56">
        <v>7.1300000000000002E-2</v>
      </c>
      <c r="M400" s="55">
        <v>4365.5</v>
      </c>
      <c r="N400" s="55">
        <v>100.13</v>
      </c>
      <c r="O400" s="55">
        <v>17.535406231740001</v>
      </c>
      <c r="P400" s="56">
        <v>2.9999999999999997E-4</v>
      </c>
      <c r="Q400" s="56">
        <v>0</v>
      </c>
    </row>
    <row r="401" spans="1:17">
      <c r="A401" t="s">
        <v>4056</v>
      </c>
      <c r="B401" t="s">
        <v>2629</v>
      </c>
      <c r="C401" t="s">
        <v>3104</v>
      </c>
      <c r="D401" s="106" t="s">
        <v>4062</v>
      </c>
      <c r="E401" t="s">
        <v>3335</v>
      </c>
      <c r="F401" t="s">
        <v>287</v>
      </c>
      <c r="G401" s="106" t="s">
        <v>4062</v>
      </c>
      <c r="H401" s="55">
        <v>2.16</v>
      </c>
      <c r="I401" t="s">
        <v>962</v>
      </c>
      <c r="J401" t="s">
        <v>102</v>
      </c>
      <c r="K401" s="56">
        <v>6.6000000000000003E-2</v>
      </c>
      <c r="L401" s="56">
        <v>7.1300000000000002E-2</v>
      </c>
      <c r="M401" s="55">
        <v>1988.73</v>
      </c>
      <c r="N401" s="55">
        <v>100.13</v>
      </c>
      <c r="O401" s="55">
        <v>7.9883606540483996</v>
      </c>
      <c r="P401" s="56">
        <v>1E-4</v>
      </c>
      <c r="Q401" s="56">
        <v>0</v>
      </c>
    </row>
    <row r="402" spans="1:17">
      <c r="A402" t="s">
        <v>4056</v>
      </c>
      <c r="B402" t="s">
        <v>2629</v>
      </c>
      <c r="C402" t="s">
        <v>3105</v>
      </c>
      <c r="D402" s="106" t="s">
        <v>4062</v>
      </c>
      <c r="E402" t="s">
        <v>3335</v>
      </c>
      <c r="F402" t="s">
        <v>233</v>
      </c>
      <c r="G402" s="106" t="s">
        <v>4062</v>
      </c>
      <c r="H402" s="55">
        <v>2.16</v>
      </c>
      <c r="I402" t="s">
        <v>962</v>
      </c>
      <c r="J402" t="s">
        <v>102</v>
      </c>
      <c r="K402" s="56">
        <v>6.6000000000000003E-2</v>
      </c>
      <c r="L402" s="56">
        <v>7.1300000000000002E-2</v>
      </c>
      <c r="M402" s="55">
        <v>3104.35</v>
      </c>
      <c r="N402" s="55">
        <v>100.13</v>
      </c>
      <c r="O402" s="55">
        <v>12.469599893598</v>
      </c>
      <c r="P402" s="56">
        <v>2.0000000000000001E-4</v>
      </c>
      <c r="Q402" s="56">
        <v>0</v>
      </c>
    </row>
    <row r="403" spans="1:17">
      <c r="A403" t="s">
        <v>4056</v>
      </c>
      <c r="B403" t="s">
        <v>2629</v>
      </c>
      <c r="C403" t="s">
        <v>3106</v>
      </c>
      <c r="D403" s="106" t="s">
        <v>4062</v>
      </c>
      <c r="E403" t="s">
        <v>3335</v>
      </c>
      <c r="F403" t="s">
        <v>3004</v>
      </c>
      <c r="G403" s="106" t="s">
        <v>4062</v>
      </c>
      <c r="H403" s="55">
        <v>2.16</v>
      </c>
      <c r="I403" t="s">
        <v>962</v>
      </c>
      <c r="J403" t="s">
        <v>102</v>
      </c>
      <c r="K403" s="56">
        <v>6.6000000000000003E-2</v>
      </c>
      <c r="L403" s="56">
        <v>7.1300000000000002E-2</v>
      </c>
      <c r="M403" s="55">
        <v>727.58</v>
      </c>
      <c r="N403" s="55">
        <v>100.13</v>
      </c>
      <c r="O403" s="55">
        <v>2.9225543159064</v>
      </c>
      <c r="P403" s="56">
        <v>0</v>
      </c>
      <c r="Q403" s="56">
        <v>0</v>
      </c>
    </row>
    <row r="404" spans="1:17">
      <c r="A404" t="s">
        <v>4056</v>
      </c>
      <c r="B404" t="s">
        <v>2629</v>
      </c>
      <c r="C404" t="s">
        <v>3107</v>
      </c>
      <c r="D404" s="106" t="s">
        <v>4062</v>
      </c>
      <c r="E404" t="s">
        <v>3335</v>
      </c>
      <c r="F404" t="s">
        <v>770</v>
      </c>
      <c r="G404" s="106" t="s">
        <v>4062</v>
      </c>
      <c r="H404" s="55">
        <v>2.14</v>
      </c>
      <c r="I404" t="s">
        <v>962</v>
      </c>
      <c r="J404" t="s">
        <v>102</v>
      </c>
      <c r="K404" s="56">
        <v>6.4299999999999996E-2</v>
      </c>
      <c r="L404" s="56">
        <v>7.5999999999999998E-2</v>
      </c>
      <c r="M404" s="55">
        <v>6717.05</v>
      </c>
      <c r="N404" s="55">
        <v>100.16</v>
      </c>
      <c r="O404" s="55">
        <v>26.989231568448002</v>
      </c>
      <c r="P404" s="56">
        <v>4.0000000000000002E-4</v>
      </c>
      <c r="Q404" s="56">
        <v>1E-4</v>
      </c>
    </row>
    <row r="405" spans="1:17">
      <c r="A405" t="s">
        <v>4056</v>
      </c>
      <c r="B405" t="s">
        <v>2629</v>
      </c>
      <c r="C405" t="s">
        <v>3108</v>
      </c>
      <c r="D405" s="106" t="s">
        <v>4062</v>
      </c>
      <c r="E405" t="s">
        <v>3335</v>
      </c>
      <c r="F405" t="s">
        <v>3109</v>
      </c>
      <c r="G405" s="106" t="s">
        <v>4062</v>
      </c>
      <c r="H405" s="55">
        <v>2.15</v>
      </c>
      <c r="I405" t="s">
        <v>962</v>
      </c>
      <c r="J405" t="s">
        <v>102</v>
      </c>
      <c r="K405" s="56">
        <v>6.6100000000000006E-2</v>
      </c>
      <c r="L405" s="56">
        <v>6.9699999999999998E-2</v>
      </c>
      <c r="M405" s="55">
        <v>752.81</v>
      </c>
      <c r="N405" s="55">
        <v>100.72</v>
      </c>
      <c r="O405" s="55">
        <v>3.0417163986912001</v>
      </c>
      <c r="P405" s="56">
        <v>0</v>
      </c>
      <c r="Q405" s="56">
        <v>0</v>
      </c>
    </row>
    <row r="406" spans="1:17">
      <c r="A406" t="s">
        <v>4057</v>
      </c>
      <c r="B406" t="s">
        <v>2629</v>
      </c>
      <c r="C406" t="s">
        <v>3055</v>
      </c>
      <c r="D406" s="106" t="s">
        <v>4062</v>
      </c>
      <c r="E406" t="s">
        <v>3335</v>
      </c>
      <c r="F406" t="s">
        <v>3056</v>
      </c>
      <c r="G406" s="106" t="s">
        <v>4062</v>
      </c>
      <c r="H406" s="55">
        <v>3.25</v>
      </c>
      <c r="I406" t="s">
        <v>907</v>
      </c>
      <c r="J406" t="s">
        <v>102</v>
      </c>
      <c r="K406" s="56">
        <v>7.5700000000000003E-2</v>
      </c>
      <c r="L406" s="56">
        <v>7.3899999999999993E-2</v>
      </c>
      <c r="M406" s="55">
        <v>95862.62</v>
      </c>
      <c r="N406" s="55">
        <v>101.55</v>
      </c>
      <c r="O406" s="55">
        <v>390.52320493107601</v>
      </c>
      <c r="P406" s="56">
        <v>6.0000000000000001E-3</v>
      </c>
      <c r="Q406" s="56">
        <v>8.0000000000000004E-4</v>
      </c>
    </row>
    <row r="407" spans="1:17">
      <c r="A407" t="s">
        <v>4057</v>
      </c>
      <c r="B407" t="s">
        <v>2629</v>
      </c>
      <c r="C407" t="s">
        <v>3057</v>
      </c>
      <c r="D407" s="106" t="s">
        <v>4062</v>
      </c>
      <c r="E407" t="s">
        <v>3335</v>
      </c>
      <c r="F407" t="s">
        <v>3056</v>
      </c>
      <c r="G407" s="106" t="s">
        <v>4062</v>
      </c>
      <c r="H407" s="55">
        <v>3.17</v>
      </c>
      <c r="I407" t="s">
        <v>907</v>
      </c>
      <c r="J407" t="s">
        <v>100</v>
      </c>
      <c r="K407" s="56">
        <v>9.0800000000000006E-2</v>
      </c>
      <c r="L407" s="56">
        <v>9.5100000000000004E-2</v>
      </c>
      <c r="M407" s="55">
        <v>263974.96000000002</v>
      </c>
      <c r="N407" s="55">
        <v>100.78</v>
      </c>
      <c r="O407" s="55">
        <v>964.90518992337604</v>
      </c>
      <c r="P407" s="56">
        <v>1.4800000000000001E-2</v>
      </c>
      <c r="Q407" s="56">
        <v>1.9E-3</v>
      </c>
    </row>
    <row r="408" spans="1:17">
      <c r="A408" t="s">
        <v>4058</v>
      </c>
      <c r="B408" t="s">
        <v>2629</v>
      </c>
      <c r="C408" t="s">
        <v>3050</v>
      </c>
      <c r="D408" s="106" t="s">
        <v>4062</v>
      </c>
      <c r="E408" t="s">
        <v>3335</v>
      </c>
      <c r="F408" t="s">
        <v>361</v>
      </c>
      <c r="G408" s="106" t="s">
        <v>4062</v>
      </c>
      <c r="H408" s="55">
        <v>1.4</v>
      </c>
      <c r="I408" t="s">
        <v>848</v>
      </c>
      <c r="J408" t="s">
        <v>100</v>
      </c>
      <c r="K408" s="56">
        <v>5.7799999999999997E-2</v>
      </c>
      <c r="L408" s="56">
        <v>7.8399999999999997E-2</v>
      </c>
      <c r="M408" s="55">
        <v>23621.94</v>
      </c>
      <c r="N408" s="55">
        <v>97.63</v>
      </c>
      <c r="O408" s="55">
        <v>83.646236779793995</v>
      </c>
      <c r="P408" s="56">
        <v>1.2999999999999999E-3</v>
      </c>
      <c r="Q408" s="56">
        <v>2.0000000000000001E-4</v>
      </c>
    </row>
    <row r="409" spans="1:17">
      <c r="A409" t="s">
        <v>4058</v>
      </c>
      <c r="B409" t="s">
        <v>2629</v>
      </c>
      <c r="C409" t="s">
        <v>3046</v>
      </c>
      <c r="D409" s="106" t="s">
        <v>4062</v>
      </c>
      <c r="E409" t="s">
        <v>3335</v>
      </c>
      <c r="F409" t="s">
        <v>3047</v>
      </c>
      <c r="G409" s="106" t="s">
        <v>4062</v>
      </c>
      <c r="H409" s="55">
        <v>1.38</v>
      </c>
      <c r="I409" t="s">
        <v>848</v>
      </c>
      <c r="J409" t="s">
        <v>100</v>
      </c>
      <c r="K409" s="56">
        <v>8.2000000000000003E-2</v>
      </c>
      <c r="L409" s="56">
        <v>6.8000000000000005E-2</v>
      </c>
      <c r="M409" s="55">
        <v>58168.31</v>
      </c>
      <c r="N409" s="55">
        <v>101.82</v>
      </c>
      <c r="O409" s="55">
        <v>214.81623194873401</v>
      </c>
      <c r="P409" s="56">
        <v>3.3E-3</v>
      </c>
      <c r="Q409" s="56">
        <v>4.0000000000000002E-4</v>
      </c>
    </row>
    <row r="410" spans="1:17">
      <c r="A410" t="s">
        <v>4058</v>
      </c>
      <c r="B410" t="s">
        <v>2629</v>
      </c>
      <c r="C410" t="s">
        <v>3051</v>
      </c>
      <c r="D410" s="106" t="s">
        <v>4062</v>
      </c>
      <c r="E410" t="s">
        <v>3335</v>
      </c>
      <c r="F410" t="s">
        <v>361</v>
      </c>
      <c r="G410" s="106" t="s">
        <v>4062</v>
      </c>
      <c r="H410" s="55">
        <v>1.38</v>
      </c>
      <c r="I410" t="s">
        <v>848</v>
      </c>
      <c r="J410" t="s">
        <v>100</v>
      </c>
      <c r="K410" s="56">
        <v>8.2000000000000003E-2</v>
      </c>
      <c r="L410" s="56">
        <v>7.9100000000000004E-2</v>
      </c>
      <c r="M410" s="55">
        <v>3421.67</v>
      </c>
      <c r="N410" s="55">
        <v>100.97</v>
      </c>
      <c r="O410" s="55">
        <v>12.530777941773</v>
      </c>
      <c r="P410" s="56">
        <v>2.0000000000000001E-4</v>
      </c>
      <c r="Q410" s="56">
        <v>0</v>
      </c>
    </row>
    <row r="411" spans="1:17">
      <c r="A411" t="s">
        <v>4058</v>
      </c>
      <c r="B411" t="s">
        <v>2629</v>
      </c>
      <c r="C411" t="s">
        <v>3048</v>
      </c>
      <c r="D411" s="106" t="s">
        <v>4062</v>
      </c>
      <c r="E411" t="s">
        <v>3335</v>
      </c>
      <c r="F411" t="s">
        <v>3049</v>
      </c>
      <c r="G411" s="106" t="s">
        <v>4062</v>
      </c>
      <c r="H411" s="55">
        <v>3.37</v>
      </c>
      <c r="I411" t="s">
        <v>848</v>
      </c>
      <c r="J411" t="s">
        <v>100</v>
      </c>
      <c r="K411" s="56">
        <v>9.1999999999999998E-2</v>
      </c>
      <c r="L411" s="56">
        <v>0.1094</v>
      </c>
      <c r="M411" s="55">
        <v>226691.94</v>
      </c>
      <c r="N411" s="55">
        <v>96.08</v>
      </c>
      <c r="O411" s="55">
        <v>789.98096905790396</v>
      </c>
      <c r="P411" s="56">
        <v>1.21E-2</v>
      </c>
      <c r="Q411" s="56">
        <v>1.6000000000000001E-3</v>
      </c>
    </row>
    <row r="412" spans="1:17">
      <c r="A412" s="75" t="s">
        <v>2975</v>
      </c>
      <c r="B412" s="107" t="s">
        <v>4062</v>
      </c>
      <c r="C412" s="107" t="s">
        <v>4062</v>
      </c>
      <c r="D412" s="108" t="s">
        <v>4062</v>
      </c>
      <c r="E412" s="108" t="s">
        <v>4062</v>
      </c>
      <c r="F412" s="108" t="s">
        <v>4062</v>
      </c>
      <c r="G412" s="108" t="s">
        <v>4062</v>
      </c>
      <c r="H412" s="76">
        <v>0</v>
      </c>
      <c r="I412" s="108" t="s">
        <v>4062</v>
      </c>
      <c r="J412" s="108" t="s">
        <v>4062</v>
      </c>
      <c r="K412" s="108" t="s">
        <v>4062</v>
      </c>
      <c r="L412" s="77">
        <v>0</v>
      </c>
      <c r="M412" s="76">
        <v>0</v>
      </c>
      <c r="N412" s="108" t="s">
        <v>4062</v>
      </c>
      <c r="O412" s="76">
        <v>0</v>
      </c>
      <c r="P412" s="77">
        <v>0</v>
      </c>
      <c r="Q412" s="77">
        <v>0</v>
      </c>
    </row>
    <row r="413" spans="1:17">
      <c r="A413" t="s">
        <v>177</v>
      </c>
      <c r="B413" s="107" t="s">
        <v>4062</v>
      </c>
      <c r="C413" t="s">
        <v>177</v>
      </c>
      <c r="D413" s="108" t="s">
        <v>4062</v>
      </c>
      <c r="E413" t="s">
        <v>177</v>
      </c>
      <c r="F413" s="108" t="s">
        <v>4062</v>
      </c>
      <c r="G413" s="108" t="s">
        <v>4062</v>
      </c>
      <c r="H413" s="55">
        <v>0</v>
      </c>
      <c r="I413" t="s">
        <v>177</v>
      </c>
      <c r="J413" t="s">
        <v>177</v>
      </c>
      <c r="K413" s="56">
        <v>0</v>
      </c>
      <c r="L413" s="56">
        <v>0</v>
      </c>
      <c r="M413" s="55">
        <v>0</v>
      </c>
      <c r="N413" s="55">
        <v>0</v>
      </c>
      <c r="O413" s="55">
        <v>0</v>
      </c>
      <c r="P413" s="56">
        <v>0</v>
      </c>
      <c r="Q413" s="56">
        <v>0</v>
      </c>
    </row>
    <row r="414" spans="1:17">
      <c r="A414" t="s">
        <v>186</v>
      </c>
      <c r="B414" s="107" t="s">
        <v>4062</v>
      </c>
      <c r="C414" s="107" t="s">
        <v>4062</v>
      </c>
      <c r="D414" s="108" t="s">
        <v>4062</v>
      </c>
      <c r="E414" s="108" t="s">
        <v>4062</v>
      </c>
      <c r="F414" s="108" t="s">
        <v>4062</v>
      </c>
      <c r="G414" s="108" t="s">
        <v>4062</v>
      </c>
      <c r="H414" s="108" t="s">
        <v>4062</v>
      </c>
      <c r="I414" s="108" t="s">
        <v>4062</v>
      </c>
      <c r="J414" s="108" t="s">
        <v>4062</v>
      </c>
      <c r="K414" s="108" t="s">
        <v>4062</v>
      </c>
      <c r="L414" s="108" t="s">
        <v>4062</v>
      </c>
      <c r="M414" s="108" t="s">
        <v>4062</v>
      </c>
      <c r="N414" s="108" t="s">
        <v>4062</v>
      </c>
      <c r="O414" s="108" t="s">
        <v>4062</v>
      </c>
      <c r="P414" s="108" t="s">
        <v>4062</v>
      </c>
      <c r="Q414" s="108" t="s">
        <v>4062</v>
      </c>
    </row>
    <row r="415" spans="1:17">
      <c r="A415" t="s">
        <v>299</v>
      </c>
      <c r="B415" s="107" t="s">
        <v>4062</v>
      </c>
      <c r="C415" s="107" t="s">
        <v>4062</v>
      </c>
      <c r="D415" s="108" t="s">
        <v>4062</v>
      </c>
      <c r="E415" s="108" t="s">
        <v>4062</v>
      </c>
      <c r="F415" s="108" t="s">
        <v>4062</v>
      </c>
      <c r="G415" s="108" t="s">
        <v>4062</v>
      </c>
      <c r="H415" s="108" t="s">
        <v>4062</v>
      </c>
      <c r="I415" s="108" t="s">
        <v>4062</v>
      </c>
      <c r="J415" s="108" t="s">
        <v>4062</v>
      </c>
      <c r="K415" s="108" t="s">
        <v>4062</v>
      </c>
      <c r="L415" s="108" t="s">
        <v>4062</v>
      </c>
      <c r="M415" s="108" t="s">
        <v>4062</v>
      </c>
      <c r="N415" s="108" t="s">
        <v>4062</v>
      </c>
      <c r="O415" s="108" t="s">
        <v>4062</v>
      </c>
      <c r="P415" s="108" t="s">
        <v>4062</v>
      </c>
      <c r="Q415" s="108" t="s">
        <v>4062</v>
      </c>
    </row>
    <row r="416" spans="1:17">
      <c r="A416" t="s">
        <v>300</v>
      </c>
      <c r="B416" s="107" t="s">
        <v>4062</v>
      </c>
      <c r="C416" s="107" t="s">
        <v>4062</v>
      </c>
      <c r="D416" s="108" t="s">
        <v>4062</v>
      </c>
      <c r="E416" s="108" t="s">
        <v>4062</v>
      </c>
      <c r="F416" s="108" t="s">
        <v>4062</v>
      </c>
      <c r="G416" s="108" t="s">
        <v>4062</v>
      </c>
      <c r="H416" s="108" t="s">
        <v>4062</v>
      </c>
      <c r="I416" s="108" t="s">
        <v>4062</v>
      </c>
      <c r="J416" s="108" t="s">
        <v>4062</v>
      </c>
      <c r="K416" s="108" t="s">
        <v>4062</v>
      </c>
      <c r="L416" s="108" t="s">
        <v>4062</v>
      </c>
      <c r="M416" s="108" t="s">
        <v>4062</v>
      </c>
      <c r="N416" s="108" t="s">
        <v>4062</v>
      </c>
      <c r="O416" s="108" t="s">
        <v>4062</v>
      </c>
      <c r="P416" s="108" t="s">
        <v>4062</v>
      </c>
      <c r="Q416" s="108" t="s">
        <v>4062</v>
      </c>
    </row>
    <row r="417" spans="1:17">
      <c r="A417" t="s">
        <v>301</v>
      </c>
      <c r="B417" s="107" t="s">
        <v>4062</v>
      </c>
      <c r="C417" s="107" t="s">
        <v>4062</v>
      </c>
      <c r="D417" s="108" t="s">
        <v>4062</v>
      </c>
      <c r="E417" s="108" t="s">
        <v>4062</v>
      </c>
      <c r="F417" s="108" t="s">
        <v>4062</v>
      </c>
      <c r="G417" s="108" t="s">
        <v>4062</v>
      </c>
      <c r="H417" s="108" t="s">
        <v>4062</v>
      </c>
      <c r="I417" s="108" t="s">
        <v>4062</v>
      </c>
      <c r="J417" s="108" t="s">
        <v>4062</v>
      </c>
      <c r="K417" s="108" t="s">
        <v>4062</v>
      </c>
      <c r="L417" s="108" t="s">
        <v>4062</v>
      </c>
      <c r="M417" s="108" t="s">
        <v>4062</v>
      </c>
      <c r="N417" s="108" t="s">
        <v>4062</v>
      </c>
      <c r="O417" s="108" t="s">
        <v>4062</v>
      </c>
      <c r="P417" s="108" t="s">
        <v>4062</v>
      </c>
      <c r="Q417" s="108" t="s">
        <v>4062</v>
      </c>
    </row>
    <row r="10000" spans="52:52" hidden="1">
      <c r="AZ10000"/>
    </row>
  </sheetData>
  <dataValidations count="1">
    <dataValidation allowBlank="1" showInputMessage="1" showErrorMessage="1" sqref="B1:B4 A5:AY1048576 BA5:XFD1048576 AZ5:AZ9999 AZ10001:AZ1048576" xr:uid="{00000000-0002-0000-1500-000000000000}"/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>
    <tabColor indexed="52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7.28515625" style="12" customWidth="1"/>
    <col min="2" max="2" width="12.42578125" style="12" customWidth="1"/>
    <col min="3" max="3" width="13.85546875" style="12" customWidth="1"/>
    <col min="4" max="4" width="10.7109375" style="13" customWidth="1"/>
    <col min="5" max="5" width="11.140625" style="13" customWidth="1"/>
    <col min="6" max="6" width="10.7109375" style="13" customWidth="1"/>
    <col min="7" max="7" width="11.5703125" style="13" customWidth="1"/>
    <col min="8" max="8" width="19" style="13" customWidth="1"/>
    <col min="9" max="9" width="15.5703125" style="13" customWidth="1"/>
    <col min="10" max="11" width="14.7109375" style="13" customWidth="1"/>
    <col min="12" max="12" width="10.7109375" style="13" customWidth="1"/>
    <col min="13" max="13" width="26.85546875" style="13" customWidth="1"/>
    <col min="14" max="14" width="25.42578125" style="13" customWidth="1"/>
    <col min="15" max="15" width="7.5703125" style="13" hidden="1"/>
    <col min="16" max="16" width="6.7109375" style="13" hidden="1"/>
    <col min="17" max="17" width="7.7109375" style="13" hidden="1"/>
    <col min="18" max="18" width="7.140625" style="13" hidden="1"/>
    <col min="19" max="19" width="6" style="13" hidden="1"/>
    <col min="20" max="20" width="7.85546875" style="13" hidden="1"/>
    <col min="21" max="21" width="8.140625" style="13" hidden="1"/>
    <col min="22" max="22" width="6.28515625" style="13" hidden="1"/>
    <col min="23" max="23" width="8" style="13" hidden="1"/>
    <col min="24" max="24" width="8.7109375" style="13" hidden="1"/>
    <col min="25" max="25" width="10" style="13" hidden="1"/>
    <col min="26" max="26" width="9.5703125" style="13" hidden="1"/>
    <col min="27" max="27" width="6.140625" style="13" hidden="1"/>
    <col min="28" max="29" width="5.7109375" style="13" hidden="1"/>
    <col min="30" max="30" width="6.85546875" style="13" hidden="1"/>
    <col min="31" max="31" width="6.42578125" style="13" hidden="1"/>
    <col min="32" max="32" width="6.7109375" style="13" hidden="1"/>
    <col min="33" max="33" width="7.28515625" style="13" hidden="1"/>
    <col min="34" max="34" width="5.7109375" style="13" hidden="1"/>
    <col min="35" max="46" width="9.140625" style="13" hidden="1"/>
    <col min="47" max="52" width="0" style="13" hidden="1"/>
    <col min="53" max="16384" width="9.140625" style="13" hidden="1"/>
  </cols>
  <sheetData>
    <row r="1" spans="1:20" s="1" customFormat="1">
      <c r="A1" s="2" t="s">
        <v>0</v>
      </c>
      <c r="B1" s="62" t="s">
        <v>4061</v>
      </c>
    </row>
    <row r="2" spans="1:20" s="1" customFormat="1">
      <c r="A2" s="2" t="s">
        <v>1</v>
      </c>
      <c r="B2" s="9" t="s">
        <v>3164</v>
      </c>
    </row>
    <row r="3" spans="1:20" s="1" customFormat="1">
      <c r="A3" s="2" t="s">
        <v>2</v>
      </c>
      <c r="B3" s="20" t="s">
        <v>3165</v>
      </c>
    </row>
    <row r="4" spans="1:20" s="1" customFormat="1">
      <c r="A4" s="2" t="s">
        <v>3</v>
      </c>
      <c r="B4" s="63" t="s">
        <v>165</v>
      </c>
    </row>
    <row r="5" spans="1:20" s="15" customFormat="1">
      <c r="A5" s="32" t="s">
        <v>92</v>
      </c>
      <c r="B5" s="33" t="s">
        <v>46</v>
      </c>
      <c r="C5" s="33" t="s">
        <v>47</v>
      </c>
      <c r="D5" s="33" t="s">
        <v>48</v>
      </c>
      <c r="E5" s="33" t="s">
        <v>49</v>
      </c>
      <c r="F5" s="33" t="s">
        <v>68</v>
      </c>
      <c r="G5" s="33" t="s">
        <v>50</v>
      </c>
      <c r="H5" s="33" t="s">
        <v>129</v>
      </c>
      <c r="I5" s="33" t="s">
        <v>52</v>
      </c>
      <c r="J5" s="33" t="s">
        <v>155</v>
      </c>
      <c r="K5" s="33" t="s">
        <v>156</v>
      </c>
      <c r="L5" s="33" t="s">
        <v>5</v>
      </c>
      <c r="M5" s="33" t="s">
        <v>54</v>
      </c>
      <c r="N5" s="34" t="s">
        <v>151</v>
      </c>
      <c r="O5" s="13"/>
      <c r="P5" s="13"/>
      <c r="Q5" s="13"/>
      <c r="R5" s="13"/>
      <c r="S5" s="13"/>
      <c r="T5" s="13"/>
    </row>
    <row r="6" spans="1:20" s="15" customFormat="1">
      <c r="A6" s="100" t="s">
        <v>4062</v>
      </c>
      <c r="B6" s="101" t="s">
        <v>4062</v>
      </c>
      <c r="C6" s="101" t="s">
        <v>4062</v>
      </c>
      <c r="D6" s="101" t="s">
        <v>4062</v>
      </c>
      <c r="E6" s="101" t="s">
        <v>4062</v>
      </c>
      <c r="F6" s="21" t="s">
        <v>71</v>
      </c>
      <c r="G6" s="101" t="s">
        <v>4062</v>
      </c>
      <c r="H6" s="21" t="s">
        <v>7</v>
      </c>
      <c r="I6" s="21" t="s">
        <v>7</v>
      </c>
      <c r="J6" s="21" t="s">
        <v>152</v>
      </c>
      <c r="K6" s="101" t="s">
        <v>4062</v>
      </c>
      <c r="L6" s="21" t="s">
        <v>6</v>
      </c>
      <c r="M6" s="21" t="s">
        <v>7</v>
      </c>
      <c r="N6" s="29" t="s">
        <v>7</v>
      </c>
      <c r="O6" s="13"/>
      <c r="P6" s="13"/>
      <c r="Q6" s="13"/>
      <c r="R6" s="13"/>
      <c r="S6" s="13"/>
      <c r="T6" s="13"/>
    </row>
    <row r="7" spans="1:20" s="17" customFormat="1" ht="20.25">
      <c r="A7" s="102" t="s">
        <v>4062</v>
      </c>
      <c r="B7" s="5" t="s">
        <v>8</v>
      </c>
      <c r="C7" s="5" t="s">
        <v>9</v>
      </c>
      <c r="D7" s="5" t="s">
        <v>56</v>
      </c>
      <c r="E7" s="5" t="s">
        <v>57</v>
      </c>
      <c r="F7" s="5" t="s">
        <v>58</v>
      </c>
      <c r="G7" s="5" t="s">
        <v>59</v>
      </c>
      <c r="H7" s="5" t="s">
        <v>60</v>
      </c>
      <c r="I7" s="5" t="s">
        <v>61</v>
      </c>
      <c r="J7" s="5" t="s">
        <v>62</v>
      </c>
      <c r="K7" s="5" t="s">
        <v>63</v>
      </c>
      <c r="L7" s="5" t="s">
        <v>72</v>
      </c>
      <c r="M7" s="24" t="s">
        <v>73</v>
      </c>
      <c r="N7" s="24" t="s">
        <v>74</v>
      </c>
      <c r="O7" s="13"/>
      <c r="P7" s="13"/>
      <c r="Q7" s="13"/>
      <c r="R7" s="13"/>
      <c r="S7" s="13"/>
      <c r="T7" s="13"/>
    </row>
    <row r="8" spans="1:20" s="17" customFormat="1" ht="20.25">
      <c r="A8" s="18" t="s">
        <v>130</v>
      </c>
      <c r="B8" s="103" t="s">
        <v>4062</v>
      </c>
      <c r="C8" s="103" t="s">
        <v>4062</v>
      </c>
      <c r="D8" s="103" t="s">
        <v>4062</v>
      </c>
      <c r="E8" s="103" t="s">
        <v>4062</v>
      </c>
      <c r="F8" s="103" t="s">
        <v>4062</v>
      </c>
      <c r="G8" s="103" t="s">
        <v>4062</v>
      </c>
      <c r="H8" s="103" t="s">
        <v>4062</v>
      </c>
      <c r="I8" s="103" t="s">
        <v>4062</v>
      </c>
      <c r="J8" s="53">
        <v>0</v>
      </c>
      <c r="K8" s="103" t="s">
        <v>4062</v>
      </c>
      <c r="L8" s="53">
        <v>0</v>
      </c>
      <c r="M8" s="54">
        <v>0</v>
      </c>
      <c r="N8" s="54">
        <v>0</v>
      </c>
      <c r="O8" s="13"/>
      <c r="P8" s="13"/>
      <c r="Q8" s="13"/>
      <c r="R8" s="13"/>
      <c r="S8" s="13"/>
      <c r="T8" s="13"/>
    </row>
    <row r="9" spans="1:20">
      <c r="A9" s="57" t="s">
        <v>172</v>
      </c>
      <c r="B9" s="107" t="s">
        <v>4062</v>
      </c>
      <c r="C9" s="107" t="s">
        <v>4062</v>
      </c>
      <c r="D9" s="108" t="s">
        <v>4062</v>
      </c>
      <c r="E9" s="108" t="s">
        <v>4062</v>
      </c>
      <c r="F9" s="59">
        <v>0</v>
      </c>
      <c r="G9" s="108" t="s">
        <v>4062</v>
      </c>
      <c r="H9" s="108" t="s">
        <v>4062</v>
      </c>
      <c r="I9" s="58">
        <v>0</v>
      </c>
      <c r="J9" s="59">
        <v>0</v>
      </c>
      <c r="K9" s="108" t="s">
        <v>4062</v>
      </c>
      <c r="L9" s="59">
        <v>0</v>
      </c>
      <c r="M9" s="58">
        <v>0</v>
      </c>
      <c r="N9" s="58">
        <v>0</v>
      </c>
    </row>
    <row r="10" spans="1:20">
      <c r="A10" s="57" t="s">
        <v>1905</v>
      </c>
      <c r="B10" s="107" t="s">
        <v>4062</v>
      </c>
      <c r="C10" s="107" t="s">
        <v>4062</v>
      </c>
      <c r="D10" s="108" t="s">
        <v>4062</v>
      </c>
      <c r="E10" s="108" t="s">
        <v>4062</v>
      </c>
      <c r="F10" s="59">
        <v>0</v>
      </c>
      <c r="G10" s="108" t="s">
        <v>4062</v>
      </c>
      <c r="H10" s="108" t="s">
        <v>4062</v>
      </c>
      <c r="I10" s="58">
        <v>0</v>
      </c>
      <c r="J10" s="59">
        <v>0</v>
      </c>
      <c r="K10" s="108" t="s">
        <v>4062</v>
      </c>
      <c r="L10" s="59">
        <v>0</v>
      </c>
      <c r="M10" s="58">
        <v>0</v>
      </c>
      <c r="N10" s="58">
        <v>0</v>
      </c>
    </row>
    <row r="11" spans="1:20">
      <c r="A11" t="s">
        <v>177</v>
      </c>
      <c r="B11" t="s">
        <v>177</v>
      </c>
      <c r="C11" s="107" t="s">
        <v>4062</v>
      </c>
      <c r="D11" t="s">
        <v>177</v>
      </c>
      <c r="E11" s="108" t="s">
        <v>4062</v>
      </c>
      <c r="F11" s="55">
        <v>0</v>
      </c>
      <c r="G11" t="s">
        <v>177</v>
      </c>
      <c r="H11" s="56">
        <v>0</v>
      </c>
      <c r="I11" s="56">
        <v>0</v>
      </c>
      <c r="J11" s="55">
        <v>0</v>
      </c>
      <c r="K11" s="55">
        <v>0</v>
      </c>
      <c r="L11" s="55">
        <v>0</v>
      </c>
      <c r="M11" s="56">
        <v>0</v>
      </c>
      <c r="N11" s="56">
        <v>0</v>
      </c>
    </row>
    <row r="12" spans="1:20">
      <c r="A12" s="57" t="s">
        <v>1906</v>
      </c>
      <c r="B12" s="107" t="s">
        <v>4062</v>
      </c>
      <c r="C12" s="107" t="s">
        <v>4062</v>
      </c>
      <c r="D12" s="108" t="s">
        <v>4062</v>
      </c>
      <c r="E12" s="108" t="s">
        <v>4062</v>
      </c>
      <c r="F12" s="59">
        <v>0</v>
      </c>
      <c r="G12" s="108" t="s">
        <v>4062</v>
      </c>
      <c r="H12" s="108" t="s">
        <v>4062</v>
      </c>
      <c r="I12" s="58">
        <v>0</v>
      </c>
      <c r="J12" s="59">
        <v>0</v>
      </c>
      <c r="K12" s="108" t="s">
        <v>4062</v>
      </c>
      <c r="L12" s="59">
        <v>0</v>
      </c>
      <c r="M12" s="58">
        <v>0</v>
      </c>
      <c r="N12" s="58">
        <v>0</v>
      </c>
    </row>
    <row r="13" spans="1:20">
      <c r="A13" t="s">
        <v>177</v>
      </c>
      <c r="B13" t="s">
        <v>177</v>
      </c>
      <c r="C13" s="107" t="s">
        <v>4062</v>
      </c>
      <c r="D13" t="s">
        <v>177</v>
      </c>
      <c r="E13" s="108" t="s">
        <v>4062</v>
      </c>
      <c r="F13" s="55">
        <v>0</v>
      </c>
      <c r="G13" t="s">
        <v>177</v>
      </c>
      <c r="H13" s="56">
        <v>0</v>
      </c>
      <c r="I13" s="56">
        <v>0</v>
      </c>
      <c r="J13" s="55">
        <v>0</v>
      </c>
      <c r="K13" s="55">
        <v>0</v>
      </c>
      <c r="L13" s="55">
        <v>0</v>
      </c>
      <c r="M13" s="56">
        <v>0</v>
      </c>
      <c r="N13" s="56">
        <v>0</v>
      </c>
    </row>
    <row r="14" spans="1:20">
      <c r="A14" s="57" t="s">
        <v>3113</v>
      </c>
      <c r="B14" s="107" t="s">
        <v>4062</v>
      </c>
      <c r="C14" s="107" t="s">
        <v>4062</v>
      </c>
      <c r="D14" s="108" t="s">
        <v>4062</v>
      </c>
      <c r="E14" s="108" t="s">
        <v>4062</v>
      </c>
      <c r="F14" s="59">
        <v>0</v>
      </c>
      <c r="G14" s="108" t="s">
        <v>4062</v>
      </c>
      <c r="H14" s="108" t="s">
        <v>4062</v>
      </c>
      <c r="I14" s="58">
        <v>0</v>
      </c>
      <c r="J14" s="59">
        <v>0</v>
      </c>
      <c r="K14" s="108" t="s">
        <v>4062</v>
      </c>
      <c r="L14" s="59">
        <v>0</v>
      </c>
      <c r="M14" s="58">
        <v>0</v>
      </c>
      <c r="N14" s="58">
        <v>0</v>
      </c>
    </row>
    <row r="15" spans="1:20">
      <c r="A15" t="s">
        <v>177</v>
      </c>
      <c r="B15" t="s">
        <v>177</v>
      </c>
      <c r="C15" s="107" t="s">
        <v>4062</v>
      </c>
      <c r="D15" t="s">
        <v>177</v>
      </c>
      <c r="E15" s="108" t="s">
        <v>4062</v>
      </c>
      <c r="F15" s="55">
        <v>0</v>
      </c>
      <c r="G15" t="s">
        <v>177</v>
      </c>
      <c r="H15" s="56">
        <v>0</v>
      </c>
      <c r="I15" s="56">
        <v>0</v>
      </c>
      <c r="J15" s="55">
        <v>0</v>
      </c>
      <c r="K15" s="55">
        <v>0</v>
      </c>
      <c r="L15" s="55">
        <v>0</v>
      </c>
      <c r="M15" s="56">
        <v>0</v>
      </c>
      <c r="N15" s="56">
        <v>0</v>
      </c>
    </row>
    <row r="16" spans="1:20">
      <c r="A16" s="57" t="s">
        <v>3114</v>
      </c>
      <c r="B16" s="107" t="s">
        <v>4062</v>
      </c>
      <c r="C16" s="107" t="s">
        <v>4062</v>
      </c>
      <c r="D16" s="108" t="s">
        <v>4062</v>
      </c>
      <c r="E16" s="108" t="s">
        <v>4062</v>
      </c>
      <c r="F16" s="59">
        <v>0</v>
      </c>
      <c r="G16" s="108" t="s">
        <v>4062</v>
      </c>
      <c r="H16" s="108" t="s">
        <v>4062</v>
      </c>
      <c r="I16" s="58">
        <v>0</v>
      </c>
      <c r="J16" s="59">
        <v>0</v>
      </c>
      <c r="K16" s="108" t="s">
        <v>4062</v>
      </c>
      <c r="L16" s="59">
        <v>0</v>
      </c>
      <c r="M16" s="58">
        <v>0</v>
      </c>
      <c r="N16" s="58">
        <v>0</v>
      </c>
    </row>
    <row r="17" spans="1:14">
      <c r="A17" t="s">
        <v>177</v>
      </c>
      <c r="B17" t="s">
        <v>177</v>
      </c>
      <c r="C17" s="107" t="s">
        <v>4062</v>
      </c>
      <c r="D17" t="s">
        <v>177</v>
      </c>
      <c r="E17" s="108" t="s">
        <v>4062</v>
      </c>
      <c r="F17" s="55">
        <v>0</v>
      </c>
      <c r="G17" t="s">
        <v>177</v>
      </c>
      <c r="H17" s="56">
        <v>0</v>
      </c>
      <c r="I17" s="56">
        <v>0</v>
      </c>
      <c r="J17" s="55">
        <v>0</v>
      </c>
      <c r="K17" s="55">
        <v>0</v>
      </c>
      <c r="L17" s="55">
        <v>0</v>
      </c>
      <c r="M17" s="56">
        <v>0</v>
      </c>
      <c r="N17" s="56">
        <v>0</v>
      </c>
    </row>
    <row r="18" spans="1:14">
      <c r="A18" s="57" t="s">
        <v>825</v>
      </c>
      <c r="B18" s="107" t="s">
        <v>4062</v>
      </c>
      <c r="C18" s="107" t="s">
        <v>4062</v>
      </c>
      <c r="D18" s="108" t="s">
        <v>4062</v>
      </c>
      <c r="E18" s="108" t="s">
        <v>4062</v>
      </c>
      <c r="F18" s="59">
        <v>0</v>
      </c>
      <c r="G18" s="108" t="s">
        <v>4062</v>
      </c>
      <c r="H18" s="108" t="s">
        <v>4062</v>
      </c>
      <c r="I18" s="58">
        <v>0</v>
      </c>
      <c r="J18" s="59">
        <v>0</v>
      </c>
      <c r="K18" s="108" t="s">
        <v>4062</v>
      </c>
      <c r="L18" s="59">
        <v>0</v>
      </c>
      <c r="M18" s="58">
        <v>0</v>
      </c>
      <c r="N18" s="58">
        <v>0</v>
      </c>
    </row>
    <row r="19" spans="1:14">
      <c r="A19" t="s">
        <v>177</v>
      </c>
      <c r="B19" t="s">
        <v>177</v>
      </c>
      <c r="C19" s="107" t="s">
        <v>4062</v>
      </c>
      <c r="D19" t="s">
        <v>177</v>
      </c>
      <c r="E19" s="108" t="s">
        <v>4062</v>
      </c>
      <c r="F19" s="55">
        <v>0</v>
      </c>
      <c r="G19" t="s">
        <v>177</v>
      </c>
      <c r="H19" s="56">
        <v>0</v>
      </c>
      <c r="I19" s="56">
        <v>0</v>
      </c>
      <c r="J19" s="55">
        <v>0</v>
      </c>
      <c r="K19" s="55">
        <v>0</v>
      </c>
      <c r="L19" s="55">
        <v>0</v>
      </c>
      <c r="M19" s="56">
        <v>0</v>
      </c>
      <c r="N19" s="56">
        <v>0</v>
      </c>
    </row>
    <row r="20" spans="1:14">
      <c r="A20" s="57" t="s">
        <v>184</v>
      </c>
      <c r="B20" s="107" t="s">
        <v>4062</v>
      </c>
      <c r="C20" s="107" t="s">
        <v>4062</v>
      </c>
      <c r="D20" s="108" t="s">
        <v>4062</v>
      </c>
      <c r="E20" s="108" t="s">
        <v>4062</v>
      </c>
      <c r="F20" s="59">
        <v>0</v>
      </c>
      <c r="G20" s="108" t="s">
        <v>4062</v>
      </c>
      <c r="H20" s="108" t="s">
        <v>4062</v>
      </c>
      <c r="I20" s="58">
        <v>0</v>
      </c>
      <c r="J20" s="59">
        <v>0</v>
      </c>
      <c r="K20" s="108" t="s">
        <v>4062</v>
      </c>
      <c r="L20" s="59">
        <v>0</v>
      </c>
      <c r="M20" s="58">
        <v>0</v>
      </c>
      <c r="N20" s="58">
        <v>0</v>
      </c>
    </row>
    <row r="21" spans="1:14">
      <c r="A21" t="s">
        <v>177</v>
      </c>
      <c r="B21" t="s">
        <v>177</v>
      </c>
      <c r="C21" s="107" t="s">
        <v>4062</v>
      </c>
      <c r="D21" t="s">
        <v>177</v>
      </c>
      <c r="E21" s="108" t="s">
        <v>4062</v>
      </c>
      <c r="F21" s="55">
        <v>0</v>
      </c>
      <c r="G21" t="s">
        <v>177</v>
      </c>
      <c r="H21" s="56">
        <v>0</v>
      </c>
      <c r="I21" s="56">
        <v>0</v>
      </c>
      <c r="J21" s="55">
        <v>0</v>
      </c>
      <c r="K21" s="55">
        <v>0</v>
      </c>
      <c r="L21" s="55">
        <v>0</v>
      </c>
      <c r="M21" s="56">
        <v>0</v>
      </c>
      <c r="N21" s="56">
        <v>0</v>
      </c>
    </row>
    <row r="22" spans="1:14">
      <c r="A22" t="s">
        <v>186</v>
      </c>
      <c r="B22" s="107" t="s">
        <v>4062</v>
      </c>
      <c r="C22" s="107" t="s">
        <v>4062</v>
      </c>
      <c r="D22" s="108" t="s">
        <v>4062</v>
      </c>
      <c r="E22" s="108" t="s">
        <v>4062</v>
      </c>
      <c r="F22" s="108" t="s">
        <v>4062</v>
      </c>
      <c r="G22" s="108" t="s">
        <v>4062</v>
      </c>
      <c r="H22" s="108" t="s">
        <v>4062</v>
      </c>
      <c r="I22" s="108" t="s">
        <v>4062</v>
      </c>
      <c r="J22" s="108" t="s">
        <v>4062</v>
      </c>
      <c r="K22" s="108" t="s">
        <v>4062</v>
      </c>
      <c r="L22" s="108" t="s">
        <v>4062</v>
      </c>
      <c r="M22" s="108" t="s">
        <v>4062</v>
      </c>
      <c r="N22" s="108" t="s">
        <v>4062</v>
      </c>
    </row>
    <row r="23" spans="1:14">
      <c r="A23" t="s">
        <v>299</v>
      </c>
      <c r="B23" s="107" t="s">
        <v>4062</v>
      </c>
      <c r="C23" s="107" t="s">
        <v>4062</v>
      </c>
      <c r="D23" s="108" t="s">
        <v>4062</v>
      </c>
      <c r="E23" s="108" t="s">
        <v>4062</v>
      </c>
      <c r="F23" s="108" t="s">
        <v>4062</v>
      </c>
      <c r="G23" s="108" t="s">
        <v>4062</v>
      </c>
      <c r="H23" s="108" t="s">
        <v>4062</v>
      </c>
      <c r="I23" s="108" t="s">
        <v>4062</v>
      </c>
      <c r="J23" s="108" t="s">
        <v>4062</v>
      </c>
      <c r="K23" s="108" t="s">
        <v>4062</v>
      </c>
      <c r="L23" s="108" t="s">
        <v>4062</v>
      </c>
      <c r="M23" s="108" t="s">
        <v>4062</v>
      </c>
      <c r="N23" s="108" t="s">
        <v>4062</v>
      </c>
    </row>
    <row r="24" spans="1:14">
      <c r="A24" t="s">
        <v>300</v>
      </c>
      <c r="B24" s="107" t="s">
        <v>4062</v>
      </c>
      <c r="C24" s="107" t="s">
        <v>4062</v>
      </c>
      <c r="D24" s="108" t="s">
        <v>4062</v>
      </c>
      <c r="E24" s="108" t="s">
        <v>4062</v>
      </c>
      <c r="F24" s="108" t="s">
        <v>4062</v>
      </c>
      <c r="G24" s="108" t="s">
        <v>4062</v>
      </c>
      <c r="H24" s="108" t="s">
        <v>4062</v>
      </c>
      <c r="I24" s="108" t="s">
        <v>4062</v>
      </c>
      <c r="J24" s="108" t="s">
        <v>4062</v>
      </c>
      <c r="K24" s="108" t="s">
        <v>4062</v>
      </c>
      <c r="L24" s="108" t="s">
        <v>4062</v>
      </c>
      <c r="M24" s="108" t="s">
        <v>4062</v>
      </c>
      <c r="N24" s="108" t="s">
        <v>4062</v>
      </c>
    </row>
    <row r="25" spans="1:14">
      <c r="A25" t="s">
        <v>301</v>
      </c>
      <c r="B25" s="107" t="s">
        <v>4062</v>
      </c>
      <c r="C25" s="107" t="s">
        <v>4062</v>
      </c>
      <c r="D25" s="108" t="s">
        <v>4062</v>
      </c>
      <c r="E25" s="108" t="s">
        <v>4062</v>
      </c>
      <c r="F25" s="108" t="s">
        <v>4062</v>
      </c>
      <c r="G25" s="108" t="s">
        <v>4062</v>
      </c>
      <c r="H25" s="108" t="s">
        <v>4062</v>
      </c>
      <c r="I25" s="108" t="s">
        <v>4062</v>
      </c>
      <c r="J25" s="108" t="s">
        <v>4062</v>
      </c>
      <c r="K25" s="108" t="s">
        <v>4062</v>
      </c>
      <c r="L25" s="108" t="s">
        <v>4062</v>
      </c>
      <c r="M25" s="108" t="s">
        <v>4062</v>
      </c>
      <c r="N25" s="108" t="s">
        <v>4062</v>
      </c>
    </row>
    <row r="10000" spans="52:52" hidden="1">
      <c r="AZ10000"/>
    </row>
  </sheetData>
  <dataValidations count="1">
    <dataValidation allowBlank="1" showInputMessage="1" showErrorMessage="1" sqref="B1:B4 A5:AY1048576 BA5:XFD1048576 AZ5:AZ9999 AZ10001:AZ1048576" xr:uid="{00000000-0002-0000-1600-000000000000}"/>
  </dataValidations>
  <pageMargins left="0" right="0" top="0.5" bottom="0.5" header="0" footer="0.25"/>
  <pageSetup paperSize="9" scale="59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indexed="52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7.28515625" style="12" customWidth="1"/>
    <col min="2" max="2" width="20.28515625" style="12" customWidth="1"/>
    <col min="3" max="3" width="12" style="13" customWidth="1"/>
    <col min="4" max="4" width="28" style="13" customWidth="1"/>
    <col min="5" max="5" width="11.5703125" style="13" customWidth="1"/>
    <col min="6" max="6" width="14" style="13" customWidth="1"/>
    <col min="7" max="7" width="26.85546875" style="13" customWidth="1"/>
    <col min="8" max="8" width="23.7109375" style="13" customWidth="1"/>
    <col min="9" max="9" width="29.140625" style="15" customWidth="1"/>
    <col min="10" max="10" width="6.7109375" style="15" hidden="1"/>
    <col min="11" max="11" width="7.7109375" style="15" hidden="1"/>
    <col min="12" max="12" width="7.140625" style="15" hidden="1"/>
    <col min="13" max="13" width="6" style="15" hidden="1"/>
    <col min="14" max="14" width="7.85546875" style="15" hidden="1"/>
    <col min="15" max="15" width="8.140625" style="15" hidden="1"/>
    <col min="16" max="16" width="6.28515625" style="15" hidden="1"/>
    <col min="17" max="17" width="8" style="15" hidden="1"/>
    <col min="18" max="18" width="8.7109375" style="15" hidden="1"/>
    <col min="19" max="19" width="10" style="15" hidden="1"/>
    <col min="20" max="20" width="9.5703125" style="15" hidden="1"/>
    <col min="21" max="21" width="6.140625" style="15" hidden="1"/>
    <col min="22" max="23" width="5.7109375" style="15" hidden="1"/>
    <col min="24" max="24" width="6.85546875" style="15" hidden="1"/>
    <col min="25" max="25" width="6.42578125" style="15" hidden="1"/>
    <col min="26" max="26" width="6.7109375" style="15" hidden="1"/>
    <col min="27" max="27" width="7.28515625" style="15" hidden="1"/>
    <col min="28" max="34" width="5.7109375" style="15" hidden="1"/>
    <col min="35" max="40" width="9.140625" style="13" hidden="1"/>
    <col min="41" max="52" width="0" style="13" hidden="1"/>
    <col min="53" max="16384" width="9.140625" style="13" hidden="1"/>
  </cols>
  <sheetData>
    <row r="1" spans="1:34" s="1" customFormat="1">
      <c r="A1" s="2" t="s">
        <v>0</v>
      </c>
      <c r="B1" s="62" t="s">
        <v>4061</v>
      </c>
    </row>
    <row r="2" spans="1:34" s="1" customFormat="1">
      <c r="A2" s="2" t="s">
        <v>1</v>
      </c>
      <c r="B2" s="9" t="s">
        <v>3164</v>
      </c>
    </row>
    <row r="3" spans="1:34" s="1" customFormat="1">
      <c r="A3" s="2" t="s">
        <v>2</v>
      </c>
      <c r="B3" s="20" t="s">
        <v>3165</v>
      </c>
    </row>
    <row r="4" spans="1:34" s="1" customFormat="1">
      <c r="A4" s="2" t="s">
        <v>3</v>
      </c>
      <c r="B4" s="63" t="s">
        <v>165</v>
      </c>
    </row>
    <row r="5" spans="1:34" s="15" customFormat="1">
      <c r="A5" s="32" t="s">
        <v>92</v>
      </c>
      <c r="B5" s="35" t="s">
        <v>131</v>
      </c>
      <c r="C5" s="35" t="s">
        <v>132</v>
      </c>
      <c r="D5" s="35" t="s">
        <v>133</v>
      </c>
      <c r="E5" s="35" t="s">
        <v>50</v>
      </c>
      <c r="F5" s="35" t="s">
        <v>134</v>
      </c>
      <c r="G5" s="35" t="s">
        <v>54</v>
      </c>
      <c r="H5" s="36" t="s">
        <v>55</v>
      </c>
      <c r="I5" s="52" t="s">
        <v>149</v>
      </c>
    </row>
    <row r="6" spans="1:34" s="15" customFormat="1">
      <c r="A6" s="100" t="s">
        <v>4062</v>
      </c>
      <c r="B6" s="16" t="s">
        <v>70</v>
      </c>
      <c r="C6" s="101" t="s">
        <v>4062</v>
      </c>
      <c r="D6" s="16" t="s">
        <v>7</v>
      </c>
      <c r="E6" s="101" t="s">
        <v>4062</v>
      </c>
      <c r="F6" s="16" t="s">
        <v>150</v>
      </c>
      <c r="G6" s="21" t="s">
        <v>7</v>
      </c>
      <c r="H6" s="29" t="s">
        <v>7</v>
      </c>
      <c r="I6" s="125" t="s">
        <v>4062</v>
      </c>
    </row>
    <row r="7" spans="1:34" s="17" customFormat="1" ht="20.25">
      <c r="A7" s="102" t="s">
        <v>4062</v>
      </c>
      <c r="B7" s="5" t="s">
        <v>8</v>
      </c>
      <c r="C7" s="5" t="s">
        <v>9</v>
      </c>
      <c r="D7" s="5" t="s">
        <v>56</v>
      </c>
      <c r="E7" s="5" t="s">
        <v>57</v>
      </c>
      <c r="F7" s="5" t="s">
        <v>58</v>
      </c>
      <c r="G7" s="24" t="s">
        <v>59</v>
      </c>
      <c r="H7" s="24" t="s">
        <v>60</v>
      </c>
      <c r="I7" s="24" t="s">
        <v>61</v>
      </c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</row>
    <row r="8" spans="1:34" s="17" customFormat="1" ht="20.25">
      <c r="A8" s="18" t="s">
        <v>135</v>
      </c>
      <c r="B8" s="103" t="s">
        <v>4062</v>
      </c>
      <c r="C8" s="103" t="s">
        <v>4062</v>
      </c>
      <c r="D8" s="54">
        <f>D9</f>
        <v>1.0417122859765902E-2</v>
      </c>
      <c r="E8" s="103" t="s">
        <v>4062</v>
      </c>
      <c r="F8" s="53">
        <f>F9+F23</f>
        <v>7749.6049599999988</v>
      </c>
      <c r="G8" s="54">
        <f>F8/$F$8</f>
        <v>1</v>
      </c>
      <c r="H8" s="54">
        <f>F8/'סכום נכסי הקרן'!$C$41</f>
        <v>1.5483260503325451E-2</v>
      </c>
      <c r="I8" s="126" t="s">
        <v>4062</v>
      </c>
      <c r="J8" s="15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15"/>
      <c r="AG8" s="15"/>
      <c r="AH8" s="15"/>
    </row>
    <row r="9" spans="1:34">
      <c r="A9" s="57" t="s">
        <v>172</v>
      </c>
      <c r="B9" s="107" t="s">
        <v>4062</v>
      </c>
      <c r="C9" s="108" t="s">
        <v>4062</v>
      </c>
      <c r="D9" s="58">
        <f>D10*F10/F9</f>
        <v>1.0417122859765902E-2</v>
      </c>
      <c r="E9" s="119" t="s">
        <v>4062</v>
      </c>
      <c r="F9" s="59">
        <f>F10+F16</f>
        <v>7749.6049599999988</v>
      </c>
      <c r="G9" s="58">
        <f t="shared" ref="G9:G27" si="0">F9/$F$8</f>
        <v>1</v>
      </c>
      <c r="H9" s="58">
        <f>F9/'סכום נכסי הקרן'!$C$41</f>
        <v>1.5483260503325451E-2</v>
      </c>
      <c r="I9" s="119" t="s">
        <v>4062</v>
      </c>
    </row>
    <row r="10" spans="1:34">
      <c r="A10" s="57" t="s">
        <v>3115</v>
      </c>
      <c r="B10" s="107" t="s">
        <v>4062</v>
      </c>
      <c r="C10" s="108" t="s">
        <v>4062</v>
      </c>
      <c r="D10" s="58">
        <f>(D11*F11+D12*F12+D13*F13+D14*F14+D15*F15)/F10</f>
        <v>2.3069630321884364E-2</v>
      </c>
      <c r="E10" s="119" t="s">
        <v>4062</v>
      </c>
      <c r="F10" s="59">
        <f>SUM(F11:F15)</f>
        <v>3499.3446299999996</v>
      </c>
      <c r="G10" s="58">
        <f t="shared" si="0"/>
        <v>0.45155135623842174</v>
      </c>
      <c r="H10" s="58">
        <f>F10/'סכום נכסי הקרן'!$C$41</f>
        <v>6.991487279269396E-3</v>
      </c>
      <c r="I10" s="119" t="s">
        <v>4062</v>
      </c>
    </row>
    <row r="11" spans="1:34">
      <c r="A11" t="s">
        <v>3337</v>
      </c>
      <c r="B11" s="66">
        <v>45291</v>
      </c>
      <c r="C11" t="s">
        <v>3336</v>
      </c>
      <c r="D11" s="56">
        <v>1.09E-2</v>
      </c>
      <c r="E11" t="s">
        <v>98</v>
      </c>
      <c r="F11" s="55">
        <v>137.36063000000001</v>
      </c>
      <c r="G11" s="56">
        <f t="shared" si="0"/>
        <v>1.7724855745421125E-2</v>
      </c>
      <c r="H11" s="56">
        <f>F11/'סכום נכסי הקרן'!$C$41</f>
        <v>2.7443855889022008E-4</v>
      </c>
      <c r="I11" t="s">
        <v>3338</v>
      </c>
    </row>
    <row r="12" spans="1:34">
      <c r="A12" t="s">
        <v>3339</v>
      </c>
      <c r="B12" s="66">
        <v>45291</v>
      </c>
      <c r="C12" t="s">
        <v>3336</v>
      </c>
      <c r="D12" s="56">
        <v>4.7500000000000001E-2</v>
      </c>
      <c r="E12" t="s">
        <v>98</v>
      </c>
      <c r="F12" s="55">
        <v>881.93899999999996</v>
      </c>
      <c r="G12" s="56">
        <f t="shared" si="0"/>
        <v>0.11380438158489051</v>
      </c>
      <c r="H12" s="56">
        <f>F12/'סכום נכסי הקרן'!$C$41</f>
        <v>1.7620628864987134E-3</v>
      </c>
      <c r="I12" t="s">
        <v>3340</v>
      </c>
    </row>
    <row r="13" spans="1:34">
      <c r="A13" t="s">
        <v>3341</v>
      </c>
      <c r="B13" s="66">
        <v>45291</v>
      </c>
      <c r="C13" t="s">
        <v>3336</v>
      </c>
      <c r="D13" s="56">
        <v>8.8999999999999999E-3</v>
      </c>
      <c r="E13" t="s">
        <v>98</v>
      </c>
      <c r="F13" s="55">
        <v>312.73599999999999</v>
      </c>
      <c r="G13" s="56">
        <f t="shared" si="0"/>
        <v>4.0355089274124761E-2</v>
      </c>
      <c r="H13" s="56">
        <f>F13/'סכום נכסי הקרן'!$C$41</f>
        <v>6.2482835986622841E-4</v>
      </c>
      <c r="I13" t="s">
        <v>3342</v>
      </c>
    </row>
    <row r="14" spans="1:34">
      <c r="A14" t="s">
        <v>3343</v>
      </c>
      <c r="B14" s="66">
        <v>45291</v>
      </c>
      <c r="C14" t="s">
        <v>3336</v>
      </c>
      <c r="D14" s="56">
        <v>1.29E-2</v>
      </c>
      <c r="E14" t="s">
        <v>98</v>
      </c>
      <c r="F14" s="55">
        <v>1285.2909999999999</v>
      </c>
      <c r="G14" s="56">
        <f t="shared" si="0"/>
        <v>0.16585245398108656</v>
      </c>
      <c r="H14" s="56">
        <f>F14/'סכום נכסי הקרן'!$C$41</f>
        <v>2.5679367501049597E-3</v>
      </c>
      <c r="I14" t="s">
        <v>3344</v>
      </c>
    </row>
    <row r="15" spans="1:34">
      <c r="A15" t="s">
        <v>3345</v>
      </c>
      <c r="B15" s="66">
        <v>45077</v>
      </c>
      <c r="C15" t="s">
        <v>3336</v>
      </c>
      <c r="D15" s="56">
        <v>2.0380138858811511E-2</v>
      </c>
      <c r="E15" t="s">
        <v>98</v>
      </c>
      <c r="F15" s="55">
        <v>882.01800000000003</v>
      </c>
      <c r="G15" s="56">
        <f t="shared" si="0"/>
        <v>0.11381457565289885</v>
      </c>
      <c r="H15" s="56">
        <f>F15/'סכום נכסי הקרן'!$C$41</f>
        <v>1.7622207239092753E-3</v>
      </c>
      <c r="I15" t="s">
        <v>3346</v>
      </c>
    </row>
    <row r="16" spans="1:34">
      <c r="A16" s="57" t="s">
        <v>3116</v>
      </c>
      <c r="B16" s="107" t="s">
        <v>4062</v>
      </c>
      <c r="C16" s="108" t="s">
        <v>4062</v>
      </c>
      <c r="D16" s="58">
        <v>0</v>
      </c>
      <c r="E16" s="119" t="s">
        <v>4062</v>
      </c>
      <c r="F16" s="59">
        <f>SUM(F17:F22)</f>
        <v>4250.2603299999992</v>
      </c>
      <c r="G16" s="58">
        <f t="shared" si="0"/>
        <v>0.5484486437615782</v>
      </c>
      <c r="H16" s="58">
        <f>F16/'סכום נכסי הקרן'!$C$41</f>
        <v>8.491773224056056E-3</v>
      </c>
      <c r="I16" s="119" t="s">
        <v>4062</v>
      </c>
    </row>
    <row r="17" spans="1:9">
      <c r="A17" t="s">
        <v>3347</v>
      </c>
      <c r="B17" s="66">
        <v>45291</v>
      </c>
      <c r="C17" t="s">
        <v>108</v>
      </c>
      <c r="D17" s="56">
        <v>0</v>
      </c>
      <c r="E17" t="s">
        <v>98</v>
      </c>
      <c r="F17" s="55">
        <v>751.3</v>
      </c>
      <c r="G17" s="56">
        <f t="shared" si="0"/>
        <v>9.6946877147657873E-2</v>
      </c>
      <c r="H17" s="56">
        <f>F17/'סכום נכסי הקרן'!$C$41</f>
        <v>1.5010537538610758E-3</v>
      </c>
      <c r="I17" t="s">
        <v>3348</v>
      </c>
    </row>
    <row r="18" spans="1:9">
      <c r="A18" t="s">
        <v>3349</v>
      </c>
      <c r="B18" s="66">
        <v>45291</v>
      </c>
      <c r="C18" t="s">
        <v>108</v>
      </c>
      <c r="D18" s="56">
        <v>0</v>
      </c>
      <c r="E18" t="s">
        <v>98</v>
      </c>
      <c r="F18" s="55">
        <v>2459.2930899999997</v>
      </c>
      <c r="G18" s="56">
        <f t="shared" si="0"/>
        <v>0.31734431660630091</v>
      </c>
      <c r="H18" s="56">
        <f>F18/'סכום נכסי הקרן'!$C$41</f>
        <v>4.9135247232651464E-3</v>
      </c>
      <c r="I18" t="s">
        <v>3350</v>
      </c>
    </row>
    <row r="19" spans="1:9">
      <c r="A19" t="s">
        <v>3351</v>
      </c>
      <c r="B19" s="66">
        <v>44377</v>
      </c>
      <c r="C19" t="s">
        <v>108</v>
      </c>
      <c r="D19" s="56">
        <v>0</v>
      </c>
      <c r="E19" t="s">
        <v>98</v>
      </c>
      <c r="F19" s="55">
        <v>52.73686</v>
      </c>
      <c r="G19" s="56">
        <f t="shared" si="0"/>
        <v>6.8051030048891688E-3</v>
      </c>
      <c r="H19" s="56">
        <f>F19/'סכום נכסי הקרן'!$C$41</f>
        <v>1.0536518257666182E-4</v>
      </c>
      <c r="I19" t="s">
        <v>3352</v>
      </c>
    </row>
    <row r="20" spans="1:9">
      <c r="A20" t="s">
        <v>3353</v>
      </c>
      <c r="B20" s="66">
        <v>44377</v>
      </c>
      <c r="C20" t="s">
        <v>108</v>
      </c>
      <c r="D20" s="56">
        <v>0</v>
      </c>
      <c r="E20" t="s">
        <v>98</v>
      </c>
      <c r="F20" s="55">
        <v>71.969380000000001</v>
      </c>
      <c r="G20" s="56">
        <f t="shared" si="0"/>
        <v>9.2868449903541934E-3</v>
      </c>
      <c r="H20" s="56">
        <f>F20/'סכום נכסי הקרן'!$C$41</f>
        <v>1.4379064023965692E-4</v>
      </c>
      <c r="I20" t="s">
        <v>3352</v>
      </c>
    </row>
    <row r="21" spans="1:9">
      <c r="A21" t="s">
        <v>3354</v>
      </c>
      <c r="B21" s="66">
        <v>44834</v>
      </c>
      <c r="C21" t="s">
        <v>108</v>
      </c>
      <c r="D21" s="56">
        <v>0</v>
      </c>
      <c r="E21" t="s">
        <v>98</v>
      </c>
      <c r="F21" s="55">
        <v>99.031000000000006</v>
      </c>
      <c r="G21" s="56">
        <f t="shared" si="0"/>
        <v>1.2778844923212709E-2</v>
      </c>
      <c r="H21" s="56">
        <f>F21/'סכום נכסי הקרן'!$C$41</f>
        <v>1.9785818487770028E-4</v>
      </c>
      <c r="I21" t="s">
        <v>3355</v>
      </c>
    </row>
    <row r="22" spans="1:9">
      <c r="A22" t="s">
        <v>3356</v>
      </c>
      <c r="B22" s="66">
        <v>45230</v>
      </c>
      <c r="C22" t="s">
        <v>108</v>
      </c>
      <c r="D22" s="56">
        <v>0</v>
      </c>
      <c r="E22" t="s">
        <v>98</v>
      </c>
      <c r="F22" s="55">
        <v>815.93</v>
      </c>
      <c r="G22" s="56">
        <f t="shared" si="0"/>
        <v>0.10528665708916343</v>
      </c>
      <c r="H22" s="56">
        <f>F22/'סכום נכסי הקרן'!$C$41</f>
        <v>1.6301807392358149E-3</v>
      </c>
      <c r="I22" t="s">
        <v>3357</v>
      </c>
    </row>
    <row r="23" spans="1:9">
      <c r="A23" s="57" t="s">
        <v>184</v>
      </c>
      <c r="B23" s="107" t="s">
        <v>4062</v>
      </c>
      <c r="C23" s="108" t="s">
        <v>4062</v>
      </c>
      <c r="D23" s="58">
        <v>0</v>
      </c>
      <c r="E23" s="119" t="s">
        <v>4062</v>
      </c>
      <c r="F23" s="59">
        <v>0</v>
      </c>
      <c r="G23" s="58">
        <f t="shared" si="0"/>
        <v>0</v>
      </c>
      <c r="H23" s="58">
        <f>F23/'סכום נכסי הקרן'!$C$41</f>
        <v>0</v>
      </c>
      <c r="I23" s="119" t="s">
        <v>4062</v>
      </c>
    </row>
    <row r="24" spans="1:9">
      <c r="A24" s="57" t="s">
        <v>3115</v>
      </c>
      <c r="B24" s="107" t="s">
        <v>4062</v>
      </c>
      <c r="C24" s="108" t="s">
        <v>4062</v>
      </c>
      <c r="D24" s="58">
        <v>0</v>
      </c>
      <c r="E24" s="119" t="s">
        <v>4062</v>
      </c>
      <c r="F24" s="59">
        <v>0</v>
      </c>
      <c r="G24" s="58">
        <f t="shared" si="0"/>
        <v>0</v>
      </c>
      <c r="H24" s="58">
        <f>F24/'סכום נכסי הקרן'!$C$41</f>
        <v>0</v>
      </c>
      <c r="I24" s="119" t="s">
        <v>4062</v>
      </c>
    </row>
    <row r="25" spans="1:9">
      <c r="A25" t="s">
        <v>177</v>
      </c>
      <c r="B25" s="107" t="s">
        <v>4062</v>
      </c>
      <c r="C25" s="108" t="s">
        <v>4062</v>
      </c>
      <c r="D25" s="56">
        <v>0</v>
      </c>
      <c r="E25" t="s">
        <v>177</v>
      </c>
      <c r="F25" s="55">
        <v>0</v>
      </c>
      <c r="G25" s="56">
        <f t="shared" si="0"/>
        <v>0</v>
      </c>
      <c r="H25" s="56">
        <f>F25/'סכום נכסי הקרן'!$C$41</f>
        <v>0</v>
      </c>
      <c r="I25" s="119" t="s">
        <v>4062</v>
      </c>
    </row>
    <row r="26" spans="1:9">
      <c r="A26" s="57" t="s">
        <v>3116</v>
      </c>
      <c r="B26" s="107" t="s">
        <v>4062</v>
      </c>
      <c r="C26" s="108" t="s">
        <v>4062</v>
      </c>
      <c r="D26" s="58">
        <v>0</v>
      </c>
      <c r="E26" s="119" t="s">
        <v>4062</v>
      </c>
      <c r="F26" s="59">
        <v>0</v>
      </c>
      <c r="G26" s="58">
        <f t="shared" si="0"/>
        <v>0</v>
      </c>
      <c r="H26" s="58">
        <f>F26/'סכום נכסי הקרן'!$C$41</f>
        <v>0</v>
      </c>
      <c r="I26" s="119" t="s">
        <v>4062</v>
      </c>
    </row>
    <row r="27" spans="1:9">
      <c r="A27" t="s">
        <v>177</v>
      </c>
      <c r="B27" s="107" t="s">
        <v>4062</v>
      </c>
      <c r="C27" s="108" t="s">
        <v>4062</v>
      </c>
      <c r="D27" s="56">
        <v>0</v>
      </c>
      <c r="E27" t="s">
        <v>177</v>
      </c>
      <c r="F27" s="55">
        <v>0</v>
      </c>
      <c r="G27" s="56">
        <f t="shared" si="0"/>
        <v>0</v>
      </c>
      <c r="H27" s="56">
        <f>F27/'סכום נכסי הקרן'!$C$41</f>
        <v>0</v>
      </c>
      <c r="I27" s="119" t="s">
        <v>4062</v>
      </c>
    </row>
    <row r="28" spans="1:9" hidden="1">
      <c r="E28" s="15"/>
      <c r="F28" s="15"/>
      <c r="G28" s="15"/>
    </row>
    <row r="29" spans="1:9" hidden="1">
      <c r="E29" s="15"/>
      <c r="F29" s="15"/>
      <c r="G29" s="15"/>
    </row>
    <row r="30" spans="1:9" hidden="1">
      <c r="E30" s="15"/>
      <c r="F30" s="15"/>
      <c r="G30" s="15"/>
    </row>
    <row r="31" spans="1:9" hidden="1">
      <c r="E31" s="15"/>
      <c r="F31" s="15"/>
      <c r="G31" s="15"/>
    </row>
    <row r="32" spans="1:9" hidden="1">
      <c r="E32" s="15"/>
      <c r="F32" s="15"/>
      <c r="G32" s="15"/>
    </row>
    <row r="33" spans="5:7" hidden="1">
      <c r="E33" s="15"/>
      <c r="F33" s="15"/>
      <c r="G33" s="15"/>
    </row>
    <row r="34" spans="5:7" hidden="1">
      <c r="E34" s="15"/>
      <c r="F34" s="15"/>
      <c r="G34" s="15"/>
    </row>
    <row r="35" spans="5:7" hidden="1">
      <c r="E35" s="15"/>
      <c r="F35" s="15"/>
      <c r="G35" s="15"/>
    </row>
    <row r="36" spans="5:7" hidden="1">
      <c r="E36" s="15"/>
      <c r="F36" s="15"/>
      <c r="G36" s="15"/>
    </row>
    <row r="37" spans="5:7" hidden="1">
      <c r="E37" s="15"/>
      <c r="F37" s="15"/>
      <c r="G37" s="15"/>
    </row>
    <row r="38" spans="5:7" hidden="1">
      <c r="E38" s="15"/>
      <c r="F38" s="15"/>
      <c r="G38" s="15"/>
    </row>
    <row r="39" spans="5:7" hidden="1">
      <c r="E39" s="15"/>
      <c r="F39" s="15"/>
      <c r="G39" s="15"/>
    </row>
    <row r="40" spans="5:7" hidden="1">
      <c r="E40" s="15"/>
      <c r="F40" s="15"/>
      <c r="G40" s="15"/>
    </row>
    <row r="41" spans="5:7" hidden="1">
      <c r="E41" s="15"/>
      <c r="F41" s="15"/>
      <c r="G41" s="15"/>
    </row>
    <row r="42" spans="5:7" hidden="1">
      <c r="E42" s="15"/>
      <c r="F42" s="15"/>
      <c r="G42" s="15"/>
    </row>
    <row r="43" spans="5:7" hidden="1">
      <c r="E43" s="15"/>
      <c r="F43" s="15"/>
      <c r="G43" s="15"/>
    </row>
    <row r="44" spans="5:7" hidden="1">
      <c r="E44" s="15"/>
      <c r="F44" s="15"/>
      <c r="G44" s="15"/>
    </row>
    <row r="45" spans="5:7" hidden="1">
      <c r="E45" s="15"/>
      <c r="F45" s="15"/>
      <c r="G45" s="15"/>
    </row>
    <row r="46" spans="5:7" hidden="1">
      <c r="E46" s="15"/>
      <c r="F46" s="15"/>
      <c r="G46" s="15"/>
    </row>
    <row r="47" spans="5:7" hidden="1">
      <c r="E47" s="15"/>
      <c r="F47" s="15"/>
      <c r="G47" s="15"/>
    </row>
    <row r="48" spans="5:7" hidden="1">
      <c r="E48" s="15"/>
      <c r="F48" s="15"/>
      <c r="G48" s="15"/>
    </row>
    <row r="49" spans="5:7" hidden="1">
      <c r="E49" s="15"/>
      <c r="F49" s="15"/>
      <c r="G49" s="15"/>
    </row>
    <row r="50" spans="5:7" hidden="1">
      <c r="E50" s="15"/>
      <c r="F50" s="15"/>
      <c r="G50" s="15"/>
    </row>
    <row r="51" spans="5:7" hidden="1">
      <c r="E51" s="15"/>
      <c r="F51" s="15"/>
      <c r="G51" s="15"/>
    </row>
    <row r="52" spans="5:7" hidden="1">
      <c r="E52" s="15"/>
      <c r="F52" s="15"/>
      <c r="G52" s="15"/>
    </row>
    <row r="53" spans="5:7" hidden="1">
      <c r="E53" s="15"/>
      <c r="F53" s="15"/>
      <c r="G53" s="15"/>
    </row>
    <row r="54" spans="5:7" hidden="1">
      <c r="E54" s="15"/>
      <c r="F54" s="15"/>
      <c r="G54" s="15"/>
    </row>
    <row r="55" spans="5:7" hidden="1">
      <c r="E55" s="15"/>
      <c r="F55" s="15"/>
      <c r="G55" s="15"/>
    </row>
    <row r="56" spans="5:7" hidden="1">
      <c r="E56" s="15"/>
      <c r="F56" s="15"/>
      <c r="G56" s="15"/>
    </row>
    <row r="57" spans="5:7" hidden="1">
      <c r="E57" s="15"/>
      <c r="F57" s="15"/>
      <c r="G57" s="15"/>
    </row>
    <row r="58" spans="5:7" hidden="1">
      <c r="E58" s="15"/>
      <c r="F58" s="15"/>
      <c r="G58" s="15"/>
    </row>
    <row r="59" spans="5:7" hidden="1">
      <c r="E59" s="15"/>
      <c r="F59" s="15"/>
      <c r="G59" s="15"/>
    </row>
    <row r="60" spans="5:7" hidden="1">
      <c r="E60" s="15"/>
      <c r="F60" s="15"/>
      <c r="G60" s="15"/>
    </row>
    <row r="61" spans="5:7" hidden="1">
      <c r="E61" s="15"/>
      <c r="F61" s="15"/>
      <c r="G61" s="15"/>
    </row>
    <row r="62" spans="5:7" hidden="1">
      <c r="E62" s="15"/>
      <c r="F62" s="15"/>
      <c r="G62" s="15"/>
    </row>
    <row r="63" spans="5:7" hidden="1">
      <c r="E63" s="15"/>
      <c r="F63" s="15"/>
      <c r="G63" s="15"/>
    </row>
    <row r="64" spans="5:7" hidden="1">
      <c r="E64" s="15"/>
      <c r="F64" s="15"/>
      <c r="G64" s="15"/>
    </row>
    <row r="65" spans="5:7" hidden="1">
      <c r="E65" s="15"/>
      <c r="F65" s="15"/>
      <c r="G65" s="15"/>
    </row>
    <row r="66" spans="5:7" hidden="1">
      <c r="E66" s="15"/>
      <c r="F66" s="15"/>
      <c r="G66" s="15"/>
    </row>
    <row r="67" spans="5:7" hidden="1">
      <c r="E67" s="15"/>
      <c r="F67" s="15"/>
      <c r="G67" s="15"/>
    </row>
    <row r="68" spans="5:7" hidden="1">
      <c r="E68" s="15"/>
      <c r="F68" s="15"/>
      <c r="G68" s="15"/>
    </row>
    <row r="69" spans="5:7" hidden="1">
      <c r="E69" s="15"/>
      <c r="F69" s="15"/>
      <c r="G69" s="15"/>
    </row>
    <row r="70" spans="5:7" hidden="1">
      <c r="E70" s="15"/>
      <c r="F70" s="15"/>
      <c r="G70" s="15"/>
    </row>
    <row r="71" spans="5:7" hidden="1">
      <c r="E71" s="15"/>
      <c r="F71" s="15"/>
      <c r="G71" s="15"/>
    </row>
    <row r="72" spans="5:7" hidden="1">
      <c r="E72" s="15"/>
      <c r="F72" s="15"/>
      <c r="G72" s="15"/>
    </row>
    <row r="73" spans="5:7" hidden="1">
      <c r="E73" s="15"/>
      <c r="F73" s="15"/>
      <c r="G73" s="15"/>
    </row>
    <row r="74" spans="5:7" hidden="1">
      <c r="E74" s="15"/>
      <c r="F74" s="15"/>
      <c r="G74" s="15"/>
    </row>
    <row r="75" spans="5:7" hidden="1">
      <c r="E75" s="15"/>
      <c r="F75" s="15"/>
      <c r="G75" s="15"/>
    </row>
    <row r="76" spans="5:7" hidden="1">
      <c r="E76" s="15"/>
      <c r="F76" s="15"/>
      <c r="G76" s="15"/>
    </row>
    <row r="77" spans="5:7" hidden="1">
      <c r="E77" s="15"/>
      <c r="F77" s="15"/>
      <c r="G77" s="15"/>
    </row>
    <row r="78" spans="5:7" hidden="1">
      <c r="E78" s="15"/>
      <c r="F78" s="15"/>
      <c r="G78" s="15"/>
    </row>
    <row r="79" spans="5:7" hidden="1">
      <c r="E79" s="15"/>
      <c r="F79" s="15"/>
      <c r="G79" s="15"/>
    </row>
    <row r="80" spans="5:7" hidden="1">
      <c r="E80" s="15"/>
      <c r="F80" s="15"/>
      <c r="G80" s="15"/>
    </row>
    <row r="81" spans="5:7" hidden="1">
      <c r="E81" s="15"/>
      <c r="F81" s="15"/>
      <c r="G81" s="15"/>
    </row>
    <row r="82" spans="5:7" hidden="1">
      <c r="E82" s="15"/>
      <c r="F82" s="15"/>
      <c r="G82" s="15"/>
    </row>
    <row r="83" spans="5:7" hidden="1">
      <c r="E83" s="15"/>
      <c r="F83" s="15"/>
      <c r="G83" s="15"/>
    </row>
    <row r="84" spans="5:7" hidden="1">
      <c r="E84" s="15"/>
      <c r="F84" s="15"/>
      <c r="G84" s="15"/>
    </row>
    <row r="85" spans="5:7" hidden="1">
      <c r="E85" s="15"/>
      <c r="F85" s="15"/>
      <c r="G85" s="15"/>
    </row>
    <row r="86" spans="5:7" hidden="1">
      <c r="E86" s="15"/>
      <c r="F86" s="15"/>
      <c r="G86" s="15"/>
    </row>
    <row r="87" spans="5:7" hidden="1">
      <c r="E87" s="15"/>
      <c r="F87" s="15"/>
      <c r="G87" s="15"/>
    </row>
    <row r="88" spans="5:7" hidden="1">
      <c r="E88" s="15"/>
      <c r="F88" s="15"/>
      <c r="G88" s="15"/>
    </row>
    <row r="89" spans="5:7" hidden="1">
      <c r="E89" s="15"/>
      <c r="F89" s="15"/>
      <c r="G89" s="15"/>
    </row>
    <row r="90" spans="5:7" hidden="1">
      <c r="E90" s="15"/>
      <c r="F90" s="15"/>
      <c r="G90" s="15"/>
    </row>
    <row r="91" spans="5:7" hidden="1">
      <c r="E91" s="15"/>
      <c r="F91" s="15"/>
      <c r="G91" s="15"/>
    </row>
    <row r="92" spans="5:7" hidden="1">
      <c r="E92" s="15"/>
      <c r="F92" s="15"/>
      <c r="G92" s="15"/>
    </row>
    <row r="93" spans="5:7" hidden="1">
      <c r="E93" s="15"/>
      <c r="F93" s="15"/>
      <c r="G93" s="15"/>
    </row>
    <row r="94" spans="5:7" hidden="1">
      <c r="E94" s="15"/>
      <c r="F94" s="15"/>
      <c r="G94" s="15"/>
    </row>
    <row r="95" spans="5:7" hidden="1">
      <c r="E95" s="15"/>
      <c r="F95" s="15"/>
      <c r="G95" s="15"/>
    </row>
    <row r="96" spans="5:7" hidden="1">
      <c r="E96" s="15"/>
      <c r="F96" s="15"/>
      <c r="G96" s="15"/>
    </row>
    <row r="97" spans="5:7" hidden="1">
      <c r="E97" s="15"/>
      <c r="F97" s="15"/>
      <c r="G97" s="15"/>
    </row>
    <row r="98" spans="5:7" hidden="1">
      <c r="E98" s="15"/>
      <c r="F98" s="15"/>
      <c r="G98" s="15"/>
    </row>
    <row r="99" spans="5:7" hidden="1">
      <c r="E99" s="15"/>
      <c r="F99" s="15"/>
      <c r="G99" s="15"/>
    </row>
    <row r="100" spans="5:7" hidden="1">
      <c r="E100" s="15"/>
      <c r="F100" s="15"/>
      <c r="G100" s="15"/>
    </row>
    <row r="101" spans="5:7" hidden="1">
      <c r="E101" s="15"/>
      <c r="F101" s="15"/>
      <c r="G101" s="15"/>
    </row>
    <row r="102" spans="5:7" hidden="1">
      <c r="E102" s="15"/>
      <c r="F102" s="15"/>
      <c r="G102" s="15"/>
    </row>
    <row r="103" spans="5:7" hidden="1">
      <c r="E103" s="15"/>
      <c r="F103" s="15"/>
      <c r="G103" s="15"/>
    </row>
    <row r="104" spans="5:7" hidden="1">
      <c r="E104" s="15"/>
      <c r="F104" s="15"/>
      <c r="G104" s="15"/>
    </row>
    <row r="105" spans="5:7" hidden="1">
      <c r="E105" s="15"/>
      <c r="F105" s="15"/>
      <c r="G105" s="15"/>
    </row>
    <row r="106" spans="5:7" hidden="1">
      <c r="E106" s="15"/>
      <c r="F106" s="15"/>
      <c r="G106" s="15"/>
    </row>
    <row r="107" spans="5:7" hidden="1">
      <c r="E107" s="15"/>
      <c r="F107" s="15"/>
      <c r="G107" s="15"/>
    </row>
    <row r="108" spans="5:7" hidden="1">
      <c r="E108" s="15"/>
      <c r="F108" s="15"/>
      <c r="G108" s="15"/>
    </row>
    <row r="109" spans="5:7" hidden="1">
      <c r="E109" s="15"/>
      <c r="F109" s="15"/>
      <c r="G109" s="15"/>
    </row>
    <row r="110" spans="5:7" hidden="1">
      <c r="E110" s="15"/>
      <c r="F110" s="15"/>
      <c r="G110" s="15"/>
    </row>
    <row r="111" spans="5:7" hidden="1">
      <c r="E111" s="15"/>
      <c r="F111" s="15"/>
      <c r="G111" s="15"/>
    </row>
    <row r="112" spans="5:7" hidden="1">
      <c r="E112" s="15"/>
      <c r="F112" s="15"/>
      <c r="G112" s="15"/>
    </row>
    <row r="113" spans="5:7" hidden="1">
      <c r="E113" s="15"/>
      <c r="F113" s="15"/>
      <c r="G113" s="15"/>
    </row>
    <row r="114" spans="5:7" hidden="1">
      <c r="E114" s="15"/>
      <c r="F114" s="15"/>
      <c r="G114" s="15"/>
    </row>
    <row r="115" spans="5:7" hidden="1">
      <c r="E115" s="15"/>
      <c r="F115" s="15"/>
      <c r="G115" s="15"/>
    </row>
    <row r="116" spans="5:7" hidden="1">
      <c r="E116" s="15"/>
      <c r="F116" s="15"/>
      <c r="G116" s="15"/>
    </row>
    <row r="117" spans="5:7" hidden="1">
      <c r="E117" s="15"/>
      <c r="F117" s="15"/>
      <c r="G117" s="15"/>
    </row>
    <row r="118" spans="5:7" hidden="1">
      <c r="E118" s="15"/>
      <c r="F118" s="15"/>
      <c r="G118" s="15"/>
    </row>
    <row r="119" spans="5:7" hidden="1">
      <c r="E119" s="15"/>
      <c r="F119" s="15"/>
      <c r="G119" s="15"/>
    </row>
    <row r="120" spans="5:7" hidden="1">
      <c r="E120" s="15"/>
      <c r="F120" s="15"/>
      <c r="G120" s="15"/>
    </row>
    <row r="121" spans="5:7" hidden="1">
      <c r="E121" s="15"/>
      <c r="F121" s="15"/>
      <c r="G121" s="15"/>
    </row>
    <row r="122" spans="5:7" hidden="1">
      <c r="E122" s="15"/>
      <c r="F122" s="15"/>
      <c r="G122" s="15"/>
    </row>
    <row r="123" spans="5:7" hidden="1">
      <c r="E123" s="15"/>
      <c r="F123" s="15"/>
      <c r="G123" s="15"/>
    </row>
    <row r="124" spans="5:7" hidden="1">
      <c r="E124" s="15"/>
      <c r="F124" s="15"/>
      <c r="G124" s="15"/>
    </row>
    <row r="125" spans="5:7" hidden="1">
      <c r="E125" s="15"/>
      <c r="F125" s="15"/>
      <c r="G125" s="15"/>
    </row>
    <row r="126" spans="5:7" hidden="1">
      <c r="E126" s="15"/>
      <c r="F126" s="15"/>
      <c r="G126" s="15"/>
    </row>
    <row r="127" spans="5:7" hidden="1">
      <c r="E127" s="15"/>
      <c r="F127" s="15"/>
      <c r="G127" s="15"/>
    </row>
    <row r="128" spans="5:7" hidden="1">
      <c r="E128" s="15"/>
      <c r="F128" s="15"/>
      <c r="G128" s="15"/>
    </row>
    <row r="129" spans="5:7" hidden="1">
      <c r="E129" s="15"/>
      <c r="F129" s="15"/>
      <c r="G129" s="15"/>
    </row>
    <row r="130" spans="5:7" hidden="1">
      <c r="E130" s="15"/>
      <c r="F130" s="15"/>
      <c r="G130" s="15"/>
    </row>
    <row r="131" spans="5:7" hidden="1">
      <c r="E131" s="15"/>
      <c r="F131" s="15"/>
      <c r="G131" s="15"/>
    </row>
    <row r="132" spans="5:7" hidden="1">
      <c r="E132" s="15"/>
      <c r="F132" s="15"/>
      <c r="G132" s="15"/>
    </row>
    <row r="133" spans="5:7" hidden="1">
      <c r="E133" s="15"/>
      <c r="F133" s="15"/>
      <c r="G133" s="15"/>
    </row>
    <row r="134" spans="5:7" hidden="1">
      <c r="E134" s="15"/>
      <c r="F134" s="15"/>
      <c r="G134" s="15"/>
    </row>
    <row r="135" spans="5:7" hidden="1">
      <c r="E135" s="15"/>
      <c r="F135" s="15"/>
      <c r="G135" s="15"/>
    </row>
    <row r="136" spans="5:7" hidden="1">
      <c r="E136" s="15"/>
      <c r="F136" s="15"/>
      <c r="G136" s="15"/>
    </row>
    <row r="137" spans="5:7" hidden="1">
      <c r="E137" s="15"/>
      <c r="F137" s="15"/>
      <c r="G137" s="15"/>
    </row>
    <row r="138" spans="5:7" hidden="1">
      <c r="E138" s="15"/>
      <c r="F138" s="15"/>
      <c r="G138" s="15"/>
    </row>
    <row r="139" spans="5:7" hidden="1">
      <c r="E139" s="15"/>
      <c r="F139" s="15"/>
      <c r="G139" s="15"/>
    </row>
    <row r="140" spans="5:7" hidden="1">
      <c r="E140" s="15"/>
      <c r="F140" s="15"/>
      <c r="G140" s="15"/>
    </row>
    <row r="141" spans="5:7" hidden="1">
      <c r="E141" s="15"/>
      <c r="F141" s="15"/>
      <c r="G141" s="15"/>
    </row>
    <row r="142" spans="5:7" hidden="1">
      <c r="E142" s="15"/>
      <c r="F142" s="15"/>
      <c r="G142" s="15"/>
    </row>
    <row r="143" spans="5:7" hidden="1">
      <c r="E143" s="15"/>
      <c r="F143" s="15"/>
      <c r="G143" s="15"/>
    </row>
    <row r="144" spans="5:7" hidden="1">
      <c r="E144" s="15"/>
      <c r="F144" s="15"/>
      <c r="G144" s="15"/>
    </row>
    <row r="145" spans="5:7" hidden="1">
      <c r="E145" s="15"/>
      <c r="F145" s="15"/>
      <c r="G145" s="15"/>
    </row>
    <row r="146" spans="5:7" hidden="1">
      <c r="E146" s="15"/>
      <c r="F146" s="15"/>
      <c r="G146" s="15"/>
    </row>
    <row r="147" spans="5:7" hidden="1">
      <c r="E147" s="15"/>
      <c r="F147" s="15"/>
      <c r="G147" s="15"/>
    </row>
    <row r="148" spans="5:7" hidden="1">
      <c r="E148" s="15"/>
      <c r="F148" s="15"/>
      <c r="G148" s="15"/>
    </row>
    <row r="149" spans="5:7" hidden="1">
      <c r="E149" s="15"/>
      <c r="F149" s="15"/>
      <c r="G149" s="15"/>
    </row>
    <row r="150" spans="5:7" hidden="1">
      <c r="E150" s="15"/>
      <c r="F150" s="15"/>
      <c r="G150" s="15"/>
    </row>
    <row r="151" spans="5:7" hidden="1">
      <c r="E151" s="15"/>
      <c r="F151" s="15"/>
      <c r="G151" s="15"/>
    </row>
    <row r="152" spans="5:7" hidden="1">
      <c r="E152" s="15"/>
      <c r="F152" s="15"/>
      <c r="G152" s="15"/>
    </row>
    <row r="153" spans="5:7" hidden="1">
      <c r="E153" s="15"/>
      <c r="F153" s="15"/>
      <c r="G153" s="15"/>
    </row>
    <row r="154" spans="5:7" hidden="1">
      <c r="E154" s="15"/>
      <c r="F154" s="15"/>
      <c r="G154" s="15"/>
    </row>
    <row r="155" spans="5:7" hidden="1">
      <c r="E155" s="15"/>
      <c r="F155" s="15"/>
      <c r="G155" s="15"/>
    </row>
    <row r="156" spans="5:7" hidden="1">
      <c r="E156" s="15"/>
      <c r="F156" s="15"/>
      <c r="G156" s="15"/>
    </row>
    <row r="157" spans="5:7" hidden="1">
      <c r="E157" s="15"/>
      <c r="F157" s="15"/>
      <c r="G157" s="15"/>
    </row>
    <row r="158" spans="5:7" hidden="1">
      <c r="E158" s="15"/>
      <c r="F158" s="15"/>
      <c r="G158" s="15"/>
    </row>
    <row r="159" spans="5:7" hidden="1">
      <c r="E159" s="15"/>
      <c r="F159" s="15"/>
      <c r="G159" s="15"/>
    </row>
    <row r="160" spans="5:7" hidden="1">
      <c r="E160" s="15"/>
      <c r="F160" s="15"/>
      <c r="G160" s="15"/>
    </row>
    <row r="161" spans="5:7" hidden="1">
      <c r="E161" s="15"/>
      <c r="F161" s="15"/>
      <c r="G161" s="15"/>
    </row>
    <row r="162" spans="5:7" hidden="1">
      <c r="E162" s="15"/>
      <c r="F162" s="15"/>
      <c r="G162" s="15"/>
    </row>
    <row r="163" spans="5:7" hidden="1">
      <c r="E163" s="15"/>
      <c r="F163" s="15"/>
      <c r="G163" s="15"/>
    </row>
    <row r="164" spans="5:7" hidden="1">
      <c r="E164" s="15"/>
      <c r="F164" s="15"/>
      <c r="G164" s="15"/>
    </row>
    <row r="165" spans="5:7" hidden="1">
      <c r="E165" s="15"/>
      <c r="F165" s="15"/>
      <c r="G165" s="15"/>
    </row>
    <row r="166" spans="5:7" hidden="1">
      <c r="E166" s="15"/>
      <c r="F166" s="15"/>
      <c r="G166" s="15"/>
    </row>
    <row r="167" spans="5:7" hidden="1">
      <c r="E167" s="15"/>
      <c r="F167" s="15"/>
      <c r="G167" s="15"/>
    </row>
    <row r="168" spans="5:7" hidden="1">
      <c r="E168" s="15"/>
      <c r="F168" s="15"/>
      <c r="G168" s="15"/>
    </row>
    <row r="169" spans="5:7" hidden="1">
      <c r="E169" s="15"/>
      <c r="F169" s="15"/>
      <c r="G169" s="15"/>
    </row>
    <row r="170" spans="5:7" hidden="1">
      <c r="E170" s="15"/>
      <c r="F170" s="15"/>
      <c r="G170" s="15"/>
    </row>
    <row r="171" spans="5:7" hidden="1">
      <c r="E171" s="15"/>
      <c r="F171" s="15"/>
      <c r="G171" s="15"/>
    </row>
    <row r="172" spans="5:7" hidden="1">
      <c r="E172" s="15"/>
      <c r="F172" s="15"/>
      <c r="G172" s="15"/>
    </row>
    <row r="173" spans="5:7" hidden="1">
      <c r="E173" s="15"/>
      <c r="F173" s="15"/>
      <c r="G173" s="15"/>
    </row>
    <row r="174" spans="5:7" hidden="1">
      <c r="E174" s="15"/>
      <c r="F174" s="15"/>
      <c r="G174" s="15"/>
    </row>
    <row r="175" spans="5:7" hidden="1">
      <c r="E175" s="15"/>
      <c r="F175" s="15"/>
      <c r="G175" s="15"/>
    </row>
    <row r="176" spans="5:7" hidden="1">
      <c r="E176" s="15"/>
      <c r="F176" s="15"/>
      <c r="G176" s="15"/>
    </row>
    <row r="177" spans="5:7" hidden="1">
      <c r="E177" s="15"/>
      <c r="F177" s="15"/>
      <c r="G177" s="15"/>
    </row>
    <row r="178" spans="5:7" hidden="1">
      <c r="E178" s="15"/>
      <c r="F178" s="15"/>
      <c r="G178" s="15"/>
    </row>
    <row r="179" spans="5:7" hidden="1">
      <c r="E179" s="15"/>
      <c r="F179" s="15"/>
      <c r="G179" s="15"/>
    </row>
    <row r="180" spans="5:7" hidden="1">
      <c r="E180" s="15"/>
      <c r="F180" s="15"/>
      <c r="G180" s="15"/>
    </row>
    <row r="181" spans="5:7" hidden="1">
      <c r="E181" s="15"/>
      <c r="F181" s="15"/>
      <c r="G181" s="15"/>
    </row>
    <row r="182" spans="5:7" hidden="1">
      <c r="E182" s="15"/>
      <c r="F182" s="15"/>
      <c r="G182" s="15"/>
    </row>
    <row r="183" spans="5:7" hidden="1">
      <c r="E183" s="15"/>
      <c r="F183" s="15"/>
      <c r="G183" s="15"/>
    </row>
    <row r="184" spans="5:7" hidden="1">
      <c r="E184" s="15"/>
      <c r="F184" s="15"/>
      <c r="G184" s="15"/>
    </row>
    <row r="185" spans="5:7" hidden="1">
      <c r="E185" s="15"/>
      <c r="F185" s="15"/>
      <c r="G185" s="15"/>
    </row>
    <row r="186" spans="5:7" hidden="1">
      <c r="E186" s="15"/>
      <c r="F186" s="15"/>
      <c r="G186" s="15"/>
    </row>
    <row r="187" spans="5:7" hidden="1">
      <c r="E187" s="15"/>
      <c r="F187" s="15"/>
      <c r="G187" s="15"/>
    </row>
    <row r="188" spans="5:7" hidden="1">
      <c r="E188" s="15"/>
      <c r="F188" s="15"/>
      <c r="G188" s="15"/>
    </row>
    <row r="189" spans="5:7" hidden="1">
      <c r="E189" s="15"/>
      <c r="F189" s="15"/>
      <c r="G189" s="15"/>
    </row>
    <row r="190" spans="5:7" hidden="1">
      <c r="E190" s="15"/>
      <c r="F190" s="15"/>
      <c r="G190" s="15"/>
    </row>
    <row r="191" spans="5:7" hidden="1">
      <c r="E191" s="15"/>
      <c r="F191" s="15"/>
      <c r="G191" s="15"/>
    </row>
    <row r="192" spans="5:7" hidden="1">
      <c r="E192" s="15"/>
      <c r="F192" s="15"/>
      <c r="G192" s="15"/>
    </row>
    <row r="193" spans="5:7" hidden="1">
      <c r="E193" s="15"/>
      <c r="F193" s="15"/>
      <c r="G193" s="15"/>
    </row>
    <row r="194" spans="5:7" hidden="1">
      <c r="E194" s="15"/>
      <c r="F194" s="15"/>
      <c r="G194" s="15"/>
    </row>
    <row r="195" spans="5:7" hidden="1">
      <c r="E195" s="15"/>
      <c r="F195" s="15"/>
      <c r="G195" s="15"/>
    </row>
    <row r="196" spans="5:7" hidden="1">
      <c r="E196" s="15"/>
      <c r="F196" s="15"/>
      <c r="G196" s="15"/>
    </row>
    <row r="197" spans="5:7" hidden="1">
      <c r="E197" s="15"/>
      <c r="F197" s="15"/>
      <c r="G197" s="15"/>
    </row>
    <row r="198" spans="5:7" hidden="1">
      <c r="E198" s="15"/>
      <c r="F198" s="15"/>
      <c r="G198" s="15"/>
    </row>
    <row r="199" spans="5:7" hidden="1">
      <c r="E199" s="15"/>
      <c r="F199" s="15"/>
      <c r="G199" s="15"/>
    </row>
    <row r="200" spans="5:7" hidden="1">
      <c r="E200" s="15"/>
      <c r="F200" s="15"/>
      <c r="G200" s="15"/>
    </row>
    <row r="201" spans="5:7" hidden="1">
      <c r="E201" s="15"/>
      <c r="F201" s="15"/>
      <c r="G201" s="15"/>
    </row>
    <row r="202" spans="5:7" hidden="1">
      <c r="E202" s="15"/>
      <c r="F202" s="15"/>
      <c r="G202" s="15"/>
    </row>
    <row r="203" spans="5:7" hidden="1">
      <c r="E203" s="15"/>
      <c r="F203" s="15"/>
      <c r="G203" s="15"/>
    </row>
    <row r="204" spans="5:7" hidden="1">
      <c r="E204" s="15"/>
      <c r="F204" s="15"/>
      <c r="G204" s="15"/>
    </row>
    <row r="205" spans="5:7" hidden="1">
      <c r="E205" s="15"/>
      <c r="F205" s="15"/>
      <c r="G205" s="15"/>
    </row>
    <row r="206" spans="5:7" hidden="1">
      <c r="E206" s="15"/>
      <c r="F206" s="15"/>
      <c r="G206" s="15"/>
    </row>
    <row r="207" spans="5:7" hidden="1">
      <c r="E207" s="15"/>
      <c r="F207" s="15"/>
      <c r="G207" s="15"/>
    </row>
    <row r="208" spans="5:7" hidden="1">
      <c r="E208" s="15"/>
      <c r="F208" s="15"/>
      <c r="G208" s="15"/>
    </row>
    <row r="209" spans="5:7" hidden="1">
      <c r="E209" s="15"/>
      <c r="F209" s="15"/>
      <c r="G209" s="15"/>
    </row>
    <row r="210" spans="5:7" hidden="1">
      <c r="E210" s="15"/>
      <c r="F210" s="15"/>
      <c r="G210" s="15"/>
    </row>
    <row r="211" spans="5:7" hidden="1">
      <c r="E211" s="15"/>
      <c r="F211" s="15"/>
      <c r="G211" s="15"/>
    </row>
    <row r="212" spans="5:7" hidden="1">
      <c r="E212" s="15"/>
      <c r="F212" s="15"/>
      <c r="G212" s="15"/>
    </row>
    <row r="213" spans="5:7" hidden="1">
      <c r="E213" s="15"/>
      <c r="F213" s="15"/>
      <c r="G213" s="15"/>
    </row>
    <row r="214" spans="5:7" hidden="1">
      <c r="E214" s="15"/>
      <c r="F214" s="15"/>
      <c r="G214" s="15"/>
    </row>
    <row r="215" spans="5:7" hidden="1">
      <c r="E215" s="15"/>
      <c r="F215" s="15"/>
      <c r="G215" s="15"/>
    </row>
    <row r="216" spans="5:7" hidden="1">
      <c r="E216" s="15"/>
      <c r="F216" s="15"/>
      <c r="G216" s="15"/>
    </row>
    <row r="217" spans="5:7" hidden="1">
      <c r="E217" s="15"/>
      <c r="F217" s="15"/>
      <c r="G217" s="15"/>
    </row>
    <row r="218" spans="5:7" hidden="1">
      <c r="E218" s="15"/>
      <c r="F218" s="15"/>
      <c r="G218" s="15"/>
    </row>
    <row r="219" spans="5:7" hidden="1">
      <c r="E219" s="15"/>
      <c r="F219" s="15"/>
      <c r="G219" s="15"/>
    </row>
    <row r="220" spans="5:7" hidden="1">
      <c r="E220" s="15"/>
      <c r="F220" s="15"/>
      <c r="G220" s="15"/>
    </row>
    <row r="221" spans="5:7" hidden="1">
      <c r="E221" s="15"/>
      <c r="F221" s="15"/>
      <c r="G221" s="15"/>
    </row>
    <row r="222" spans="5:7" hidden="1">
      <c r="E222" s="15"/>
      <c r="F222" s="15"/>
      <c r="G222" s="15"/>
    </row>
    <row r="223" spans="5:7" hidden="1">
      <c r="E223" s="15"/>
      <c r="F223" s="15"/>
      <c r="G223" s="15"/>
    </row>
    <row r="224" spans="5:7" hidden="1">
      <c r="E224" s="15"/>
      <c r="F224" s="15"/>
      <c r="G224" s="15"/>
    </row>
    <row r="225" spans="5:7" hidden="1">
      <c r="E225" s="15"/>
      <c r="F225" s="15"/>
      <c r="G225" s="15"/>
    </row>
    <row r="226" spans="5:7" hidden="1">
      <c r="E226" s="15"/>
      <c r="F226" s="15"/>
      <c r="G226" s="15"/>
    </row>
    <row r="227" spans="5:7" hidden="1">
      <c r="E227" s="15"/>
      <c r="F227" s="15"/>
      <c r="G227" s="15"/>
    </row>
    <row r="228" spans="5:7" hidden="1">
      <c r="E228" s="15"/>
      <c r="F228" s="15"/>
      <c r="G228" s="15"/>
    </row>
    <row r="229" spans="5:7" hidden="1">
      <c r="E229" s="15"/>
      <c r="F229" s="15"/>
      <c r="G229" s="15"/>
    </row>
    <row r="230" spans="5:7" hidden="1">
      <c r="E230" s="15"/>
      <c r="F230" s="15"/>
      <c r="G230" s="15"/>
    </row>
    <row r="231" spans="5:7" hidden="1">
      <c r="E231" s="15"/>
      <c r="F231" s="15"/>
      <c r="G231" s="15"/>
    </row>
    <row r="232" spans="5:7" hidden="1">
      <c r="E232" s="15"/>
      <c r="F232" s="15"/>
      <c r="G232" s="15"/>
    </row>
    <row r="233" spans="5:7" hidden="1">
      <c r="E233" s="15"/>
      <c r="F233" s="15"/>
      <c r="G233" s="15"/>
    </row>
    <row r="234" spans="5:7" hidden="1">
      <c r="E234" s="15"/>
      <c r="F234" s="15"/>
      <c r="G234" s="15"/>
    </row>
    <row r="235" spans="5:7" hidden="1">
      <c r="E235" s="15"/>
      <c r="F235" s="15"/>
      <c r="G235" s="15"/>
    </row>
    <row r="236" spans="5:7" hidden="1">
      <c r="E236" s="15"/>
      <c r="F236" s="15"/>
      <c r="G236" s="15"/>
    </row>
    <row r="237" spans="5:7" hidden="1">
      <c r="E237" s="15"/>
      <c r="F237" s="15"/>
      <c r="G237" s="15"/>
    </row>
    <row r="238" spans="5:7" hidden="1">
      <c r="E238" s="15"/>
      <c r="F238" s="15"/>
      <c r="G238" s="15"/>
    </row>
    <row r="239" spans="5:7" hidden="1">
      <c r="E239" s="15"/>
      <c r="F239" s="15"/>
      <c r="G239" s="15"/>
    </row>
    <row r="240" spans="5:7" hidden="1">
      <c r="E240" s="15"/>
      <c r="F240" s="15"/>
      <c r="G240" s="15"/>
    </row>
    <row r="241" spans="5:7" hidden="1">
      <c r="E241" s="15"/>
      <c r="F241" s="15"/>
      <c r="G241" s="15"/>
    </row>
    <row r="242" spans="5:7" hidden="1">
      <c r="E242" s="15"/>
      <c r="F242" s="15"/>
      <c r="G242" s="15"/>
    </row>
    <row r="243" spans="5:7" hidden="1">
      <c r="E243" s="15"/>
      <c r="F243" s="15"/>
      <c r="G243" s="15"/>
    </row>
    <row r="244" spans="5:7" hidden="1">
      <c r="E244" s="15"/>
      <c r="F244" s="15"/>
      <c r="G244" s="15"/>
    </row>
    <row r="245" spans="5:7" hidden="1">
      <c r="E245" s="15"/>
      <c r="F245" s="15"/>
      <c r="G245" s="15"/>
    </row>
    <row r="246" spans="5:7" hidden="1">
      <c r="E246" s="15"/>
      <c r="F246" s="15"/>
      <c r="G246" s="15"/>
    </row>
    <row r="247" spans="5:7" hidden="1">
      <c r="E247" s="15"/>
      <c r="F247" s="15"/>
      <c r="G247" s="15"/>
    </row>
    <row r="248" spans="5:7" hidden="1">
      <c r="E248" s="15"/>
      <c r="F248" s="15"/>
      <c r="G248" s="15"/>
    </row>
    <row r="249" spans="5:7" hidden="1">
      <c r="E249" s="15"/>
      <c r="F249" s="15"/>
      <c r="G249" s="15"/>
    </row>
    <row r="250" spans="5:7" hidden="1">
      <c r="E250" s="15"/>
      <c r="F250" s="15"/>
      <c r="G250" s="15"/>
    </row>
    <row r="251" spans="5:7" hidden="1">
      <c r="E251" s="15"/>
      <c r="F251" s="15"/>
      <c r="G251" s="15"/>
    </row>
    <row r="252" spans="5:7" hidden="1">
      <c r="E252" s="15"/>
      <c r="F252" s="15"/>
      <c r="G252" s="15"/>
    </row>
    <row r="253" spans="5:7" hidden="1">
      <c r="E253" s="15"/>
      <c r="F253" s="15"/>
      <c r="G253" s="15"/>
    </row>
    <row r="254" spans="5:7" hidden="1">
      <c r="E254" s="15"/>
      <c r="F254" s="15"/>
      <c r="G254" s="15"/>
    </row>
    <row r="255" spans="5:7" hidden="1">
      <c r="E255" s="15"/>
      <c r="F255" s="15"/>
      <c r="G255" s="15"/>
    </row>
    <row r="256" spans="5:7" hidden="1">
      <c r="E256" s="15"/>
      <c r="F256" s="15"/>
      <c r="G256" s="15"/>
    </row>
    <row r="257" spans="5:7" hidden="1">
      <c r="E257" s="15"/>
      <c r="F257" s="15"/>
      <c r="G257" s="15"/>
    </row>
    <row r="258" spans="5:7" hidden="1">
      <c r="E258" s="15"/>
      <c r="F258" s="15"/>
      <c r="G258" s="15"/>
    </row>
    <row r="259" spans="5:7" hidden="1">
      <c r="E259" s="15"/>
      <c r="F259" s="15"/>
      <c r="G259" s="15"/>
    </row>
    <row r="260" spans="5:7" hidden="1">
      <c r="E260" s="15"/>
      <c r="F260" s="15"/>
      <c r="G260" s="15"/>
    </row>
    <row r="261" spans="5:7" hidden="1">
      <c r="E261" s="15"/>
      <c r="F261" s="15"/>
      <c r="G261" s="15"/>
    </row>
    <row r="262" spans="5:7" hidden="1">
      <c r="E262" s="15"/>
      <c r="F262" s="15"/>
      <c r="G262" s="15"/>
    </row>
    <row r="263" spans="5:7" hidden="1">
      <c r="E263" s="15"/>
      <c r="F263" s="15"/>
      <c r="G263" s="15"/>
    </row>
    <row r="264" spans="5:7" hidden="1">
      <c r="E264" s="15"/>
      <c r="F264" s="15"/>
      <c r="G264" s="15"/>
    </row>
    <row r="265" spans="5:7" hidden="1">
      <c r="E265" s="15"/>
      <c r="F265" s="15"/>
      <c r="G265" s="15"/>
    </row>
    <row r="266" spans="5:7" hidden="1">
      <c r="E266" s="15"/>
      <c r="F266" s="15"/>
      <c r="G266" s="15"/>
    </row>
    <row r="267" spans="5:7" hidden="1">
      <c r="E267" s="15"/>
      <c r="F267" s="15"/>
      <c r="G267" s="15"/>
    </row>
    <row r="268" spans="5:7" hidden="1">
      <c r="E268" s="15"/>
      <c r="F268" s="15"/>
      <c r="G268" s="15"/>
    </row>
    <row r="269" spans="5:7" hidden="1">
      <c r="E269" s="15"/>
      <c r="F269" s="15"/>
      <c r="G269" s="15"/>
    </row>
    <row r="270" spans="5:7" hidden="1">
      <c r="E270" s="15"/>
      <c r="F270" s="15"/>
      <c r="G270" s="15"/>
    </row>
    <row r="271" spans="5:7" hidden="1">
      <c r="E271" s="15"/>
      <c r="F271" s="15"/>
      <c r="G271" s="15"/>
    </row>
    <row r="272" spans="5:7" hidden="1">
      <c r="E272" s="15"/>
      <c r="F272" s="15"/>
      <c r="G272" s="15"/>
    </row>
    <row r="273" spans="5:7" hidden="1">
      <c r="E273" s="15"/>
      <c r="F273" s="15"/>
      <c r="G273" s="15"/>
    </row>
    <row r="274" spans="5:7" hidden="1">
      <c r="E274" s="15"/>
      <c r="F274" s="15"/>
      <c r="G274" s="15"/>
    </row>
    <row r="275" spans="5:7" hidden="1">
      <c r="E275" s="15"/>
      <c r="F275" s="15"/>
      <c r="G275" s="15"/>
    </row>
    <row r="276" spans="5:7" hidden="1">
      <c r="E276" s="15"/>
      <c r="F276" s="15"/>
      <c r="G276" s="15"/>
    </row>
    <row r="277" spans="5:7" hidden="1">
      <c r="E277" s="15"/>
      <c r="F277" s="15"/>
      <c r="G277" s="15"/>
    </row>
    <row r="278" spans="5:7" hidden="1">
      <c r="E278" s="15"/>
      <c r="F278" s="15"/>
      <c r="G278" s="15"/>
    </row>
    <row r="279" spans="5:7" hidden="1">
      <c r="E279" s="15"/>
      <c r="F279" s="15"/>
      <c r="G279" s="15"/>
    </row>
    <row r="280" spans="5:7" hidden="1">
      <c r="E280" s="15"/>
      <c r="F280" s="15"/>
      <c r="G280" s="15"/>
    </row>
    <row r="281" spans="5:7" hidden="1">
      <c r="E281" s="15"/>
      <c r="F281" s="15"/>
      <c r="G281" s="15"/>
    </row>
    <row r="282" spans="5:7" hidden="1">
      <c r="E282" s="15"/>
      <c r="F282" s="15"/>
      <c r="G282" s="15"/>
    </row>
    <row r="283" spans="5:7" hidden="1">
      <c r="E283" s="15"/>
      <c r="F283" s="15"/>
      <c r="G283" s="15"/>
    </row>
    <row r="284" spans="5:7" hidden="1">
      <c r="E284" s="15"/>
      <c r="F284" s="15"/>
      <c r="G284" s="15"/>
    </row>
    <row r="285" spans="5:7" hidden="1">
      <c r="E285" s="15"/>
      <c r="F285" s="15"/>
      <c r="G285" s="15"/>
    </row>
    <row r="286" spans="5:7" hidden="1">
      <c r="E286" s="15"/>
      <c r="F286" s="15"/>
      <c r="G286" s="15"/>
    </row>
    <row r="287" spans="5:7" hidden="1">
      <c r="E287" s="15"/>
      <c r="F287" s="15"/>
      <c r="G287" s="15"/>
    </row>
    <row r="288" spans="5:7" hidden="1">
      <c r="E288" s="15"/>
      <c r="F288" s="15"/>
      <c r="G288" s="15"/>
    </row>
    <row r="289" spans="5:7" hidden="1">
      <c r="E289" s="15"/>
      <c r="F289" s="15"/>
      <c r="G289" s="15"/>
    </row>
    <row r="290" spans="5:7" hidden="1">
      <c r="E290" s="15"/>
      <c r="F290" s="15"/>
      <c r="G290" s="15"/>
    </row>
    <row r="291" spans="5:7" hidden="1">
      <c r="E291" s="15"/>
      <c r="F291" s="15"/>
      <c r="G291" s="15"/>
    </row>
    <row r="292" spans="5:7" hidden="1">
      <c r="E292" s="15"/>
      <c r="F292" s="15"/>
      <c r="G292" s="15"/>
    </row>
    <row r="293" spans="5:7" hidden="1">
      <c r="E293" s="15"/>
      <c r="F293" s="15"/>
      <c r="G293" s="15"/>
    </row>
    <row r="294" spans="5:7" hidden="1">
      <c r="E294" s="15"/>
      <c r="F294" s="15"/>
      <c r="G294" s="15"/>
    </row>
    <row r="295" spans="5:7" hidden="1">
      <c r="E295" s="15"/>
      <c r="F295" s="15"/>
      <c r="G295" s="15"/>
    </row>
    <row r="296" spans="5:7" hidden="1">
      <c r="E296" s="15"/>
      <c r="F296" s="15"/>
      <c r="G296" s="15"/>
    </row>
    <row r="297" spans="5:7" hidden="1">
      <c r="E297" s="15"/>
      <c r="F297" s="15"/>
      <c r="G297" s="15"/>
    </row>
    <row r="298" spans="5:7" hidden="1">
      <c r="E298" s="15"/>
      <c r="F298" s="15"/>
      <c r="G298" s="15"/>
    </row>
    <row r="299" spans="5:7" hidden="1">
      <c r="E299" s="15"/>
      <c r="F299" s="15"/>
      <c r="G299" s="15"/>
    </row>
    <row r="300" spans="5:7" hidden="1">
      <c r="E300" s="15"/>
      <c r="F300" s="15"/>
      <c r="G300" s="15"/>
    </row>
    <row r="301" spans="5:7" hidden="1">
      <c r="E301" s="15"/>
      <c r="F301" s="15"/>
      <c r="G301" s="15"/>
    </row>
    <row r="302" spans="5:7" hidden="1">
      <c r="E302" s="15"/>
      <c r="F302" s="15"/>
      <c r="G302" s="15"/>
    </row>
    <row r="303" spans="5:7" hidden="1">
      <c r="E303" s="15"/>
      <c r="F303" s="15"/>
      <c r="G303" s="15"/>
    </row>
    <row r="304" spans="5:7" hidden="1">
      <c r="E304" s="15"/>
      <c r="F304" s="15"/>
      <c r="G304" s="15"/>
    </row>
    <row r="305" spans="5:7" hidden="1">
      <c r="E305" s="15"/>
      <c r="F305" s="15"/>
      <c r="G305" s="15"/>
    </row>
    <row r="306" spans="5:7" hidden="1">
      <c r="E306" s="15"/>
      <c r="F306" s="15"/>
      <c r="G306" s="15"/>
    </row>
    <row r="307" spans="5:7" hidden="1">
      <c r="E307" s="15"/>
      <c r="F307" s="15"/>
      <c r="G307" s="15"/>
    </row>
    <row r="308" spans="5:7" hidden="1">
      <c r="E308" s="15"/>
      <c r="F308" s="15"/>
      <c r="G308" s="15"/>
    </row>
    <row r="309" spans="5:7" hidden="1">
      <c r="E309" s="15"/>
      <c r="F309" s="15"/>
      <c r="G309" s="15"/>
    </row>
    <row r="310" spans="5:7" hidden="1">
      <c r="E310" s="15"/>
      <c r="F310" s="15"/>
      <c r="G310" s="15"/>
    </row>
    <row r="311" spans="5:7" hidden="1">
      <c r="E311" s="15"/>
      <c r="F311" s="15"/>
      <c r="G311" s="15"/>
    </row>
    <row r="312" spans="5:7" hidden="1">
      <c r="E312" s="15"/>
      <c r="F312" s="15"/>
      <c r="G312" s="15"/>
    </row>
    <row r="313" spans="5:7" hidden="1">
      <c r="E313" s="15"/>
      <c r="F313" s="15"/>
      <c r="G313" s="15"/>
    </row>
    <row r="314" spans="5:7" hidden="1">
      <c r="E314" s="15"/>
      <c r="F314" s="15"/>
      <c r="G314" s="15"/>
    </row>
    <row r="315" spans="5:7" hidden="1">
      <c r="E315" s="15"/>
      <c r="F315" s="15"/>
      <c r="G315" s="15"/>
    </row>
    <row r="316" spans="5:7" hidden="1">
      <c r="E316" s="15"/>
      <c r="F316" s="15"/>
      <c r="G316" s="15"/>
    </row>
    <row r="317" spans="5:7" hidden="1">
      <c r="E317" s="15"/>
      <c r="F317" s="15"/>
      <c r="G317" s="15"/>
    </row>
    <row r="318" spans="5:7" hidden="1">
      <c r="E318" s="15"/>
      <c r="F318" s="15"/>
      <c r="G318" s="15"/>
    </row>
    <row r="319" spans="5:7" hidden="1">
      <c r="E319" s="15"/>
      <c r="F319" s="15"/>
      <c r="G319" s="15"/>
    </row>
    <row r="320" spans="5:7" hidden="1">
      <c r="E320" s="15"/>
      <c r="F320" s="15"/>
      <c r="G320" s="15"/>
    </row>
    <row r="321" spans="5:7" hidden="1">
      <c r="E321" s="15"/>
      <c r="F321" s="15"/>
      <c r="G321" s="15"/>
    </row>
    <row r="322" spans="5:7" hidden="1">
      <c r="E322" s="15"/>
      <c r="F322" s="15"/>
      <c r="G322" s="15"/>
    </row>
    <row r="323" spans="5:7" hidden="1">
      <c r="E323" s="15"/>
      <c r="F323" s="15"/>
      <c r="G323" s="15"/>
    </row>
    <row r="324" spans="5:7" hidden="1">
      <c r="E324" s="15"/>
      <c r="F324" s="15"/>
      <c r="G324" s="15"/>
    </row>
    <row r="325" spans="5:7" hidden="1">
      <c r="E325" s="15"/>
      <c r="F325" s="15"/>
      <c r="G325" s="15"/>
    </row>
    <row r="326" spans="5:7" hidden="1">
      <c r="E326" s="15"/>
      <c r="F326" s="15"/>
      <c r="G326" s="15"/>
    </row>
    <row r="327" spans="5:7" hidden="1">
      <c r="E327" s="15"/>
      <c r="F327" s="15"/>
      <c r="G327" s="15"/>
    </row>
    <row r="328" spans="5:7" hidden="1">
      <c r="E328" s="15"/>
      <c r="F328" s="15"/>
      <c r="G328" s="15"/>
    </row>
    <row r="329" spans="5:7" hidden="1">
      <c r="E329" s="15"/>
      <c r="F329" s="15"/>
      <c r="G329" s="15"/>
    </row>
    <row r="330" spans="5:7" hidden="1">
      <c r="E330" s="15"/>
      <c r="F330" s="15"/>
      <c r="G330" s="15"/>
    </row>
    <row r="331" spans="5:7" hidden="1">
      <c r="E331" s="15"/>
      <c r="F331" s="15"/>
      <c r="G331" s="15"/>
    </row>
    <row r="332" spans="5:7" hidden="1">
      <c r="E332" s="15"/>
      <c r="F332" s="15"/>
      <c r="G332" s="15"/>
    </row>
    <row r="333" spans="5:7" hidden="1">
      <c r="E333" s="15"/>
      <c r="F333" s="15"/>
      <c r="G333" s="15"/>
    </row>
    <row r="334" spans="5:7" hidden="1">
      <c r="E334" s="15"/>
      <c r="F334" s="15"/>
      <c r="G334" s="15"/>
    </row>
    <row r="335" spans="5:7" hidden="1">
      <c r="E335" s="15"/>
      <c r="F335" s="15"/>
      <c r="G335" s="15"/>
    </row>
    <row r="336" spans="5:7" hidden="1">
      <c r="E336" s="15"/>
      <c r="F336" s="15"/>
      <c r="G336" s="15"/>
    </row>
    <row r="337" spans="5:7" hidden="1">
      <c r="E337" s="15"/>
      <c r="F337" s="15"/>
      <c r="G337" s="15"/>
    </row>
    <row r="338" spans="5:7" hidden="1">
      <c r="E338" s="15"/>
      <c r="F338" s="15"/>
      <c r="G338" s="15"/>
    </row>
    <row r="339" spans="5:7" hidden="1">
      <c r="E339" s="15"/>
      <c r="F339" s="15"/>
      <c r="G339" s="15"/>
    </row>
    <row r="340" spans="5:7" hidden="1">
      <c r="E340" s="15"/>
      <c r="F340" s="15"/>
      <c r="G340" s="15"/>
    </row>
    <row r="341" spans="5:7" hidden="1">
      <c r="E341" s="15"/>
      <c r="F341" s="15"/>
      <c r="G341" s="15"/>
    </row>
    <row r="342" spans="5:7" hidden="1">
      <c r="E342" s="15"/>
      <c r="F342" s="15"/>
      <c r="G342" s="15"/>
    </row>
    <row r="343" spans="5:7" hidden="1">
      <c r="E343" s="15"/>
      <c r="F343" s="15"/>
      <c r="G343" s="15"/>
    </row>
    <row r="344" spans="5:7" hidden="1">
      <c r="E344" s="15"/>
      <c r="F344" s="15"/>
      <c r="G344" s="15"/>
    </row>
    <row r="345" spans="5:7" hidden="1">
      <c r="E345" s="15"/>
      <c r="F345" s="15"/>
      <c r="G345" s="15"/>
    </row>
    <row r="346" spans="5:7" hidden="1">
      <c r="E346" s="15"/>
      <c r="F346" s="15"/>
      <c r="G346" s="15"/>
    </row>
    <row r="347" spans="5:7" hidden="1">
      <c r="E347" s="15"/>
      <c r="F347" s="15"/>
      <c r="G347" s="15"/>
    </row>
    <row r="348" spans="5:7" hidden="1">
      <c r="E348" s="15"/>
      <c r="F348" s="15"/>
      <c r="G348" s="15"/>
    </row>
    <row r="349" spans="5:7" hidden="1">
      <c r="E349" s="15"/>
      <c r="F349" s="15"/>
      <c r="G349" s="15"/>
    </row>
    <row r="350" spans="5:7" hidden="1">
      <c r="E350" s="15"/>
      <c r="F350" s="15"/>
      <c r="G350" s="15"/>
    </row>
    <row r="351" spans="5:7" hidden="1">
      <c r="E351" s="15"/>
      <c r="F351" s="15"/>
      <c r="G351" s="15"/>
    </row>
    <row r="352" spans="5:7" hidden="1">
      <c r="E352" s="15"/>
      <c r="F352" s="15"/>
      <c r="G352" s="15"/>
    </row>
    <row r="353" spans="5:7" hidden="1">
      <c r="E353" s="15"/>
      <c r="F353" s="15"/>
      <c r="G353" s="15"/>
    </row>
    <row r="354" spans="5:7" hidden="1">
      <c r="E354" s="15"/>
      <c r="F354" s="15"/>
      <c r="G354" s="15"/>
    </row>
    <row r="355" spans="5:7" hidden="1">
      <c r="E355" s="15"/>
      <c r="F355" s="15"/>
      <c r="G355" s="15"/>
    </row>
    <row r="356" spans="5:7" hidden="1">
      <c r="E356" s="15"/>
      <c r="F356" s="15"/>
      <c r="G356" s="15"/>
    </row>
    <row r="357" spans="5:7" hidden="1">
      <c r="E357" s="15"/>
      <c r="F357" s="15"/>
      <c r="G357" s="15"/>
    </row>
    <row r="358" spans="5:7" hidden="1">
      <c r="E358" s="15"/>
      <c r="F358" s="15"/>
      <c r="G358" s="15"/>
    </row>
    <row r="359" spans="5:7" hidden="1">
      <c r="E359" s="15"/>
      <c r="F359" s="15"/>
      <c r="G359" s="15"/>
    </row>
    <row r="360" spans="5:7" hidden="1">
      <c r="E360" s="15"/>
      <c r="F360" s="15"/>
      <c r="G360" s="15"/>
    </row>
    <row r="361" spans="5:7" hidden="1">
      <c r="E361" s="15"/>
      <c r="F361" s="15"/>
      <c r="G361" s="15"/>
    </row>
    <row r="362" spans="5:7" hidden="1">
      <c r="E362" s="15"/>
      <c r="F362" s="15"/>
      <c r="G362" s="15"/>
    </row>
    <row r="363" spans="5:7" hidden="1">
      <c r="E363" s="15"/>
      <c r="F363" s="15"/>
      <c r="G363" s="15"/>
    </row>
    <row r="364" spans="5:7" hidden="1">
      <c r="E364" s="15"/>
      <c r="F364" s="15"/>
      <c r="G364" s="15"/>
    </row>
    <row r="365" spans="5:7" hidden="1">
      <c r="E365" s="15"/>
      <c r="F365" s="15"/>
      <c r="G365" s="15"/>
    </row>
    <row r="366" spans="5:7" hidden="1">
      <c r="E366" s="15"/>
      <c r="F366" s="15"/>
      <c r="G366" s="15"/>
    </row>
    <row r="367" spans="5:7" hidden="1">
      <c r="E367" s="15"/>
      <c r="F367" s="15"/>
      <c r="G367" s="15"/>
    </row>
    <row r="368" spans="5:7" hidden="1">
      <c r="E368" s="15"/>
      <c r="F368" s="15"/>
      <c r="G368" s="15"/>
    </row>
    <row r="369" spans="5:7" hidden="1">
      <c r="E369" s="15"/>
      <c r="F369" s="15"/>
      <c r="G369" s="15"/>
    </row>
    <row r="370" spans="5:7" hidden="1">
      <c r="E370" s="15"/>
      <c r="F370" s="15"/>
      <c r="G370" s="15"/>
    </row>
    <row r="371" spans="5:7" hidden="1">
      <c r="E371" s="15"/>
      <c r="F371" s="15"/>
      <c r="G371" s="15"/>
    </row>
    <row r="372" spans="5:7" hidden="1">
      <c r="E372" s="15"/>
      <c r="F372" s="15"/>
      <c r="G372" s="15"/>
    </row>
    <row r="373" spans="5:7" hidden="1">
      <c r="E373" s="15"/>
      <c r="F373" s="15"/>
      <c r="G373" s="15"/>
    </row>
    <row r="374" spans="5:7" hidden="1">
      <c r="E374" s="15"/>
      <c r="F374" s="15"/>
      <c r="G374" s="15"/>
    </row>
    <row r="375" spans="5:7" hidden="1">
      <c r="E375" s="15"/>
      <c r="F375" s="15"/>
      <c r="G375" s="15"/>
    </row>
    <row r="376" spans="5:7" hidden="1">
      <c r="E376" s="15"/>
      <c r="F376" s="15"/>
      <c r="G376" s="15"/>
    </row>
    <row r="377" spans="5:7" hidden="1">
      <c r="E377" s="15"/>
      <c r="F377" s="15"/>
      <c r="G377" s="15"/>
    </row>
    <row r="378" spans="5:7" hidden="1">
      <c r="E378" s="15"/>
      <c r="F378" s="15"/>
      <c r="G378" s="15"/>
    </row>
    <row r="379" spans="5:7" hidden="1">
      <c r="E379" s="15"/>
      <c r="F379" s="15"/>
      <c r="G379" s="15"/>
    </row>
    <row r="380" spans="5:7" hidden="1">
      <c r="E380" s="15"/>
      <c r="F380" s="15"/>
      <c r="G380" s="15"/>
    </row>
    <row r="381" spans="5:7" hidden="1">
      <c r="E381" s="15"/>
      <c r="F381" s="15"/>
      <c r="G381" s="15"/>
    </row>
    <row r="382" spans="5:7" hidden="1">
      <c r="E382" s="15"/>
      <c r="F382" s="15"/>
      <c r="G382" s="15"/>
    </row>
    <row r="383" spans="5:7" hidden="1">
      <c r="E383" s="15"/>
      <c r="F383" s="15"/>
      <c r="G383" s="15"/>
    </row>
    <row r="384" spans="5:7" hidden="1">
      <c r="E384" s="15"/>
      <c r="F384" s="15"/>
      <c r="G384" s="15"/>
    </row>
    <row r="385" spans="5:7" hidden="1">
      <c r="E385" s="15"/>
      <c r="F385" s="15"/>
      <c r="G385" s="15"/>
    </row>
    <row r="386" spans="5:7" hidden="1">
      <c r="E386" s="15"/>
      <c r="F386" s="15"/>
      <c r="G386" s="15"/>
    </row>
    <row r="387" spans="5:7" hidden="1">
      <c r="E387" s="15"/>
      <c r="F387" s="15"/>
      <c r="G387" s="15"/>
    </row>
    <row r="388" spans="5:7" hidden="1">
      <c r="E388" s="15"/>
      <c r="F388" s="15"/>
      <c r="G388" s="15"/>
    </row>
    <row r="389" spans="5:7" hidden="1">
      <c r="E389" s="15"/>
      <c r="F389" s="15"/>
      <c r="G389" s="15"/>
    </row>
    <row r="390" spans="5:7" hidden="1">
      <c r="E390" s="15"/>
      <c r="F390" s="15"/>
      <c r="G390" s="15"/>
    </row>
    <row r="391" spans="5:7" hidden="1">
      <c r="E391" s="15"/>
      <c r="F391" s="15"/>
      <c r="G391" s="15"/>
    </row>
    <row r="392" spans="5:7" hidden="1">
      <c r="E392" s="15"/>
      <c r="F392" s="15"/>
      <c r="G392" s="15"/>
    </row>
    <row r="393" spans="5:7" hidden="1">
      <c r="E393" s="15"/>
      <c r="F393" s="15"/>
      <c r="G393" s="15"/>
    </row>
    <row r="394" spans="5:7" hidden="1">
      <c r="E394" s="15"/>
      <c r="F394" s="15"/>
      <c r="G394" s="15"/>
    </row>
    <row r="395" spans="5:7" hidden="1">
      <c r="E395" s="15"/>
      <c r="F395" s="15"/>
      <c r="G395" s="15"/>
    </row>
    <row r="396" spans="5:7" hidden="1">
      <c r="E396" s="15"/>
      <c r="F396" s="15"/>
      <c r="G396" s="15"/>
    </row>
    <row r="397" spans="5:7" hidden="1">
      <c r="E397" s="15"/>
      <c r="F397" s="15"/>
      <c r="G397" s="15"/>
    </row>
    <row r="398" spans="5:7" hidden="1">
      <c r="E398" s="15"/>
      <c r="F398" s="15"/>
      <c r="G398" s="15"/>
    </row>
    <row r="399" spans="5:7" hidden="1">
      <c r="E399" s="15"/>
      <c r="F399" s="15"/>
      <c r="G399" s="15"/>
    </row>
    <row r="400" spans="5:7" hidden="1">
      <c r="E400" s="15"/>
      <c r="F400" s="15"/>
      <c r="G400" s="15"/>
    </row>
    <row r="401" spans="5:7" hidden="1">
      <c r="E401" s="15"/>
      <c r="F401" s="15"/>
      <c r="G401" s="15"/>
    </row>
    <row r="402" spans="5:7" hidden="1">
      <c r="E402" s="15"/>
      <c r="F402" s="15"/>
      <c r="G402" s="15"/>
    </row>
    <row r="403" spans="5:7" hidden="1">
      <c r="E403" s="15"/>
      <c r="F403" s="15"/>
      <c r="G403" s="15"/>
    </row>
    <row r="404" spans="5:7" hidden="1">
      <c r="E404" s="15"/>
      <c r="F404" s="15"/>
      <c r="G404" s="15"/>
    </row>
    <row r="405" spans="5:7" hidden="1">
      <c r="E405" s="15"/>
      <c r="F405" s="15"/>
      <c r="G405" s="15"/>
    </row>
    <row r="406" spans="5:7" hidden="1">
      <c r="E406" s="15"/>
      <c r="F406" s="15"/>
      <c r="G406" s="15"/>
    </row>
    <row r="407" spans="5:7" hidden="1">
      <c r="E407" s="15"/>
      <c r="F407" s="15"/>
      <c r="G407" s="15"/>
    </row>
    <row r="408" spans="5:7" hidden="1">
      <c r="E408" s="15"/>
      <c r="F408" s="15"/>
      <c r="G408" s="15"/>
    </row>
    <row r="409" spans="5:7" hidden="1">
      <c r="E409" s="15"/>
      <c r="F409" s="15"/>
      <c r="G409" s="15"/>
    </row>
    <row r="410" spans="5:7" hidden="1">
      <c r="E410" s="15"/>
      <c r="F410" s="15"/>
      <c r="G410" s="15"/>
    </row>
    <row r="411" spans="5:7" hidden="1">
      <c r="E411" s="15"/>
      <c r="F411" s="15"/>
      <c r="G411" s="15"/>
    </row>
    <row r="412" spans="5:7" hidden="1">
      <c r="E412" s="15"/>
      <c r="F412" s="15"/>
      <c r="G412" s="15"/>
    </row>
    <row r="413" spans="5:7" hidden="1">
      <c r="E413" s="15"/>
      <c r="F413" s="15"/>
      <c r="G413" s="15"/>
    </row>
    <row r="414" spans="5:7" hidden="1">
      <c r="E414" s="15"/>
      <c r="F414" s="15"/>
      <c r="G414" s="15"/>
    </row>
    <row r="415" spans="5:7" hidden="1">
      <c r="E415" s="15"/>
      <c r="F415" s="15"/>
      <c r="G415" s="15"/>
    </row>
    <row r="416" spans="5:7" hidden="1">
      <c r="E416" s="15"/>
      <c r="F416" s="15"/>
      <c r="G416" s="15"/>
    </row>
    <row r="417" spans="5:7" hidden="1">
      <c r="E417" s="15"/>
      <c r="F417" s="15"/>
      <c r="G417" s="15"/>
    </row>
    <row r="418" spans="5:7" hidden="1">
      <c r="E418" s="15"/>
      <c r="F418" s="15"/>
      <c r="G418" s="15"/>
    </row>
    <row r="419" spans="5:7" hidden="1">
      <c r="E419" s="15"/>
      <c r="F419" s="15"/>
      <c r="G419" s="15"/>
    </row>
    <row r="420" spans="5:7" hidden="1">
      <c r="E420" s="15"/>
      <c r="F420" s="15"/>
      <c r="G420" s="15"/>
    </row>
    <row r="421" spans="5:7" hidden="1">
      <c r="E421" s="15"/>
      <c r="F421" s="15"/>
      <c r="G421" s="15"/>
    </row>
    <row r="422" spans="5:7" hidden="1">
      <c r="E422" s="15"/>
      <c r="F422" s="15"/>
      <c r="G422" s="15"/>
    </row>
    <row r="423" spans="5:7" hidden="1">
      <c r="E423" s="15"/>
      <c r="F423" s="15"/>
      <c r="G423" s="15"/>
    </row>
    <row r="424" spans="5:7" hidden="1">
      <c r="E424" s="15"/>
      <c r="F424" s="15"/>
      <c r="G424" s="15"/>
    </row>
    <row r="425" spans="5:7" hidden="1">
      <c r="E425" s="15"/>
      <c r="F425" s="15"/>
      <c r="G425" s="15"/>
    </row>
    <row r="426" spans="5:7" hidden="1">
      <c r="E426" s="15"/>
      <c r="F426" s="15"/>
      <c r="G426" s="15"/>
    </row>
    <row r="427" spans="5:7" hidden="1">
      <c r="E427" s="15"/>
      <c r="F427" s="15"/>
      <c r="G427" s="15"/>
    </row>
    <row r="428" spans="5:7" hidden="1">
      <c r="E428" s="15"/>
      <c r="F428" s="15"/>
      <c r="G428" s="15"/>
    </row>
    <row r="429" spans="5:7" hidden="1">
      <c r="E429" s="15"/>
      <c r="F429" s="15"/>
      <c r="G429" s="15"/>
    </row>
    <row r="430" spans="5:7" hidden="1">
      <c r="E430" s="15"/>
      <c r="F430" s="15"/>
      <c r="G430" s="15"/>
    </row>
    <row r="431" spans="5:7" hidden="1">
      <c r="E431" s="15"/>
      <c r="F431" s="15"/>
      <c r="G431" s="15"/>
    </row>
    <row r="432" spans="5:7" hidden="1">
      <c r="E432" s="15"/>
      <c r="F432" s="15"/>
      <c r="G432" s="15"/>
    </row>
    <row r="433" spans="5:7" hidden="1">
      <c r="E433" s="15"/>
      <c r="F433" s="15"/>
      <c r="G433" s="15"/>
    </row>
    <row r="434" spans="5:7" hidden="1">
      <c r="E434" s="15"/>
      <c r="F434" s="15"/>
      <c r="G434" s="15"/>
    </row>
    <row r="435" spans="5:7" hidden="1">
      <c r="E435" s="15"/>
      <c r="F435" s="15"/>
      <c r="G435" s="15"/>
    </row>
    <row r="436" spans="5:7" hidden="1">
      <c r="E436" s="15"/>
      <c r="F436" s="15"/>
      <c r="G436" s="15"/>
    </row>
    <row r="437" spans="5:7" hidden="1">
      <c r="E437" s="15"/>
      <c r="F437" s="15"/>
      <c r="G437" s="15"/>
    </row>
    <row r="438" spans="5:7" hidden="1">
      <c r="E438" s="15"/>
      <c r="F438" s="15"/>
      <c r="G438" s="15"/>
    </row>
    <row r="439" spans="5:7" hidden="1">
      <c r="E439" s="15"/>
      <c r="F439" s="15"/>
      <c r="G439" s="15"/>
    </row>
    <row r="440" spans="5:7" hidden="1">
      <c r="E440" s="15"/>
      <c r="F440" s="15"/>
      <c r="G440" s="15"/>
    </row>
    <row r="441" spans="5:7" hidden="1">
      <c r="E441" s="15"/>
      <c r="F441" s="15"/>
      <c r="G441" s="15"/>
    </row>
    <row r="442" spans="5:7" hidden="1">
      <c r="E442" s="15"/>
      <c r="F442" s="15"/>
      <c r="G442" s="15"/>
    </row>
    <row r="443" spans="5:7" hidden="1">
      <c r="E443" s="15"/>
      <c r="F443" s="15"/>
      <c r="G443" s="15"/>
    </row>
    <row r="444" spans="5:7" hidden="1">
      <c r="E444" s="15"/>
      <c r="F444" s="15"/>
      <c r="G444" s="15"/>
    </row>
    <row r="445" spans="5:7" hidden="1">
      <c r="E445" s="15"/>
      <c r="F445" s="15"/>
      <c r="G445" s="15"/>
    </row>
    <row r="446" spans="5:7" hidden="1">
      <c r="E446" s="15"/>
      <c r="F446" s="15"/>
      <c r="G446" s="15"/>
    </row>
    <row r="447" spans="5:7" hidden="1">
      <c r="E447" s="15"/>
      <c r="F447" s="15"/>
      <c r="G447" s="15"/>
    </row>
    <row r="448" spans="5:7" hidden="1">
      <c r="E448" s="15"/>
      <c r="F448" s="15"/>
      <c r="G448" s="15"/>
    </row>
    <row r="449" spans="5:7" hidden="1">
      <c r="E449" s="15"/>
      <c r="F449" s="15"/>
      <c r="G449" s="15"/>
    </row>
    <row r="450" spans="5:7" hidden="1">
      <c r="E450" s="15"/>
      <c r="F450" s="15"/>
      <c r="G450" s="15"/>
    </row>
    <row r="451" spans="5:7" hidden="1">
      <c r="E451" s="15"/>
      <c r="F451" s="15"/>
      <c r="G451" s="15"/>
    </row>
    <row r="452" spans="5:7" hidden="1">
      <c r="E452" s="15"/>
      <c r="F452" s="15"/>
      <c r="G452" s="15"/>
    </row>
    <row r="453" spans="5:7" hidden="1">
      <c r="E453" s="15"/>
      <c r="F453" s="15"/>
      <c r="G453" s="15"/>
    </row>
    <row r="454" spans="5:7" hidden="1">
      <c r="E454" s="15"/>
      <c r="F454" s="15"/>
      <c r="G454" s="15"/>
    </row>
    <row r="455" spans="5:7" hidden="1">
      <c r="E455" s="15"/>
      <c r="F455" s="15"/>
      <c r="G455" s="15"/>
    </row>
    <row r="456" spans="5:7" hidden="1">
      <c r="E456" s="15"/>
      <c r="F456" s="15"/>
      <c r="G456" s="15"/>
    </row>
    <row r="457" spans="5:7" hidden="1">
      <c r="E457" s="15"/>
      <c r="F457" s="15"/>
      <c r="G457" s="15"/>
    </row>
    <row r="458" spans="5:7" hidden="1">
      <c r="E458" s="15"/>
      <c r="F458" s="15"/>
      <c r="G458" s="15"/>
    </row>
    <row r="459" spans="5:7" hidden="1">
      <c r="E459" s="15"/>
      <c r="F459" s="15"/>
      <c r="G459" s="15"/>
    </row>
    <row r="460" spans="5:7" hidden="1">
      <c r="E460" s="15"/>
      <c r="F460" s="15"/>
      <c r="G460" s="15"/>
    </row>
    <row r="461" spans="5:7" hidden="1">
      <c r="E461" s="15"/>
      <c r="F461" s="15"/>
      <c r="G461" s="15"/>
    </row>
    <row r="462" spans="5:7" hidden="1">
      <c r="E462" s="15"/>
      <c r="F462" s="15"/>
      <c r="G462" s="15"/>
    </row>
    <row r="463" spans="5:7" hidden="1">
      <c r="E463" s="15"/>
      <c r="F463" s="15"/>
      <c r="G463" s="15"/>
    </row>
    <row r="464" spans="5:7" hidden="1">
      <c r="E464" s="15"/>
      <c r="F464" s="15"/>
      <c r="G464" s="15"/>
    </row>
    <row r="465" spans="5:7" hidden="1">
      <c r="E465" s="15"/>
      <c r="F465" s="15"/>
      <c r="G465" s="15"/>
    </row>
    <row r="466" spans="5:7" hidden="1">
      <c r="E466" s="15"/>
      <c r="F466" s="15"/>
      <c r="G466" s="15"/>
    </row>
    <row r="467" spans="5:7" hidden="1">
      <c r="E467" s="15"/>
      <c r="F467" s="15"/>
      <c r="G467" s="15"/>
    </row>
    <row r="468" spans="5:7" hidden="1">
      <c r="E468" s="15"/>
      <c r="F468" s="15"/>
      <c r="G468" s="15"/>
    </row>
    <row r="469" spans="5:7" hidden="1">
      <c r="E469" s="15"/>
      <c r="F469" s="15"/>
      <c r="G469" s="15"/>
    </row>
    <row r="470" spans="5:7" hidden="1">
      <c r="E470" s="15"/>
      <c r="F470" s="15"/>
      <c r="G470" s="15"/>
    </row>
    <row r="471" spans="5:7" hidden="1">
      <c r="E471" s="15"/>
      <c r="F471" s="15"/>
      <c r="G471" s="15"/>
    </row>
    <row r="472" spans="5:7" hidden="1">
      <c r="E472" s="15"/>
      <c r="F472" s="15"/>
      <c r="G472" s="15"/>
    </row>
    <row r="473" spans="5:7" hidden="1">
      <c r="E473" s="15"/>
      <c r="F473" s="15"/>
      <c r="G473" s="15"/>
    </row>
    <row r="474" spans="5:7" hidden="1">
      <c r="E474" s="15"/>
      <c r="F474" s="15"/>
      <c r="G474" s="15"/>
    </row>
    <row r="475" spans="5:7" hidden="1">
      <c r="E475" s="15"/>
      <c r="F475" s="15"/>
      <c r="G475" s="15"/>
    </row>
    <row r="476" spans="5:7" hidden="1">
      <c r="E476" s="15"/>
      <c r="F476" s="15"/>
      <c r="G476" s="15"/>
    </row>
    <row r="477" spans="5:7" hidden="1">
      <c r="E477" s="15"/>
      <c r="F477" s="15"/>
      <c r="G477" s="15"/>
    </row>
    <row r="478" spans="5:7" hidden="1">
      <c r="E478" s="15"/>
      <c r="F478" s="15"/>
      <c r="G478" s="15"/>
    </row>
    <row r="479" spans="5:7" hidden="1">
      <c r="E479" s="15"/>
      <c r="F479" s="15"/>
      <c r="G479" s="15"/>
    </row>
    <row r="480" spans="5:7" hidden="1">
      <c r="E480" s="15"/>
      <c r="F480" s="15"/>
      <c r="G480" s="15"/>
    </row>
    <row r="481" spans="5:7" hidden="1">
      <c r="E481" s="15"/>
      <c r="F481" s="15"/>
      <c r="G481" s="15"/>
    </row>
    <row r="482" spans="5:7" hidden="1">
      <c r="E482" s="15"/>
      <c r="F482" s="15"/>
      <c r="G482" s="15"/>
    </row>
    <row r="483" spans="5:7" hidden="1">
      <c r="E483" s="15"/>
      <c r="F483" s="15"/>
      <c r="G483" s="15"/>
    </row>
    <row r="484" spans="5:7" hidden="1">
      <c r="E484" s="15"/>
      <c r="F484" s="15"/>
      <c r="G484" s="15"/>
    </row>
    <row r="485" spans="5:7" hidden="1">
      <c r="E485" s="15"/>
      <c r="F485" s="15"/>
      <c r="G485" s="15"/>
    </row>
    <row r="486" spans="5:7" hidden="1">
      <c r="E486" s="15"/>
      <c r="F486" s="15"/>
      <c r="G486" s="15"/>
    </row>
    <row r="487" spans="5:7" hidden="1">
      <c r="E487" s="15"/>
      <c r="F487" s="15"/>
      <c r="G487" s="15"/>
    </row>
    <row r="488" spans="5:7" hidden="1">
      <c r="E488" s="15"/>
      <c r="F488" s="15"/>
      <c r="G488" s="15"/>
    </row>
    <row r="489" spans="5:7" hidden="1">
      <c r="E489" s="15"/>
      <c r="F489" s="15"/>
      <c r="G489" s="15"/>
    </row>
    <row r="490" spans="5:7" hidden="1">
      <c r="E490" s="15"/>
      <c r="F490" s="15"/>
      <c r="G490" s="15"/>
    </row>
    <row r="491" spans="5:7" hidden="1">
      <c r="E491" s="15"/>
      <c r="F491" s="15"/>
      <c r="G491" s="15"/>
    </row>
    <row r="492" spans="5:7" hidden="1">
      <c r="E492" s="15"/>
      <c r="F492" s="15"/>
      <c r="G492" s="15"/>
    </row>
    <row r="493" spans="5:7" hidden="1">
      <c r="E493" s="15"/>
      <c r="F493" s="15"/>
      <c r="G493" s="15"/>
    </row>
    <row r="494" spans="5:7" hidden="1">
      <c r="E494" s="15"/>
      <c r="F494" s="15"/>
      <c r="G494" s="15"/>
    </row>
    <row r="495" spans="5:7" hidden="1">
      <c r="E495" s="15"/>
      <c r="F495" s="15"/>
      <c r="G495" s="15"/>
    </row>
    <row r="496" spans="5:7" hidden="1">
      <c r="E496" s="15"/>
      <c r="F496" s="15"/>
      <c r="G496" s="15"/>
    </row>
    <row r="497" spans="5:7" hidden="1">
      <c r="E497" s="15"/>
      <c r="F497" s="15"/>
      <c r="G497" s="15"/>
    </row>
    <row r="498" spans="5:7" hidden="1">
      <c r="E498" s="15"/>
      <c r="F498" s="15"/>
      <c r="G498" s="15"/>
    </row>
    <row r="499" spans="5:7" hidden="1">
      <c r="E499" s="15"/>
      <c r="F499" s="15"/>
      <c r="G499" s="15"/>
    </row>
    <row r="500" spans="5:7" hidden="1">
      <c r="E500" s="15"/>
      <c r="F500" s="15"/>
      <c r="G500" s="15"/>
    </row>
    <row r="501" spans="5:7" hidden="1">
      <c r="E501" s="15"/>
      <c r="F501" s="15"/>
      <c r="G501" s="15"/>
    </row>
    <row r="502" spans="5:7" hidden="1">
      <c r="E502" s="15"/>
      <c r="F502" s="15"/>
      <c r="G502" s="15"/>
    </row>
    <row r="503" spans="5:7" hidden="1">
      <c r="E503" s="15"/>
      <c r="F503" s="15"/>
      <c r="G503" s="15"/>
    </row>
    <row r="504" spans="5:7" hidden="1">
      <c r="E504" s="15"/>
      <c r="F504" s="15"/>
      <c r="G504" s="15"/>
    </row>
    <row r="505" spans="5:7" hidden="1">
      <c r="E505" s="15"/>
      <c r="F505" s="15"/>
      <c r="G505" s="15"/>
    </row>
    <row r="506" spans="5:7" hidden="1">
      <c r="E506" s="15"/>
      <c r="F506" s="15"/>
      <c r="G506" s="15"/>
    </row>
    <row r="507" spans="5:7" hidden="1">
      <c r="E507" s="15"/>
      <c r="F507" s="15"/>
      <c r="G507" s="15"/>
    </row>
    <row r="508" spans="5:7" hidden="1">
      <c r="E508" s="15"/>
      <c r="F508" s="15"/>
      <c r="G508" s="15"/>
    </row>
    <row r="509" spans="5:7" hidden="1">
      <c r="E509" s="15"/>
      <c r="F509" s="15"/>
      <c r="G509" s="15"/>
    </row>
    <row r="510" spans="5:7" hidden="1">
      <c r="E510" s="15"/>
      <c r="F510" s="15"/>
      <c r="G510" s="15"/>
    </row>
    <row r="511" spans="5:7" hidden="1">
      <c r="E511" s="15"/>
      <c r="F511" s="15"/>
      <c r="G511" s="15"/>
    </row>
    <row r="512" spans="5:7" hidden="1">
      <c r="E512" s="15"/>
      <c r="F512" s="15"/>
      <c r="G512" s="15"/>
    </row>
    <row r="513" spans="5:7" hidden="1">
      <c r="E513" s="15"/>
      <c r="F513" s="15"/>
      <c r="G513" s="15"/>
    </row>
    <row r="514" spans="5:7" hidden="1">
      <c r="E514" s="15"/>
      <c r="F514" s="15"/>
      <c r="G514" s="15"/>
    </row>
    <row r="515" spans="5:7" hidden="1">
      <c r="E515" s="15"/>
      <c r="F515" s="15"/>
      <c r="G515" s="15"/>
    </row>
    <row r="516" spans="5:7" hidden="1">
      <c r="E516" s="15"/>
      <c r="F516" s="15"/>
      <c r="G516" s="15"/>
    </row>
    <row r="517" spans="5:7" hidden="1">
      <c r="E517" s="15"/>
      <c r="F517" s="15"/>
      <c r="G517" s="15"/>
    </row>
    <row r="518" spans="5:7" hidden="1">
      <c r="E518" s="15"/>
      <c r="F518" s="15"/>
      <c r="G518" s="15"/>
    </row>
    <row r="519" spans="5:7" hidden="1">
      <c r="E519" s="15"/>
      <c r="F519" s="15"/>
      <c r="G519" s="15"/>
    </row>
    <row r="520" spans="5:7" hidden="1">
      <c r="E520" s="15"/>
      <c r="F520" s="15"/>
      <c r="G520" s="15"/>
    </row>
    <row r="521" spans="5:7" hidden="1">
      <c r="E521" s="15"/>
      <c r="F521" s="15"/>
      <c r="G521" s="15"/>
    </row>
    <row r="522" spans="5:7" hidden="1">
      <c r="E522" s="15"/>
      <c r="F522" s="15"/>
      <c r="G522" s="15"/>
    </row>
    <row r="523" spans="5:7" hidden="1">
      <c r="E523" s="15"/>
      <c r="F523" s="15"/>
      <c r="G523" s="15"/>
    </row>
    <row r="524" spans="5:7" hidden="1">
      <c r="E524" s="15"/>
      <c r="F524" s="15"/>
      <c r="G524" s="15"/>
    </row>
    <row r="525" spans="5:7" hidden="1">
      <c r="E525" s="15"/>
      <c r="F525" s="15"/>
      <c r="G525" s="15"/>
    </row>
    <row r="526" spans="5:7" hidden="1">
      <c r="E526" s="15"/>
      <c r="F526" s="15"/>
      <c r="G526" s="15"/>
    </row>
    <row r="527" spans="5:7" hidden="1">
      <c r="E527" s="15"/>
      <c r="F527" s="15"/>
      <c r="G527" s="15"/>
    </row>
    <row r="528" spans="5:7" hidden="1">
      <c r="E528" s="15"/>
      <c r="F528" s="15"/>
      <c r="G528" s="15"/>
    </row>
    <row r="529" spans="5:7" hidden="1">
      <c r="E529" s="15"/>
      <c r="F529" s="15"/>
      <c r="G529" s="15"/>
    </row>
    <row r="530" spans="5:7" hidden="1">
      <c r="E530" s="15"/>
      <c r="F530" s="15"/>
      <c r="G530" s="15"/>
    </row>
    <row r="531" spans="5:7" hidden="1">
      <c r="E531" s="15"/>
      <c r="F531" s="15"/>
      <c r="G531" s="15"/>
    </row>
    <row r="532" spans="5:7" hidden="1">
      <c r="E532" s="15"/>
      <c r="F532" s="15"/>
      <c r="G532" s="15"/>
    </row>
    <row r="533" spans="5:7" hidden="1">
      <c r="E533" s="15"/>
      <c r="F533" s="15"/>
      <c r="G533" s="15"/>
    </row>
    <row r="534" spans="5:7" hidden="1">
      <c r="E534" s="15"/>
      <c r="F534" s="15"/>
      <c r="G534" s="15"/>
    </row>
    <row r="535" spans="5:7" hidden="1">
      <c r="E535" s="15"/>
      <c r="F535" s="15"/>
      <c r="G535" s="15"/>
    </row>
    <row r="536" spans="5:7" hidden="1">
      <c r="E536" s="15"/>
      <c r="F536" s="15"/>
      <c r="G536" s="15"/>
    </row>
    <row r="537" spans="5:7" hidden="1">
      <c r="E537" s="15"/>
      <c r="F537" s="15"/>
      <c r="G537" s="15"/>
    </row>
    <row r="538" spans="5:7" hidden="1">
      <c r="E538" s="15"/>
      <c r="F538" s="15"/>
      <c r="G538" s="15"/>
    </row>
    <row r="539" spans="5:7" hidden="1">
      <c r="E539" s="15"/>
      <c r="F539" s="15"/>
      <c r="G539" s="15"/>
    </row>
    <row r="540" spans="5:7" hidden="1">
      <c r="E540" s="15"/>
      <c r="F540" s="15"/>
      <c r="G540" s="15"/>
    </row>
    <row r="541" spans="5:7" hidden="1">
      <c r="E541" s="15"/>
      <c r="F541" s="15"/>
      <c r="G541" s="15"/>
    </row>
    <row r="542" spans="5:7" hidden="1">
      <c r="E542" s="15"/>
      <c r="F542" s="15"/>
      <c r="G542" s="15"/>
    </row>
    <row r="543" spans="5:7" hidden="1">
      <c r="E543" s="15"/>
      <c r="F543" s="15"/>
      <c r="G543" s="15"/>
    </row>
    <row r="544" spans="5:7" hidden="1">
      <c r="E544" s="15"/>
      <c r="F544" s="15"/>
      <c r="G544" s="15"/>
    </row>
    <row r="545" spans="5:7" hidden="1">
      <c r="E545" s="15"/>
      <c r="F545" s="15"/>
      <c r="G545" s="15"/>
    </row>
    <row r="546" spans="5:7" hidden="1">
      <c r="E546" s="15"/>
      <c r="F546" s="15"/>
      <c r="G546" s="15"/>
    </row>
    <row r="547" spans="5:7" hidden="1">
      <c r="E547" s="15"/>
      <c r="F547" s="15"/>
      <c r="G547" s="15"/>
    </row>
    <row r="548" spans="5:7" hidden="1">
      <c r="E548" s="15"/>
      <c r="F548" s="15"/>
      <c r="G548" s="15"/>
    </row>
    <row r="549" spans="5:7" hidden="1">
      <c r="E549" s="15"/>
      <c r="F549" s="15"/>
      <c r="G549" s="15"/>
    </row>
    <row r="550" spans="5:7" hidden="1">
      <c r="E550" s="15"/>
      <c r="F550" s="15"/>
      <c r="G550" s="15"/>
    </row>
    <row r="551" spans="5:7" hidden="1">
      <c r="E551" s="15"/>
      <c r="F551" s="15"/>
      <c r="G551" s="15"/>
    </row>
    <row r="552" spans="5:7" hidden="1">
      <c r="E552" s="15"/>
      <c r="F552" s="15"/>
      <c r="G552" s="15"/>
    </row>
    <row r="553" spans="5:7" hidden="1">
      <c r="E553" s="15"/>
      <c r="F553" s="15"/>
      <c r="G553" s="15"/>
    </row>
    <row r="554" spans="5:7" hidden="1">
      <c r="E554" s="15"/>
      <c r="F554" s="15"/>
      <c r="G554" s="15"/>
    </row>
    <row r="555" spans="5:7" hidden="1">
      <c r="E555" s="15"/>
      <c r="F555" s="15"/>
      <c r="G555" s="15"/>
    </row>
    <row r="556" spans="5:7" hidden="1">
      <c r="E556" s="15"/>
      <c r="F556" s="15"/>
      <c r="G556" s="15"/>
    </row>
    <row r="557" spans="5:7" hidden="1">
      <c r="E557" s="15"/>
      <c r="F557" s="15"/>
      <c r="G557" s="15"/>
    </row>
    <row r="558" spans="5:7" hidden="1">
      <c r="E558" s="15"/>
      <c r="F558" s="15"/>
      <c r="G558" s="15"/>
    </row>
    <row r="559" spans="5:7" hidden="1">
      <c r="E559" s="15"/>
      <c r="F559" s="15"/>
      <c r="G559" s="15"/>
    </row>
    <row r="560" spans="5:7" hidden="1">
      <c r="E560" s="15"/>
      <c r="F560" s="15"/>
      <c r="G560" s="15"/>
    </row>
    <row r="561" spans="5:7" hidden="1">
      <c r="E561" s="15"/>
      <c r="F561" s="15"/>
      <c r="G561" s="15"/>
    </row>
    <row r="562" spans="5:7" hidden="1">
      <c r="E562" s="15"/>
      <c r="F562" s="15"/>
      <c r="G562" s="15"/>
    </row>
    <row r="563" spans="5:7" hidden="1">
      <c r="E563" s="15"/>
      <c r="F563" s="15"/>
      <c r="G563" s="15"/>
    </row>
    <row r="564" spans="5:7" hidden="1">
      <c r="E564" s="15"/>
      <c r="F564" s="15"/>
      <c r="G564" s="15"/>
    </row>
    <row r="565" spans="5:7" hidden="1">
      <c r="E565" s="15"/>
      <c r="F565" s="15"/>
      <c r="G565" s="15"/>
    </row>
    <row r="566" spans="5:7" hidden="1">
      <c r="E566" s="15"/>
      <c r="F566" s="15"/>
      <c r="G566" s="15"/>
    </row>
    <row r="567" spans="5:7" hidden="1">
      <c r="E567" s="15"/>
      <c r="F567" s="15"/>
      <c r="G567" s="15"/>
    </row>
    <row r="568" spans="5:7" hidden="1">
      <c r="E568" s="15"/>
      <c r="F568" s="15"/>
      <c r="G568" s="15"/>
    </row>
    <row r="569" spans="5:7" hidden="1">
      <c r="E569" s="15"/>
      <c r="F569" s="15"/>
      <c r="G569" s="15"/>
    </row>
    <row r="570" spans="5:7" hidden="1">
      <c r="E570" s="15"/>
      <c r="F570" s="15"/>
      <c r="G570" s="15"/>
    </row>
    <row r="571" spans="5:7" hidden="1">
      <c r="E571" s="15"/>
      <c r="F571" s="15"/>
      <c r="G571" s="15"/>
    </row>
    <row r="572" spans="5:7" hidden="1">
      <c r="E572" s="15"/>
      <c r="F572" s="15"/>
      <c r="G572" s="15"/>
    </row>
    <row r="573" spans="5:7" hidden="1">
      <c r="E573" s="15"/>
      <c r="F573" s="15"/>
      <c r="G573" s="15"/>
    </row>
    <row r="574" spans="5:7" hidden="1">
      <c r="E574" s="15"/>
      <c r="F574" s="15"/>
      <c r="G574" s="15"/>
    </row>
    <row r="575" spans="5:7" hidden="1">
      <c r="E575" s="15"/>
      <c r="F575" s="15"/>
      <c r="G575" s="15"/>
    </row>
    <row r="576" spans="5:7" hidden="1">
      <c r="E576" s="15"/>
      <c r="F576" s="15"/>
      <c r="G576" s="15"/>
    </row>
    <row r="577" spans="5:7" hidden="1">
      <c r="E577" s="15"/>
      <c r="F577" s="15"/>
      <c r="G577" s="15"/>
    </row>
    <row r="578" spans="5:7" hidden="1">
      <c r="E578" s="15"/>
      <c r="F578" s="15"/>
      <c r="G578" s="15"/>
    </row>
    <row r="579" spans="5:7" hidden="1">
      <c r="E579" s="15"/>
      <c r="F579" s="15"/>
      <c r="G579" s="15"/>
    </row>
    <row r="580" spans="5:7" hidden="1">
      <c r="E580" s="15"/>
      <c r="F580" s="15"/>
      <c r="G580" s="15"/>
    </row>
    <row r="581" spans="5:7" hidden="1">
      <c r="E581" s="15"/>
      <c r="F581" s="15"/>
      <c r="G581" s="15"/>
    </row>
    <row r="582" spans="5:7" hidden="1">
      <c r="E582" s="15"/>
      <c r="F582" s="15"/>
      <c r="G582" s="15"/>
    </row>
    <row r="583" spans="5:7" hidden="1">
      <c r="E583" s="15"/>
      <c r="F583" s="15"/>
      <c r="G583" s="15"/>
    </row>
    <row r="584" spans="5:7" hidden="1">
      <c r="E584" s="15"/>
      <c r="F584" s="15"/>
      <c r="G584" s="15"/>
    </row>
    <row r="585" spans="5:7" hidden="1">
      <c r="E585" s="15"/>
      <c r="F585" s="15"/>
      <c r="G585" s="15"/>
    </row>
    <row r="586" spans="5:7" hidden="1">
      <c r="E586" s="15"/>
      <c r="F586" s="15"/>
      <c r="G586" s="15"/>
    </row>
    <row r="587" spans="5:7" hidden="1">
      <c r="E587" s="15"/>
      <c r="F587" s="15"/>
      <c r="G587" s="15"/>
    </row>
    <row r="588" spans="5:7" hidden="1">
      <c r="E588" s="15"/>
      <c r="F588" s="15"/>
      <c r="G588" s="15"/>
    </row>
    <row r="589" spans="5:7" hidden="1">
      <c r="E589" s="15"/>
      <c r="F589" s="15"/>
      <c r="G589" s="15"/>
    </row>
    <row r="590" spans="5:7" hidden="1">
      <c r="E590" s="15"/>
      <c r="F590" s="15"/>
      <c r="G590" s="15"/>
    </row>
    <row r="591" spans="5:7" hidden="1">
      <c r="E591" s="15"/>
      <c r="F591" s="15"/>
      <c r="G591" s="15"/>
    </row>
    <row r="592" spans="5:7" hidden="1">
      <c r="E592" s="15"/>
      <c r="F592" s="15"/>
      <c r="G592" s="15"/>
    </row>
    <row r="593" spans="5:7" hidden="1">
      <c r="E593" s="15"/>
      <c r="F593" s="15"/>
      <c r="G593" s="15"/>
    </row>
    <row r="594" spans="5:7" hidden="1">
      <c r="E594" s="15"/>
      <c r="F594" s="15"/>
      <c r="G594" s="15"/>
    </row>
    <row r="595" spans="5:7" hidden="1">
      <c r="E595" s="15"/>
      <c r="F595" s="15"/>
      <c r="G595" s="15"/>
    </row>
    <row r="596" spans="5:7" hidden="1">
      <c r="E596" s="15"/>
      <c r="F596" s="15"/>
      <c r="G596" s="15"/>
    </row>
    <row r="597" spans="5:7" hidden="1">
      <c r="E597" s="15"/>
      <c r="F597" s="15"/>
      <c r="G597" s="15"/>
    </row>
    <row r="598" spans="5:7" hidden="1">
      <c r="E598" s="15"/>
      <c r="F598" s="15"/>
      <c r="G598" s="15"/>
    </row>
    <row r="599" spans="5:7" hidden="1">
      <c r="E599" s="15"/>
      <c r="F599" s="15"/>
      <c r="G599" s="15"/>
    </row>
    <row r="600" spans="5:7" hidden="1">
      <c r="E600" s="15"/>
      <c r="F600" s="15"/>
      <c r="G600" s="15"/>
    </row>
    <row r="601" spans="5:7" hidden="1">
      <c r="E601" s="15"/>
      <c r="F601" s="15"/>
      <c r="G601" s="15"/>
    </row>
    <row r="602" spans="5:7" hidden="1">
      <c r="E602" s="15"/>
      <c r="F602" s="15"/>
      <c r="G602" s="15"/>
    </row>
    <row r="603" spans="5:7" hidden="1">
      <c r="E603" s="15"/>
      <c r="F603" s="15"/>
      <c r="G603" s="15"/>
    </row>
    <row r="604" spans="5:7" hidden="1">
      <c r="E604" s="15"/>
      <c r="F604" s="15"/>
      <c r="G604" s="15"/>
    </row>
    <row r="605" spans="5:7" hidden="1">
      <c r="E605" s="15"/>
      <c r="F605" s="15"/>
      <c r="G605" s="15"/>
    </row>
    <row r="606" spans="5:7" hidden="1">
      <c r="E606" s="15"/>
      <c r="F606" s="15"/>
      <c r="G606" s="15"/>
    </row>
    <row r="607" spans="5:7" hidden="1">
      <c r="E607" s="15"/>
      <c r="F607" s="15"/>
      <c r="G607" s="15"/>
    </row>
    <row r="608" spans="5:7" hidden="1">
      <c r="E608" s="15"/>
      <c r="F608" s="15"/>
      <c r="G608" s="15"/>
    </row>
    <row r="609" spans="5:7" hidden="1">
      <c r="E609" s="15"/>
      <c r="F609" s="15"/>
      <c r="G609" s="15"/>
    </row>
    <row r="610" spans="5:7" hidden="1">
      <c r="E610" s="15"/>
      <c r="F610" s="15"/>
      <c r="G610" s="15"/>
    </row>
    <row r="611" spans="5:7" hidden="1">
      <c r="E611" s="15"/>
      <c r="F611" s="15"/>
      <c r="G611" s="15"/>
    </row>
    <row r="612" spans="5:7" hidden="1">
      <c r="E612" s="15"/>
      <c r="F612" s="15"/>
      <c r="G612" s="15"/>
    </row>
    <row r="613" spans="5:7" hidden="1">
      <c r="E613" s="15"/>
      <c r="F613" s="15"/>
      <c r="G613" s="15"/>
    </row>
    <row r="614" spans="5:7" hidden="1">
      <c r="E614" s="15"/>
      <c r="F614" s="15"/>
      <c r="G614" s="15"/>
    </row>
    <row r="615" spans="5:7" hidden="1">
      <c r="E615" s="15"/>
      <c r="F615" s="15"/>
      <c r="G615" s="15"/>
    </row>
    <row r="616" spans="5:7" hidden="1">
      <c r="E616" s="15"/>
      <c r="F616" s="15"/>
      <c r="G616" s="15"/>
    </row>
    <row r="617" spans="5:7" hidden="1">
      <c r="E617" s="15"/>
      <c r="F617" s="15"/>
      <c r="G617" s="15"/>
    </row>
    <row r="618" spans="5:7" hidden="1">
      <c r="E618" s="15"/>
      <c r="F618" s="15"/>
      <c r="G618" s="15"/>
    </row>
    <row r="619" spans="5:7" hidden="1">
      <c r="E619" s="15"/>
      <c r="F619" s="15"/>
      <c r="G619" s="15"/>
    </row>
    <row r="620" spans="5:7" hidden="1">
      <c r="E620" s="15"/>
      <c r="F620" s="15"/>
      <c r="G620" s="15"/>
    </row>
    <row r="621" spans="5:7" hidden="1">
      <c r="E621" s="15"/>
      <c r="F621" s="15"/>
      <c r="G621" s="15"/>
    </row>
    <row r="622" spans="5:7" hidden="1">
      <c r="E622" s="15"/>
      <c r="F622" s="15"/>
      <c r="G622" s="15"/>
    </row>
    <row r="623" spans="5:7" hidden="1">
      <c r="E623" s="15"/>
      <c r="F623" s="15"/>
      <c r="G623" s="15"/>
    </row>
    <row r="624" spans="5:7" hidden="1">
      <c r="E624" s="15"/>
      <c r="F624" s="15"/>
      <c r="G624" s="15"/>
    </row>
    <row r="625" spans="5:7" hidden="1">
      <c r="E625" s="15"/>
      <c r="F625" s="15"/>
      <c r="G625" s="15"/>
    </row>
    <row r="626" spans="5:7" hidden="1">
      <c r="E626" s="15"/>
      <c r="F626" s="15"/>
      <c r="G626" s="15"/>
    </row>
    <row r="627" spans="5:7" hidden="1">
      <c r="E627" s="15"/>
      <c r="F627" s="15"/>
      <c r="G627" s="15"/>
    </row>
    <row r="628" spans="5:7" hidden="1">
      <c r="E628" s="15"/>
      <c r="F628" s="15"/>
      <c r="G628" s="15"/>
    </row>
    <row r="629" spans="5:7" hidden="1">
      <c r="E629" s="15"/>
      <c r="F629" s="15"/>
      <c r="G629" s="15"/>
    </row>
    <row r="630" spans="5:7" hidden="1">
      <c r="E630" s="15"/>
      <c r="F630" s="15"/>
      <c r="G630" s="15"/>
    </row>
    <row r="631" spans="5:7" hidden="1">
      <c r="E631" s="15"/>
      <c r="F631" s="15"/>
      <c r="G631" s="15"/>
    </row>
    <row r="632" spans="5:7" hidden="1">
      <c r="E632" s="15"/>
      <c r="F632" s="15"/>
      <c r="G632" s="15"/>
    </row>
    <row r="633" spans="5:7" hidden="1">
      <c r="E633" s="15"/>
      <c r="F633" s="15"/>
      <c r="G633" s="15"/>
    </row>
    <row r="634" spans="5:7" hidden="1">
      <c r="E634" s="15"/>
      <c r="F634" s="15"/>
      <c r="G634" s="15"/>
    </row>
    <row r="635" spans="5:7" hidden="1">
      <c r="E635" s="15"/>
      <c r="F635" s="15"/>
      <c r="G635" s="15"/>
    </row>
    <row r="636" spans="5:7" hidden="1">
      <c r="E636" s="15"/>
      <c r="F636" s="15"/>
      <c r="G636" s="15"/>
    </row>
    <row r="637" spans="5:7" hidden="1">
      <c r="E637" s="15"/>
      <c r="F637" s="15"/>
      <c r="G637" s="15"/>
    </row>
    <row r="638" spans="5:7" hidden="1">
      <c r="E638" s="15"/>
      <c r="F638" s="15"/>
      <c r="G638" s="15"/>
    </row>
    <row r="639" spans="5:7" hidden="1">
      <c r="E639" s="15"/>
      <c r="F639" s="15"/>
      <c r="G639" s="15"/>
    </row>
    <row r="640" spans="5:7" hidden="1">
      <c r="E640" s="15"/>
      <c r="F640" s="15"/>
      <c r="G640" s="15"/>
    </row>
    <row r="641" spans="5:7" hidden="1">
      <c r="E641" s="15"/>
      <c r="F641" s="15"/>
      <c r="G641" s="15"/>
    </row>
    <row r="642" spans="5:7" hidden="1">
      <c r="E642" s="15"/>
      <c r="F642" s="15"/>
      <c r="G642" s="15"/>
    </row>
    <row r="643" spans="5:7" hidden="1">
      <c r="E643" s="15"/>
      <c r="F643" s="15"/>
      <c r="G643" s="15"/>
    </row>
    <row r="644" spans="5:7" hidden="1">
      <c r="E644" s="15"/>
      <c r="F644" s="15"/>
      <c r="G644" s="15"/>
    </row>
    <row r="645" spans="5:7" hidden="1">
      <c r="E645" s="15"/>
      <c r="F645" s="15"/>
      <c r="G645" s="15"/>
    </row>
    <row r="646" spans="5:7" hidden="1">
      <c r="E646" s="15"/>
      <c r="F646" s="15"/>
      <c r="G646" s="15"/>
    </row>
    <row r="647" spans="5:7" hidden="1">
      <c r="E647" s="15"/>
      <c r="F647" s="15"/>
      <c r="G647" s="15"/>
    </row>
    <row r="648" spans="5:7" hidden="1">
      <c r="E648" s="15"/>
      <c r="F648" s="15"/>
      <c r="G648" s="15"/>
    </row>
    <row r="649" spans="5:7" hidden="1">
      <c r="E649" s="15"/>
      <c r="F649" s="15"/>
      <c r="G649" s="15"/>
    </row>
    <row r="650" spans="5:7" hidden="1">
      <c r="E650" s="15"/>
      <c r="F650" s="15"/>
      <c r="G650" s="15"/>
    </row>
    <row r="651" spans="5:7" hidden="1">
      <c r="E651" s="15"/>
      <c r="F651" s="15"/>
      <c r="G651" s="15"/>
    </row>
    <row r="652" spans="5:7" hidden="1">
      <c r="E652" s="15"/>
      <c r="F652" s="15"/>
      <c r="G652" s="15"/>
    </row>
    <row r="653" spans="5:7" hidden="1">
      <c r="E653" s="15"/>
      <c r="F653" s="15"/>
      <c r="G653" s="15"/>
    </row>
    <row r="654" spans="5:7" hidden="1">
      <c r="E654" s="15"/>
      <c r="F654" s="15"/>
      <c r="G654" s="15"/>
    </row>
    <row r="655" spans="5:7" hidden="1">
      <c r="E655" s="15"/>
      <c r="F655" s="15"/>
      <c r="G655" s="15"/>
    </row>
    <row r="656" spans="5:7" hidden="1">
      <c r="E656" s="15"/>
      <c r="F656" s="15"/>
      <c r="G656" s="15"/>
    </row>
    <row r="657" spans="5:7" hidden="1">
      <c r="E657" s="15"/>
      <c r="F657" s="15"/>
      <c r="G657" s="15"/>
    </row>
    <row r="658" spans="5:7" hidden="1">
      <c r="E658" s="15"/>
      <c r="F658" s="15"/>
      <c r="G658" s="15"/>
    </row>
    <row r="659" spans="5:7" hidden="1">
      <c r="E659" s="15"/>
      <c r="F659" s="15"/>
      <c r="G659" s="15"/>
    </row>
    <row r="660" spans="5:7" hidden="1">
      <c r="E660" s="15"/>
      <c r="F660" s="15"/>
      <c r="G660" s="15"/>
    </row>
    <row r="661" spans="5:7" hidden="1">
      <c r="E661" s="15"/>
      <c r="F661" s="15"/>
      <c r="G661" s="15"/>
    </row>
    <row r="662" spans="5:7" hidden="1">
      <c r="E662" s="15"/>
      <c r="F662" s="15"/>
      <c r="G662" s="15"/>
    </row>
    <row r="663" spans="5:7" hidden="1">
      <c r="E663" s="15"/>
      <c r="F663" s="15"/>
      <c r="G663" s="15"/>
    </row>
    <row r="664" spans="5:7" hidden="1">
      <c r="E664" s="15"/>
      <c r="F664" s="15"/>
      <c r="G664" s="15"/>
    </row>
    <row r="665" spans="5:7" hidden="1">
      <c r="E665" s="15"/>
      <c r="F665" s="15"/>
      <c r="G665" s="15"/>
    </row>
    <row r="666" spans="5:7" hidden="1">
      <c r="E666" s="15"/>
      <c r="F666" s="15"/>
      <c r="G666" s="15"/>
    </row>
    <row r="667" spans="5:7" hidden="1">
      <c r="E667" s="15"/>
      <c r="F667" s="15"/>
      <c r="G667" s="15"/>
    </row>
    <row r="668" spans="5:7" hidden="1">
      <c r="E668" s="15"/>
      <c r="F668" s="15"/>
      <c r="G668" s="15"/>
    </row>
    <row r="669" spans="5:7" hidden="1">
      <c r="E669" s="15"/>
      <c r="F669" s="15"/>
      <c r="G669" s="15"/>
    </row>
    <row r="670" spans="5:7" hidden="1">
      <c r="E670" s="15"/>
      <c r="F670" s="15"/>
      <c r="G670" s="15"/>
    </row>
    <row r="671" spans="5:7" hidden="1">
      <c r="E671" s="15"/>
      <c r="F671" s="15"/>
      <c r="G671" s="15"/>
    </row>
    <row r="672" spans="5:7" hidden="1">
      <c r="E672" s="15"/>
      <c r="F672" s="15"/>
      <c r="G672" s="15"/>
    </row>
    <row r="673" spans="5:7" hidden="1">
      <c r="E673" s="15"/>
      <c r="F673" s="15"/>
      <c r="G673" s="15"/>
    </row>
    <row r="674" spans="5:7" hidden="1">
      <c r="E674" s="15"/>
      <c r="F674" s="15"/>
      <c r="G674" s="15"/>
    </row>
    <row r="675" spans="5:7" hidden="1">
      <c r="E675" s="15"/>
      <c r="F675" s="15"/>
      <c r="G675" s="15"/>
    </row>
    <row r="676" spans="5:7" hidden="1">
      <c r="E676" s="15"/>
      <c r="F676" s="15"/>
      <c r="G676" s="15"/>
    </row>
    <row r="677" spans="5:7" hidden="1">
      <c r="E677" s="15"/>
      <c r="F677" s="15"/>
      <c r="G677" s="15"/>
    </row>
    <row r="678" spans="5:7" hidden="1">
      <c r="E678" s="15"/>
      <c r="F678" s="15"/>
      <c r="G678" s="15"/>
    </row>
    <row r="679" spans="5:7" hidden="1">
      <c r="E679" s="15"/>
      <c r="F679" s="15"/>
      <c r="G679" s="15"/>
    </row>
    <row r="680" spans="5:7" hidden="1">
      <c r="E680" s="15"/>
      <c r="F680" s="15"/>
      <c r="G680" s="15"/>
    </row>
    <row r="681" spans="5:7" hidden="1">
      <c r="E681" s="15"/>
      <c r="F681" s="15"/>
      <c r="G681" s="15"/>
    </row>
    <row r="682" spans="5:7" hidden="1">
      <c r="E682" s="15"/>
      <c r="F682" s="15"/>
      <c r="G682" s="15"/>
    </row>
    <row r="683" spans="5:7" hidden="1">
      <c r="E683" s="15"/>
      <c r="F683" s="15"/>
      <c r="G683" s="15"/>
    </row>
    <row r="684" spans="5:7" hidden="1">
      <c r="E684" s="15"/>
      <c r="F684" s="15"/>
      <c r="G684" s="15"/>
    </row>
    <row r="685" spans="5:7" hidden="1">
      <c r="E685" s="15"/>
      <c r="F685" s="15"/>
      <c r="G685" s="15"/>
    </row>
    <row r="686" spans="5:7" hidden="1">
      <c r="E686" s="15"/>
      <c r="F686" s="15"/>
      <c r="G686" s="15"/>
    </row>
    <row r="687" spans="5:7" hidden="1">
      <c r="E687" s="15"/>
      <c r="F687" s="15"/>
      <c r="G687" s="15"/>
    </row>
    <row r="688" spans="5:7" hidden="1">
      <c r="E688" s="15"/>
      <c r="F688" s="15"/>
      <c r="G688" s="15"/>
    </row>
    <row r="689" spans="5:7" hidden="1">
      <c r="E689" s="15"/>
      <c r="F689" s="15"/>
      <c r="G689" s="15"/>
    </row>
    <row r="690" spans="5:7" hidden="1">
      <c r="E690" s="15"/>
      <c r="F690" s="15"/>
      <c r="G690" s="15"/>
    </row>
    <row r="691" spans="5:7" hidden="1">
      <c r="E691" s="15"/>
      <c r="F691" s="15"/>
      <c r="G691" s="15"/>
    </row>
    <row r="692" spans="5:7" hidden="1">
      <c r="E692" s="15"/>
      <c r="F692" s="15"/>
      <c r="G692" s="15"/>
    </row>
    <row r="693" spans="5:7" hidden="1">
      <c r="E693" s="15"/>
      <c r="F693" s="15"/>
      <c r="G693" s="15"/>
    </row>
    <row r="694" spans="5:7" hidden="1">
      <c r="E694" s="15"/>
      <c r="F694" s="15"/>
      <c r="G694" s="15"/>
    </row>
    <row r="695" spans="5:7" hidden="1">
      <c r="E695" s="15"/>
      <c r="F695" s="15"/>
      <c r="G695" s="15"/>
    </row>
    <row r="696" spans="5:7" hidden="1">
      <c r="E696" s="15"/>
      <c r="F696" s="15"/>
      <c r="G696" s="15"/>
    </row>
    <row r="697" spans="5:7" hidden="1">
      <c r="E697" s="15"/>
      <c r="F697" s="15"/>
      <c r="G697" s="15"/>
    </row>
    <row r="698" spans="5:7" hidden="1">
      <c r="E698" s="15"/>
      <c r="F698" s="15"/>
      <c r="G698" s="15"/>
    </row>
    <row r="699" spans="5:7" hidden="1">
      <c r="E699" s="15"/>
      <c r="F699" s="15"/>
      <c r="G699" s="15"/>
    </row>
    <row r="700" spans="5:7" hidden="1">
      <c r="E700" s="15"/>
      <c r="F700" s="15"/>
      <c r="G700" s="15"/>
    </row>
    <row r="701" spans="5:7" hidden="1">
      <c r="E701" s="15"/>
      <c r="F701" s="15"/>
      <c r="G701" s="15"/>
    </row>
    <row r="702" spans="5:7" hidden="1">
      <c r="E702" s="15"/>
      <c r="F702" s="15"/>
      <c r="G702" s="15"/>
    </row>
    <row r="703" spans="5:7" hidden="1">
      <c r="E703" s="15"/>
      <c r="F703" s="15"/>
      <c r="G703" s="15"/>
    </row>
    <row r="704" spans="5:7" hidden="1">
      <c r="E704" s="15"/>
      <c r="F704" s="15"/>
      <c r="G704" s="15"/>
    </row>
    <row r="705" spans="5:7" hidden="1">
      <c r="E705" s="15"/>
      <c r="F705" s="15"/>
      <c r="G705" s="15"/>
    </row>
    <row r="706" spans="5:7" hidden="1">
      <c r="E706" s="15"/>
      <c r="F706" s="15"/>
      <c r="G706" s="15"/>
    </row>
    <row r="707" spans="5:7" hidden="1">
      <c r="E707" s="15"/>
      <c r="F707" s="15"/>
      <c r="G707" s="15"/>
    </row>
    <row r="708" spans="5:7" hidden="1">
      <c r="E708" s="15"/>
      <c r="F708" s="15"/>
      <c r="G708" s="15"/>
    </row>
    <row r="709" spans="5:7" hidden="1">
      <c r="E709" s="15"/>
      <c r="F709" s="15"/>
      <c r="G709" s="15"/>
    </row>
    <row r="710" spans="5:7" hidden="1">
      <c r="E710" s="15"/>
      <c r="F710" s="15"/>
      <c r="G710" s="15"/>
    </row>
    <row r="711" spans="5:7" hidden="1">
      <c r="E711" s="15"/>
      <c r="F711" s="15"/>
      <c r="G711" s="15"/>
    </row>
    <row r="712" spans="5:7" hidden="1">
      <c r="E712" s="15"/>
      <c r="F712" s="15"/>
      <c r="G712" s="15"/>
    </row>
    <row r="713" spans="5:7" hidden="1">
      <c r="E713" s="15"/>
      <c r="F713" s="15"/>
      <c r="G713" s="15"/>
    </row>
    <row r="714" spans="5:7" hidden="1">
      <c r="E714" s="15"/>
      <c r="F714" s="15"/>
      <c r="G714" s="15"/>
    </row>
    <row r="715" spans="5:7" hidden="1">
      <c r="E715" s="15"/>
      <c r="F715" s="15"/>
      <c r="G715" s="15"/>
    </row>
    <row r="716" spans="5:7" hidden="1">
      <c r="E716" s="15"/>
      <c r="F716" s="15"/>
      <c r="G716" s="15"/>
    </row>
    <row r="717" spans="5:7" hidden="1">
      <c r="E717" s="15"/>
      <c r="F717" s="15"/>
      <c r="G717" s="15"/>
    </row>
    <row r="718" spans="5:7" hidden="1">
      <c r="E718" s="15"/>
      <c r="F718" s="15"/>
      <c r="G718" s="15"/>
    </row>
    <row r="719" spans="5:7" hidden="1">
      <c r="E719" s="15"/>
      <c r="F719" s="15"/>
      <c r="G719" s="15"/>
    </row>
    <row r="720" spans="5:7" hidden="1">
      <c r="E720" s="15"/>
      <c r="F720" s="15"/>
      <c r="G720" s="15"/>
    </row>
    <row r="721" spans="5:7" hidden="1">
      <c r="E721" s="15"/>
      <c r="F721" s="15"/>
      <c r="G721" s="15"/>
    </row>
    <row r="722" spans="5:7" hidden="1">
      <c r="E722" s="15"/>
      <c r="F722" s="15"/>
      <c r="G722" s="15"/>
    </row>
    <row r="723" spans="5:7" hidden="1">
      <c r="E723" s="15"/>
      <c r="F723" s="15"/>
      <c r="G723" s="15"/>
    </row>
    <row r="724" spans="5:7" hidden="1">
      <c r="E724" s="15"/>
      <c r="F724" s="15"/>
      <c r="G724" s="15"/>
    </row>
    <row r="725" spans="5:7" hidden="1">
      <c r="E725" s="15"/>
      <c r="F725" s="15"/>
      <c r="G725" s="15"/>
    </row>
    <row r="726" spans="5:7" hidden="1">
      <c r="E726" s="15"/>
      <c r="F726" s="15"/>
      <c r="G726" s="15"/>
    </row>
    <row r="727" spans="5:7" hidden="1">
      <c r="E727" s="15"/>
      <c r="F727" s="15"/>
      <c r="G727" s="15"/>
    </row>
    <row r="728" spans="5:7" hidden="1">
      <c r="E728" s="15"/>
      <c r="F728" s="15"/>
      <c r="G728" s="15"/>
    </row>
    <row r="729" spans="5:7" hidden="1">
      <c r="E729" s="15"/>
      <c r="F729" s="15"/>
      <c r="G729" s="15"/>
    </row>
    <row r="730" spans="5:7" hidden="1">
      <c r="E730" s="15"/>
      <c r="F730" s="15"/>
      <c r="G730" s="15"/>
    </row>
    <row r="731" spans="5:7" hidden="1">
      <c r="E731" s="15"/>
      <c r="F731" s="15"/>
      <c r="G731" s="15"/>
    </row>
    <row r="732" spans="5:7" hidden="1">
      <c r="E732" s="15"/>
      <c r="F732" s="15"/>
      <c r="G732" s="15"/>
    </row>
    <row r="733" spans="5:7" hidden="1">
      <c r="E733" s="15"/>
      <c r="F733" s="15"/>
      <c r="G733" s="15"/>
    </row>
    <row r="734" spans="5:7" hidden="1">
      <c r="E734" s="15"/>
      <c r="F734" s="15"/>
      <c r="G734" s="15"/>
    </row>
    <row r="735" spans="5:7" hidden="1">
      <c r="E735" s="15"/>
      <c r="F735" s="15"/>
      <c r="G735" s="15"/>
    </row>
    <row r="736" spans="5:7" hidden="1">
      <c r="E736" s="15"/>
      <c r="F736" s="15"/>
      <c r="G736" s="15"/>
    </row>
    <row r="737" spans="5:7" hidden="1">
      <c r="E737" s="15"/>
      <c r="F737" s="15"/>
      <c r="G737" s="15"/>
    </row>
    <row r="738" spans="5:7" hidden="1">
      <c r="E738" s="15"/>
      <c r="F738" s="15"/>
      <c r="G738" s="15"/>
    </row>
    <row r="739" spans="5:7" hidden="1">
      <c r="E739" s="15"/>
      <c r="F739" s="15"/>
      <c r="G739" s="15"/>
    </row>
    <row r="740" spans="5:7" hidden="1">
      <c r="E740" s="15"/>
      <c r="F740" s="15"/>
      <c r="G740" s="15"/>
    </row>
    <row r="741" spans="5:7" hidden="1">
      <c r="E741" s="15"/>
      <c r="F741" s="15"/>
      <c r="G741" s="15"/>
    </row>
    <row r="742" spans="5:7" hidden="1">
      <c r="E742" s="15"/>
      <c r="F742" s="15"/>
      <c r="G742" s="15"/>
    </row>
    <row r="743" spans="5:7" hidden="1">
      <c r="E743" s="15"/>
      <c r="F743" s="15"/>
      <c r="G743" s="15"/>
    </row>
    <row r="744" spans="5:7" hidden="1">
      <c r="E744" s="15"/>
      <c r="F744" s="15"/>
      <c r="G744" s="15"/>
    </row>
    <row r="745" spans="5:7" hidden="1">
      <c r="E745" s="15"/>
      <c r="F745" s="15"/>
      <c r="G745" s="15"/>
    </row>
    <row r="746" spans="5:7" hidden="1">
      <c r="E746" s="15"/>
      <c r="F746" s="15"/>
      <c r="G746" s="15"/>
    </row>
    <row r="747" spans="5:7" hidden="1">
      <c r="E747" s="15"/>
      <c r="F747" s="15"/>
      <c r="G747" s="15"/>
    </row>
    <row r="748" spans="5:7" hidden="1">
      <c r="E748" s="15"/>
      <c r="F748" s="15"/>
      <c r="G748" s="15"/>
    </row>
    <row r="749" spans="5:7" hidden="1">
      <c r="E749" s="15"/>
      <c r="F749" s="15"/>
      <c r="G749" s="15"/>
    </row>
    <row r="750" spans="5:7" hidden="1">
      <c r="E750" s="15"/>
      <c r="F750" s="15"/>
      <c r="G750" s="15"/>
    </row>
    <row r="751" spans="5:7" hidden="1">
      <c r="E751" s="15"/>
      <c r="F751" s="15"/>
      <c r="G751" s="15"/>
    </row>
    <row r="752" spans="5:7" hidden="1">
      <c r="E752" s="15"/>
      <c r="F752" s="15"/>
      <c r="G752" s="15"/>
    </row>
    <row r="753" spans="5:7" hidden="1">
      <c r="E753" s="15"/>
      <c r="F753" s="15"/>
      <c r="G753" s="15"/>
    </row>
    <row r="754" spans="5:7" hidden="1">
      <c r="E754" s="15"/>
      <c r="F754" s="15"/>
      <c r="G754" s="15"/>
    </row>
    <row r="755" spans="5:7" hidden="1">
      <c r="E755" s="15"/>
      <c r="F755" s="15"/>
      <c r="G755" s="15"/>
    </row>
    <row r="756" spans="5:7" hidden="1">
      <c r="E756" s="15"/>
      <c r="F756" s="15"/>
      <c r="G756" s="15"/>
    </row>
    <row r="757" spans="5:7" hidden="1">
      <c r="E757" s="15"/>
      <c r="F757" s="15"/>
      <c r="G757" s="15"/>
    </row>
    <row r="758" spans="5:7" hidden="1">
      <c r="E758" s="15"/>
      <c r="F758" s="15"/>
      <c r="G758" s="15"/>
    </row>
    <row r="759" spans="5:7" hidden="1">
      <c r="E759" s="15"/>
      <c r="F759" s="15"/>
      <c r="G759" s="15"/>
    </row>
    <row r="760" spans="5:7" hidden="1">
      <c r="E760" s="15"/>
      <c r="F760" s="15"/>
      <c r="G760" s="15"/>
    </row>
    <row r="761" spans="5:7" hidden="1">
      <c r="E761" s="15"/>
      <c r="F761" s="15"/>
      <c r="G761" s="15"/>
    </row>
    <row r="762" spans="5:7" hidden="1">
      <c r="E762" s="15"/>
      <c r="F762" s="15"/>
      <c r="G762" s="15"/>
    </row>
    <row r="763" spans="5:7" hidden="1">
      <c r="E763" s="15"/>
      <c r="F763" s="15"/>
      <c r="G763" s="15"/>
    </row>
    <row r="764" spans="5:7" hidden="1">
      <c r="E764" s="15"/>
      <c r="F764" s="15"/>
      <c r="G764" s="15"/>
    </row>
    <row r="765" spans="5:7" hidden="1">
      <c r="E765" s="15"/>
      <c r="F765" s="15"/>
      <c r="G765" s="15"/>
    </row>
    <row r="766" spans="5:7" hidden="1">
      <c r="E766" s="15"/>
      <c r="F766" s="15"/>
      <c r="G766" s="15"/>
    </row>
    <row r="767" spans="5:7" hidden="1">
      <c r="E767" s="15"/>
      <c r="F767" s="15"/>
      <c r="G767" s="15"/>
    </row>
    <row r="768" spans="5:7" hidden="1">
      <c r="E768" s="15"/>
      <c r="F768" s="15"/>
      <c r="G768" s="15"/>
    </row>
    <row r="769" spans="5:7" hidden="1">
      <c r="E769" s="15"/>
      <c r="F769" s="15"/>
      <c r="G769" s="15"/>
    </row>
    <row r="770" spans="5:7" hidden="1">
      <c r="E770" s="15"/>
      <c r="F770" s="15"/>
      <c r="G770" s="15"/>
    </row>
    <row r="771" spans="5:7" hidden="1">
      <c r="E771" s="15"/>
      <c r="F771" s="15"/>
      <c r="G771" s="15"/>
    </row>
    <row r="772" spans="5:7" hidden="1">
      <c r="E772" s="15"/>
      <c r="F772" s="15"/>
      <c r="G772" s="15"/>
    </row>
    <row r="773" spans="5:7" hidden="1">
      <c r="E773" s="15"/>
      <c r="F773" s="15"/>
      <c r="G773" s="15"/>
    </row>
    <row r="774" spans="5:7" hidden="1">
      <c r="E774" s="15"/>
      <c r="F774" s="15"/>
      <c r="G774" s="15"/>
    </row>
    <row r="775" spans="5:7" hidden="1">
      <c r="E775" s="15"/>
      <c r="F775" s="15"/>
      <c r="G775" s="15"/>
    </row>
    <row r="776" spans="5:7" hidden="1">
      <c r="E776" s="15"/>
      <c r="F776" s="15"/>
      <c r="G776" s="15"/>
    </row>
    <row r="777" spans="5:7" hidden="1">
      <c r="E777" s="15"/>
      <c r="F777" s="15"/>
      <c r="G777" s="15"/>
    </row>
    <row r="778" spans="5:7" hidden="1">
      <c r="E778" s="15"/>
      <c r="F778" s="15"/>
      <c r="G778" s="15"/>
    </row>
    <row r="779" spans="5:7" hidden="1">
      <c r="E779" s="15"/>
      <c r="F779" s="15"/>
      <c r="G779" s="15"/>
    </row>
    <row r="780" spans="5:7" hidden="1">
      <c r="E780" s="15"/>
      <c r="F780" s="15"/>
      <c r="G780" s="15"/>
    </row>
    <row r="781" spans="5:7" hidden="1">
      <c r="E781" s="15"/>
      <c r="F781" s="15"/>
      <c r="G781" s="15"/>
    </row>
    <row r="782" spans="5:7" hidden="1">
      <c r="E782" s="15"/>
      <c r="F782" s="15"/>
      <c r="G782" s="15"/>
    </row>
    <row r="783" spans="5:7" hidden="1">
      <c r="E783" s="15"/>
      <c r="F783" s="15"/>
      <c r="G783" s="15"/>
    </row>
    <row r="784" spans="5:7" hidden="1">
      <c r="E784" s="15"/>
      <c r="F784" s="15"/>
      <c r="G784" s="15"/>
    </row>
    <row r="785" spans="5:7" hidden="1">
      <c r="E785" s="15"/>
      <c r="F785" s="15"/>
      <c r="G785" s="15"/>
    </row>
    <row r="786" spans="5:7" hidden="1">
      <c r="E786" s="15"/>
      <c r="F786" s="15"/>
      <c r="G786" s="15"/>
    </row>
    <row r="787" spans="5:7" hidden="1">
      <c r="E787" s="15"/>
      <c r="F787" s="15"/>
      <c r="G787" s="15"/>
    </row>
    <row r="788" spans="5:7" hidden="1">
      <c r="E788" s="15"/>
      <c r="F788" s="15"/>
      <c r="G788" s="15"/>
    </row>
    <row r="789" spans="5:7" hidden="1">
      <c r="E789" s="15"/>
      <c r="F789" s="15"/>
      <c r="G789" s="15"/>
    </row>
    <row r="790" spans="5:7" hidden="1">
      <c r="E790" s="15"/>
      <c r="F790" s="15"/>
      <c r="G790" s="15"/>
    </row>
    <row r="791" spans="5:7" hidden="1">
      <c r="E791" s="15"/>
      <c r="F791" s="15"/>
      <c r="G791" s="15"/>
    </row>
    <row r="792" spans="5:7" hidden="1">
      <c r="E792" s="15"/>
      <c r="F792" s="15"/>
      <c r="G792" s="15"/>
    </row>
    <row r="793" spans="5:7" hidden="1">
      <c r="E793" s="15"/>
      <c r="F793" s="15"/>
      <c r="G793" s="15"/>
    </row>
    <row r="794" spans="5:7" hidden="1">
      <c r="E794" s="15"/>
      <c r="F794" s="15"/>
      <c r="G794" s="15"/>
    </row>
    <row r="795" spans="5:7" hidden="1">
      <c r="E795" s="15"/>
      <c r="F795" s="15"/>
      <c r="G795" s="15"/>
    </row>
    <row r="796" spans="5:7" hidden="1">
      <c r="E796" s="15"/>
      <c r="F796" s="15"/>
      <c r="G796" s="15"/>
    </row>
    <row r="797" spans="5:7" hidden="1">
      <c r="E797" s="15"/>
      <c r="F797" s="15"/>
      <c r="G797" s="15"/>
    </row>
    <row r="798" spans="5:7" hidden="1">
      <c r="E798" s="15"/>
      <c r="F798" s="15"/>
      <c r="G798" s="15"/>
    </row>
    <row r="799" spans="5:7" hidden="1">
      <c r="E799" s="15"/>
      <c r="F799" s="15"/>
      <c r="G799" s="15"/>
    </row>
    <row r="800" spans="5:7" hidden="1">
      <c r="E800" s="15"/>
      <c r="F800" s="15"/>
      <c r="G800" s="15"/>
    </row>
    <row r="801" spans="5:7" hidden="1">
      <c r="E801" s="15"/>
      <c r="F801" s="15"/>
      <c r="G801" s="15"/>
    </row>
    <row r="802" spans="5:7" hidden="1">
      <c r="E802" s="15"/>
      <c r="F802" s="15"/>
      <c r="G802" s="15"/>
    </row>
    <row r="803" spans="5:7" hidden="1">
      <c r="E803" s="15"/>
      <c r="F803" s="15"/>
      <c r="G803" s="15"/>
    </row>
    <row r="804" spans="5:7" hidden="1">
      <c r="E804" s="15"/>
      <c r="F804" s="15"/>
      <c r="G804" s="15"/>
    </row>
    <row r="805" spans="5:7" hidden="1">
      <c r="E805" s="15"/>
      <c r="F805" s="15"/>
      <c r="G805" s="15"/>
    </row>
    <row r="806" spans="5:7" hidden="1">
      <c r="E806" s="15"/>
      <c r="F806" s="15"/>
      <c r="G806" s="15"/>
    </row>
    <row r="807" spans="5:7" hidden="1">
      <c r="E807" s="15"/>
      <c r="F807" s="15"/>
      <c r="G807" s="15"/>
    </row>
    <row r="808" spans="5:7" hidden="1">
      <c r="E808" s="15"/>
      <c r="F808" s="15"/>
      <c r="G808" s="15"/>
    </row>
    <row r="809" spans="5:7" hidden="1">
      <c r="E809" s="15"/>
      <c r="F809" s="15"/>
      <c r="G809" s="15"/>
    </row>
    <row r="810" spans="5:7" hidden="1">
      <c r="E810" s="15"/>
      <c r="F810" s="15"/>
      <c r="G810" s="15"/>
    </row>
    <row r="811" spans="5:7" hidden="1">
      <c r="E811" s="15"/>
      <c r="F811" s="15"/>
      <c r="G811" s="15"/>
    </row>
    <row r="812" spans="5:7" hidden="1">
      <c r="E812" s="15"/>
      <c r="F812" s="15"/>
      <c r="G812" s="15"/>
    </row>
    <row r="813" spans="5:7" hidden="1">
      <c r="E813" s="15"/>
      <c r="F813" s="15"/>
      <c r="G813" s="15"/>
    </row>
    <row r="814" spans="5:7" hidden="1">
      <c r="E814" s="15"/>
      <c r="F814" s="15"/>
      <c r="G814" s="15"/>
    </row>
    <row r="815" spans="5:7" hidden="1">
      <c r="E815" s="15"/>
      <c r="F815" s="15"/>
      <c r="G815" s="15"/>
    </row>
    <row r="816" spans="5:7" hidden="1">
      <c r="E816" s="15"/>
      <c r="F816" s="15"/>
      <c r="G816" s="15"/>
    </row>
    <row r="817" spans="5:7" hidden="1">
      <c r="E817" s="15"/>
      <c r="F817" s="15"/>
      <c r="G817" s="15"/>
    </row>
    <row r="818" spans="5:7" hidden="1">
      <c r="E818" s="15"/>
      <c r="F818" s="15"/>
      <c r="G818" s="15"/>
    </row>
    <row r="819" spans="5:7" hidden="1">
      <c r="E819" s="15"/>
      <c r="F819" s="15"/>
      <c r="G819" s="15"/>
    </row>
    <row r="820" spans="5:7" hidden="1">
      <c r="E820" s="15"/>
      <c r="F820" s="15"/>
      <c r="G820" s="15"/>
    </row>
    <row r="821" spans="5:7" hidden="1">
      <c r="E821" s="15"/>
      <c r="F821" s="15"/>
      <c r="G821" s="15"/>
    </row>
    <row r="822" spans="5:7" hidden="1">
      <c r="E822" s="15"/>
      <c r="F822" s="15"/>
      <c r="G822" s="15"/>
    </row>
    <row r="823" spans="5:7" hidden="1">
      <c r="E823" s="15"/>
      <c r="F823" s="15"/>
      <c r="G823" s="15"/>
    </row>
    <row r="824" spans="5:7" hidden="1">
      <c r="E824" s="15"/>
      <c r="F824" s="15"/>
      <c r="G824" s="15"/>
    </row>
    <row r="825" spans="5:7" hidden="1">
      <c r="E825" s="15"/>
      <c r="F825" s="15"/>
      <c r="G825" s="15"/>
    </row>
    <row r="826" spans="5:7" hidden="1">
      <c r="E826" s="15"/>
      <c r="F826" s="15"/>
      <c r="G826" s="15"/>
    </row>
    <row r="827" spans="5:7" hidden="1">
      <c r="E827" s="15"/>
      <c r="F827" s="15"/>
      <c r="G827" s="15"/>
    </row>
    <row r="828" spans="5:7" hidden="1">
      <c r="E828" s="15"/>
      <c r="F828" s="15"/>
      <c r="G828" s="15"/>
    </row>
    <row r="829" spans="5:7" hidden="1">
      <c r="E829" s="15"/>
      <c r="F829" s="15"/>
      <c r="G829" s="15"/>
    </row>
    <row r="830" spans="5:7" hidden="1">
      <c r="E830" s="15"/>
      <c r="F830" s="15"/>
      <c r="G830" s="15"/>
    </row>
    <row r="831" spans="5:7" hidden="1">
      <c r="E831" s="15"/>
      <c r="F831" s="15"/>
      <c r="G831" s="15"/>
    </row>
    <row r="832" spans="5:7" hidden="1">
      <c r="E832" s="15"/>
      <c r="F832" s="15"/>
      <c r="G832" s="15"/>
    </row>
    <row r="833" spans="5:7" hidden="1">
      <c r="E833" s="15"/>
      <c r="F833" s="15"/>
      <c r="G833" s="15"/>
    </row>
    <row r="834" spans="5:7" hidden="1">
      <c r="E834" s="15"/>
      <c r="F834" s="15"/>
      <c r="G834" s="15"/>
    </row>
    <row r="835" spans="5:7" hidden="1">
      <c r="E835" s="15"/>
      <c r="F835" s="15"/>
      <c r="G835" s="15"/>
    </row>
    <row r="836" spans="5:7" hidden="1">
      <c r="E836" s="15"/>
      <c r="F836" s="15"/>
      <c r="G836" s="15"/>
    </row>
    <row r="837" spans="5:7" hidden="1">
      <c r="E837" s="15"/>
      <c r="F837" s="15"/>
      <c r="G837" s="15"/>
    </row>
    <row r="838" spans="5:7" hidden="1">
      <c r="E838" s="15"/>
      <c r="F838" s="15"/>
      <c r="G838" s="15"/>
    </row>
    <row r="839" spans="5:7" hidden="1">
      <c r="E839" s="15"/>
      <c r="F839" s="15"/>
      <c r="G839" s="15"/>
    </row>
    <row r="840" spans="5:7" hidden="1">
      <c r="E840" s="15"/>
      <c r="F840" s="15"/>
      <c r="G840" s="15"/>
    </row>
    <row r="841" spans="5:7" hidden="1">
      <c r="E841" s="15"/>
      <c r="F841" s="15"/>
      <c r="G841" s="15"/>
    </row>
    <row r="842" spans="5:7" hidden="1">
      <c r="E842" s="15"/>
      <c r="F842" s="15"/>
      <c r="G842" s="15"/>
    </row>
    <row r="843" spans="5:7" hidden="1">
      <c r="E843" s="15"/>
      <c r="F843" s="15"/>
      <c r="G843" s="15"/>
    </row>
    <row r="844" spans="5:7" hidden="1">
      <c r="E844" s="15"/>
      <c r="F844" s="15"/>
      <c r="G844" s="15"/>
    </row>
    <row r="845" spans="5:7" hidden="1">
      <c r="E845" s="15"/>
      <c r="F845" s="15"/>
      <c r="G845" s="15"/>
    </row>
    <row r="846" spans="5:7" hidden="1">
      <c r="E846" s="15"/>
      <c r="F846" s="15"/>
      <c r="G846" s="15"/>
    </row>
    <row r="847" spans="5:7" hidden="1">
      <c r="E847" s="15"/>
      <c r="F847" s="15"/>
      <c r="G847" s="15"/>
    </row>
    <row r="848" spans="5:7" hidden="1">
      <c r="E848" s="15"/>
      <c r="F848" s="15"/>
      <c r="G848" s="15"/>
    </row>
    <row r="849" spans="5:7" hidden="1">
      <c r="E849" s="15"/>
      <c r="F849" s="15"/>
      <c r="G849" s="15"/>
    </row>
    <row r="850" spans="5:7" hidden="1">
      <c r="E850" s="15"/>
      <c r="F850" s="15"/>
      <c r="G850" s="15"/>
    </row>
    <row r="851" spans="5:7" hidden="1">
      <c r="E851" s="15"/>
      <c r="F851" s="15"/>
      <c r="G851" s="15"/>
    </row>
    <row r="852" spans="5:7" hidden="1">
      <c r="E852" s="15"/>
      <c r="F852" s="15"/>
      <c r="G852" s="15"/>
    </row>
    <row r="10000" spans="52:52" hidden="1">
      <c r="AZ10000"/>
    </row>
  </sheetData>
  <dataValidations count="1">
    <dataValidation allowBlank="1" showInputMessage="1" showErrorMessage="1" sqref="B1:B4 A5:AY1048576 BA5:XFD1048576 AZ5:AZ9999 AZ10001:AZ1048576" xr:uid="{00000000-0002-0000-1700-000000000000}"/>
  </dataValidations>
  <pageMargins left="0" right="0" top="0.5" bottom="0.5" header="0" footer="0.25"/>
  <pageSetup paperSize="9" scale="68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indexed="52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7.28515625" style="12" customWidth="1"/>
    <col min="2" max="2" width="14.5703125" style="12" customWidth="1"/>
    <col min="3" max="3" width="10.7109375" style="13" customWidth="1"/>
    <col min="4" max="4" width="12.85546875" style="13" customWidth="1"/>
    <col min="5" max="5" width="15.28515625" style="13" customWidth="1"/>
    <col min="6" max="6" width="11.85546875" style="13" customWidth="1"/>
    <col min="7" max="7" width="16" style="13" customWidth="1"/>
    <col min="8" max="8" width="12.7109375" style="13" customWidth="1"/>
    <col min="9" max="9" width="28.5703125" style="13" customWidth="1"/>
    <col min="10" max="10" width="25" style="13" customWidth="1"/>
    <col min="11" max="11" width="6.7109375" style="15" hidden="1"/>
    <col min="12" max="12" width="7.7109375" style="15" hidden="1"/>
    <col min="13" max="13" width="7.140625" style="15" hidden="1"/>
    <col min="14" max="14" width="6" style="15" hidden="1"/>
    <col min="15" max="15" width="7.85546875" style="15" hidden="1"/>
    <col min="16" max="16" width="8.140625" style="15" hidden="1"/>
    <col min="17" max="17" width="6.28515625" style="15" hidden="1"/>
    <col min="18" max="18" width="8" style="15" hidden="1"/>
    <col min="19" max="19" width="8.7109375" style="15" hidden="1"/>
    <col min="20" max="20" width="10" style="15" hidden="1"/>
    <col min="21" max="21" width="9.5703125" style="15" hidden="1"/>
    <col min="22" max="22" width="6.140625" style="15" hidden="1"/>
    <col min="23" max="24" width="5.7109375" style="15" hidden="1"/>
    <col min="25" max="25" width="6.85546875" style="15" hidden="1"/>
    <col min="26" max="26" width="6.42578125" style="13" hidden="1"/>
    <col min="27" max="27" width="6.7109375" style="13" hidden="1"/>
    <col min="28" max="28" width="7.28515625" style="13" hidden="1"/>
    <col min="29" max="34" width="5.7109375" style="13" hidden="1"/>
    <col min="35" max="41" width="9.140625" style="13" hidden="1"/>
    <col min="42" max="52" width="0" style="13" hidden="1"/>
    <col min="53" max="16384" width="9.140625" style="13" hidden="1"/>
  </cols>
  <sheetData>
    <row r="1" spans="1:25" s="1" customFormat="1">
      <c r="A1" s="2" t="s">
        <v>0</v>
      </c>
      <c r="B1" s="62" t="s">
        <v>4061</v>
      </c>
    </row>
    <row r="2" spans="1:25" s="1" customFormat="1">
      <c r="A2" s="2" t="s">
        <v>1</v>
      </c>
      <c r="B2" s="9" t="s">
        <v>3164</v>
      </c>
    </row>
    <row r="3" spans="1:25" s="1" customFormat="1">
      <c r="A3" s="2" t="s">
        <v>2</v>
      </c>
      <c r="B3" s="20" t="s">
        <v>3165</v>
      </c>
    </row>
    <row r="4" spans="1:25" s="1" customFormat="1">
      <c r="A4" s="2" t="s">
        <v>3</v>
      </c>
      <c r="B4" s="63" t="s">
        <v>165</v>
      </c>
    </row>
    <row r="5" spans="1:25" s="15" customFormat="1">
      <c r="A5" s="32" t="s">
        <v>92</v>
      </c>
      <c r="B5" s="32" t="s">
        <v>47</v>
      </c>
      <c r="C5" s="32" t="s">
        <v>48</v>
      </c>
      <c r="D5" s="32" t="s">
        <v>136</v>
      </c>
      <c r="E5" s="32" t="s">
        <v>137</v>
      </c>
      <c r="F5" s="32" t="s">
        <v>50</v>
      </c>
      <c r="G5" s="32" t="s">
        <v>138</v>
      </c>
      <c r="H5" s="32" t="s">
        <v>5</v>
      </c>
      <c r="I5" s="32" t="s">
        <v>54</v>
      </c>
      <c r="J5" s="32" t="s">
        <v>55</v>
      </c>
    </row>
    <row r="6" spans="1:25" s="15" customFormat="1">
      <c r="A6" s="100" t="s">
        <v>4062</v>
      </c>
      <c r="B6" s="124" t="s">
        <v>4062</v>
      </c>
      <c r="C6" s="101" t="s">
        <v>4062</v>
      </c>
      <c r="D6" s="101" t="s">
        <v>4062</v>
      </c>
      <c r="E6" s="16" t="s">
        <v>7</v>
      </c>
      <c r="F6" s="101" t="s">
        <v>4062</v>
      </c>
      <c r="G6" s="16" t="s">
        <v>7</v>
      </c>
      <c r="H6" s="16" t="s">
        <v>6</v>
      </c>
      <c r="I6" s="21" t="s">
        <v>7</v>
      </c>
      <c r="J6" s="29" t="s">
        <v>7</v>
      </c>
    </row>
    <row r="7" spans="1:25" s="17" customFormat="1" ht="20.25">
      <c r="A7" s="102" t="s">
        <v>4062</v>
      </c>
      <c r="B7" s="5" t="s">
        <v>8</v>
      </c>
      <c r="C7" s="5" t="s">
        <v>9</v>
      </c>
      <c r="D7" s="5" t="s">
        <v>56</v>
      </c>
      <c r="E7" s="5" t="s">
        <v>57</v>
      </c>
      <c r="F7" s="5" t="s">
        <v>58</v>
      </c>
      <c r="G7" s="5" t="s">
        <v>59</v>
      </c>
      <c r="H7" s="24" t="s">
        <v>60</v>
      </c>
      <c r="I7" s="24" t="s">
        <v>61</v>
      </c>
      <c r="J7" s="24" t="s">
        <v>61</v>
      </c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s="17" customFormat="1" ht="20.25">
      <c r="A8" s="18" t="s">
        <v>139</v>
      </c>
      <c r="B8" s="103" t="s">
        <v>4062</v>
      </c>
      <c r="C8" s="103" t="s">
        <v>4062</v>
      </c>
      <c r="D8" s="103" t="s">
        <v>4062</v>
      </c>
      <c r="E8" s="103" t="s">
        <v>4062</v>
      </c>
      <c r="F8" s="103" t="s">
        <v>4062</v>
      </c>
      <c r="G8" s="103" t="s">
        <v>4062</v>
      </c>
      <c r="H8" s="53">
        <v>0</v>
      </c>
      <c r="I8" s="54">
        <v>0</v>
      </c>
      <c r="J8" s="54">
        <v>0</v>
      </c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>
      <c r="A9" s="57" t="s">
        <v>172</v>
      </c>
      <c r="B9" s="107" t="s">
        <v>4062</v>
      </c>
      <c r="C9" s="119" t="s">
        <v>4062</v>
      </c>
      <c r="D9" s="119" t="s">
        <v>4062</v>
      </c>
      <c r="E9" s="119" t="s">
        <v>4062</v>
      </c>
      <c r="F9" s="119" t="s">
        <v>4062</v>
      </c>
      <c r="G9" s="58">
        <v>0</v>
      </c>
      <c r="H9" s="59">
        <v>0</v>
      </c>
      <c r="I9" s="58">
        <v>0</v>
      </c>
      <c r="J9" s="58">
        <v>0</v>
      </c>
    </row>
    <row r="10" spans="1:25">
      <c r="A10" t="s">
        <v>177</v>
      </c>
      <c r="B10" s="107" t="s">
        <v>4062</v>
      </c>
      <c r="C10" t="s">
        <v>177</v>
      </c>
      <c r="D10" s="119" t="s">
        <v>4062</v>
      </c>
      <c r="E10" s="56">
        <v>0</v>
      </c>
      <c r="F10" t="s">
        <v>177</v>
      </c>
      <c r="G10" s="56">
        <v>0</v>
      </c>
      <c r="H10" s="55">
        <v>0</v>
      </c>
      <c r="I10" s="56">
        <v>0</v>
      </c>
      <c r="J10" s="56">
        <v>0</v>
      </c>
    </row>
    <row r="11" spans="1:25">
      <c r="A11" s="57" t="s">
        <v>184</v>
      </c>
      <c r="B11" s="107" t="s">
        <v>4062</v>
      </c>
      <c r="C11" s="119" t="s">
        <v>4062</v>
      </c>
      <c r="D11" s="119" t="s">
        <v>4062</v>
      </c>
      <c r="E11" s="119" t="s">
        <v>4062</v>
      </c>
      <c r="F11" s="119" t="s">
        <v>4062</v>
      </c>
      <c r="G11" s="58">
        <v>0</v>
      </c>
      <c r="H11" s="59">
        <v>0</v>
      </c>
      <c r="I11" s="58">
        <v>0</v>
      </c>
      <c r="J11" s="58">
        <v>0</v>
      </c>
    </row>
    <row r="12" spans="1:25">
      <c r="A12" t="s">
        <v>177</v>
      </c>
      <c r="B12" s="107" t="s">
        <v>4062</v>
      </c>
      <c r="C12" t="s">
        <v>177</v>
      </c>
      <c r="D12" s="119" t="s">
        <v>4062</v>
      </c>
      <c r="E12" s="56">
        <v>0</v>
      </c>
      <c r="F12" t="s">
        <v>177</v>
      </c>
      <c r="G12" s="56">
        <v>0</v>
      </c>
      <c r="H12" s="55">
        <v>0</v>
      </c>
      <c r="I12" s="56">
        <v>0</v>
      </c>
      <c r="J12" s="56">
        <v>0</v>
      </c>
    </row>
    <row r="13" spans="1:25" hidden="1">
      <c r="C13" s="15"/>
      <c r="D13" s="15"/>
      <c r="E13" s="15"/>
      <c r="F13" s="15"/>
      <c r="G13" s="15"/>
    </row>
    <row r="14" spans="1:25" hidden="1">
      <c r="C14" s="15"/>
      <c r="D14" s="15"/>
      <c r="E14" s="15"/>
      <c r="F14" s="15"/>
      <c r="G14" s="15"/>
    </row>
    <row r="15" spans="1:25" hidden="1">
      <c r="C15" s="15"/>
      <c r="D15" s="15"/>
      <c r="E15" s="15"/>
      <c r="F15" s="15"/>
      <c r="G15" s="15"/>
    </row>
    <row r="16" spans="1:25" hidden="1">
      <c r="C16" s="15"/>
      <c r="D16" s="15"/>
      <c r="E16" s="15"/>
      <c r="F16" s="15"/>
      <c r="G16" s="15"/>
    </row>
    <row r="17" spans="3:7" hidden="1">
      <c r="C17" s="15"/>
      <c r="D17" s="15"/>
      <c r="E17" s="15"/>
      <c r="F17" s="15"/>
      <c r="G17" s="15"/>
    </row>
    <row r="18" spans="3:7" hidden="1">
      <c r="C18" s="15"/>
      <c r="D18" s="15"/>
      <c r="E18" s="15"/>
      <c r="F18" s="15"/>
      <c r="G18" s="15"/>
    </row>
    <row r="19" spans="3:7" hidden="1">
      <c r="C19" s="15"/>
      <c r="D19" s="15"/>
      <c r="E19" s="15"/>
      <c r="F19" s="15"/>
      <c r="G19" s="15"/>
    </row>
    <row r="20" spans="3:7" hidden="1">
      <c r="C20" s="15"/>
      <c r="D20" s="15"/>
      <c r="E20" s="15"/>
      <c r="F20" s="15"/>
      <c r="G20" s="15"/>
    </row>
    <row r="21" spans="3:7" hidden="1">
      <c r="C21" s="15"/>
      <c r="D21" s="15"/>
      <c r="E21" s="15"/>
      <c r="F21" s="15"/>
      <c r="G21" s="15"/>
    </row>
    <row r="22" spans="3:7" hidden="1">
      <c r="C22" s="15"/>
      <c r="D22" s="15"/>
      <c r="E22" s="15"/>
      <c r="F22" s="15"/>
      <c r="G22" s="15"/>
    </row>
    <row r="23" spans="3:7" hidden="1">
      <c r="C23" s="15"/>
      <c r="D23" s="15"/>
      <c r="E23" s="15"/>
      <c r="F23" s="15"/>
      <c r="G23" s="15"/>
    </row>
    <row r="24" spans="3:7" hidden="1">
      <c r="C24" s="15"/>
      <c r="D24" s="15"/>
      <c r="E24" s="15"/>
      <c r="F24" s="15"/>
      <c r="G24" s="15"/>
    </row>
    <row r="25" spans="3:7" hidden="1">
      <c r="C25" s="15"/>
      <c r="D25" s="15"/>
      <c r="E25" s="15"/>
      <c r="F25" s="15"/>
      <c r="G25" s="15"/>
    </row>
    <row r="26" spans="3:7" hidden="1">
      <c r="C26" s="15"/>
      <c r="D26" s="15"/>
      <c r="E26" s="15"/>
      <c r="F26" s="15"/>
      <c r="G26" s="15"/>
    </row>
    <row r="27" spans="3:7" hidden="1">
      <c r="C27" s="15"/>
      <c r="D27" s="15"/>
      <c r="E27" s="15"/>
      <c r="F27" s="15"/>
      <c r="G27" s="15"/>
    </row>
    <row r="28" spans="3:7" hidden="1">
      <c r="C28" s="15"/>
      <c r="D28" s="15"/>
      <c r="E28" s="15"/>
      <c r="F28" s="15"/>
      <c r="G28" s="15"/>
    </row>
    <row r="29" spans="3:7" hidden="1">
      <c r="C29" s="15"/>
      <c r="D29" s="15"/>
      <c r="E29" s="15"/>
      <c r="F29" s="15"/>
      <c r="G29" s="15"/>
    </row>
    <row r="30" spans="3:7" hidden="1">
      <c r="C30" s="15"/>
      <c r="D30" s="15"/>
      <c r="E30" s="15"/>
      <c r="F30" s="15"/>
      <c r="G30" s="15"/>
    </row>
    <row r="31" spans="3:7" hidden="1">
      <c r="C31" s="15"/>
      <c r="D31" s="15"/>
      <c r="E31" s="15"/>
      <c r="F31" s="15"/>
      <c r="G31" s="15"/>
    </row>
    <row r="32" spans="3:7" hidden="1">
      <c r="C32" s="15"/>
      <c r="D32" s="15"/>
      <c r="E32" s="15"/>
      <c r="F32" s="15"/>
      <c r="G32" s="15"/>
    </row>
    <row r="33" spans="3:7" hidden="1">
      <c r="C33" s="15"/>
      <c r="D33" s="15"/>
      <c r="E33" s="15"/>
      <c r="F33" s="15"/>
      <c r="G33" s="15"/>
    </row>
    <row r="34" spans="3:7" hidden="1">
      <c r="C34" s="15"/>
      <c r="D34" s="15"/>
      <c r="E34" s="15"/>
      <c r="F34" s="15"/>
      <c r="G34" s="15"/>
    </row>
    <row r="35" spans="3:7" hidden="1">
      <c r="C35" s="15"/>
      <c r="D35" s="15"/>
      <c r="E35" s="15"/>
      <c r="F35" s="15"/>
      <c r="G35" s="15"/>
    </row>
    <row r="36" spans="3:7" hidden="1">
      <c r="C36" s="15"/>
      <c r="D36" s="15"/>
      <c r="E36" s="15"/>
      <c r="F36" s="15"/>
      <c r="G36" s="15"/>
    </row>
    <row r="37" spans="3:7" hidden="1">
      <c r="C37" s="15"/>
      <c r="D37" s="15"/>
      <c r="E37" s="15"/>
      <c r="F37" s="15"/>
      <c r="G37" s="15"/>
    </row>
    <row r="38" spans="3:7" hidden="1">
      <c r="C38" s="15"/>
      <c r="D38" s="15"/>
      <c r="E38" s="15"/>
      <c r="F38" s="15"/>
      <c r="G38" s="15"/>
    </row>
    <row r="39" spans="3:7" hidden="1">
      <c r="C39" s="15"/>
      <c r="D39" s="15"/>
      <c r="E39" s="15"/>
      <c r="F39" s="15"/>
      <c r="G39" s="15"/>
    </row>
    <row r="40" spans="3:7" hidden="1">
      <c r="C40" s="15"/>
      <c r="D40" s="15"/>
      <c r="E40" s="15"/>
      <c r="F40" s="15"/>
      <c r="G40" s="15"/>
    </row>
    <row r="41" spans="3:7" hidden="1">
      <c r="C41" s="15"/>
      <c r="D41" s="15"/>
      <c r="E41" s="15"/>
      <c r="F41" s="15"/>
      <c r="G41" s="15"/>
    </row>
    <row r="42" spans="3:7" hidden="1">
      <c r="C42" s="15"/>
      <c r="D42" s="15"/>
      <c r="E42" s="15"/>
      <c r="F42" s="15"/>
      <c r="G42" s="15"/>
    </row>
    <row r="43" spans="3:7" hidden="1">
      <c r="C43" s="15"/>
      <c r="D43" s="15"/>
      <c r="E43" s="15"/>
      <c r="F43" s="15"/>
      <c r="G43" s="15"/>
    </row>
    <row r="44" spans="3:7" hidden="1">
      <c r="C44" s="15"/>
      <c r="D44" s="15"/>
      <c r="E44" s="15"/>
      <c r="F44" s="15"/>
      <c r="G44" s="15"/>
    </row>
    <row r="45" spans="3:7" hidden="1">
      <c r="C45" s="15"/>
      <c r="D45" s="15"/>
      <c r="E45" s="15"/>
      <c r="F45" s="15"/>
      <c r="G45" s="15"/>
    </row>
    <row r="46" spans="3:7" hidden="1">
      <c r="C46" s="15"/>
      <c r="D46" s="15"/>
      <c r="E46" s="15"/>
      <c r="F46" s="15"/>
      <c r="G46" s="15"/>
    </row>
    <row r="47" spans="3:7" hidden="1">
      <c r="C47" s="15"/>
      <c r="D47" s="15"/>
      <c r="E47" s="15"/>
      <c r="F47" s="15"/>
      <c r="G47" s="15"/>
    </row>
    <row r="48" spans="3:7" hidden="1">
      <c r="C48" s="15"/>
      <c r="D48" s="15"/>
      <c r="E48" s="15"/>
      <c r="F48" s="15"/>
      <c r="G48" s="15"/>
    </row>
    <row r="49" spans="3:7" hidden="1">
      <c r="C49" s="15"/>
      <c r="D49" s="15"/>
      <c r="E49" s="15"/>
      <c r="F49" s="15"/>
      <c r="G49" s="15"/>
    </row>
    <row r="50" spans="3:7" hidden="1">
      <c r="C50" s="15"/>
      <c r="D50" s="15"/>
      <c r="E50" s="15"/>
      <c r="F50" s="15"/>
      <c r="G50" s="15"/>
    </row>
    <row r="51" spans="3:7" hidden="1">
      <c r="C51" s="15"/>
      <c r="D51" s="15"/>
      <c r="E51" s="15"/>
      <c r="F51" s="15"/>
      <c r="G51" s="15"/>
    </row>
    <row r="52" spans="3:7" hidden="1">
      <c r="C52" s="15"/>
      <c r="D52" s="15"/>
      <c r="E52" s="15"/>
      <c r="F52" s="15"/>
      <c r="G52" s="15"/>
    </row>
    <row r="53" spans="3:7" hidden="1">
      <c r="C53" s="15"/>
      <c r="D53" s="15"/>
      <c r="E53" s="15"/>
      <c r="F53" s="15"/>
      <c r="G53" s="15"/>
    </row>
    <row r="54" spans="3:7" hidden="1">
      <c r="C54" s="15"/>
      <c r="D54" s="15"/>
      <c r="E54" s="15"/>
      <c r="F54" s="15"/>
      <c r="G54" s="15"/>
    </row>
    <row r="55" spans="3:7" hidden="1">
      <c r="C55" s="15"/>
      <c r="D55" s="15"/>
      <c r="E55" s="15"/>
      <c r="F55" s="15"/>
      <c r="G55" s="15"/>
    </row>
    <row r="56" spans="3:7" hidden="1">
      <c r="C56" s="15"/>
      <c r="D56" s="15"/>
      <c r="E56" s="15"/>
      <c r="F56" s="15"/>
      <c r="G56" s="15"/>
    </row>
    <row r="57" spans="3:7" hidden="1">
      <c r="C57" s="15"/>
      <c r="D57" s="15"/>
      <c r="E57" s="15"/>
      <c r="F57" s="15"/>
      <c r="G57" s="15"/>
    </row>
    <row r="58" spans="3:7" hidden="1">
      <c r="C58" s="15"/>
      <c r="D58" s="15"/>
      <c r="E58" s="15"/>
      <c r="F58" s="15"/>
      <c r="G58" s="15"/>
    </row>
    <row r="59" spans="3:7" hidden="1">
      <c r="C59" s="15"/>
      <c r="D59" s="15"/>
      <c r="E59" s="15"/>
      <c r="F59" s="15"/>
      <c r="G59" s="15"/>
    </row>
    <row r="60" spans="3:7" hidden="1">
      <c r="C60" s="15"/>
      <c r="D60" s="15"/>
      <c r="E60" s="15"/>
      <c r="F60" s="15"/>
      <c r="G60" s="15"/>
    </row>
    <row r="61" spans="3:7" hidden="1">
      <c r="C61" s="15"/>
      <c r="D61" s="15"/>
      <c r="E61" s="15"/>
      <c r="F61" s="15"/>
      <c r="G61" s="15"/>
    </row>
    <row r="62" spans="3:7" hidden="1">
      <c r="C62" s="15"/>
      <c r="D62" s="15"/>
      <c r="E62" s="15"/>
      <c r="F62" s="15"/>
      <c r="G62" s="15"/>
    </row>
    <row r="63" spans="3:7" hidden="1">
      <c r="C63" s="15"/>
      <c r="D63" s="15"/>
      <c r="E63" s="15"/>
      <c r="F63" s="15"/>
      <c r="G63" s="15"/>
    </row>
    <row r="64" spans="3:7" hidden="1">
      <c r="C64" s="15"/>
      <c r="D64" s="15"/>
      <c r="E64" s="15"/>
      <c r="F64" s="15"/>
      <c r="G64" s="15"/>
    </row>
    <row r="65" spans="3:7" hidden="1">
      <c r="C65" s="15"/>
      <c r="D65" s="15"/>
      <c r="E65" s="15"/>
      <c r="F65" s="15"/>
      <c r="G65" s="15"/>
    </row>
    <row r="66" spans="3:7" hidden="1">
      <c r="C66" s="15"/>
      <c r="D66" s="15"/>
      <c r="E66" s="15"/>
      <c r="F66" s="15"/>
      <c r="G66" s="15"/>
    </row>
    <row r="67" spans="3:7" hidden="1">
      <c r="C67" s="15"/>
      <c r="D67" s="15"/>
      <c r="E67" s="15"/>
      <c r="F67" s="15"/>
      <c r="G67" s="15"/>
    </row>
    <row r="68" spans="3:7" hidden="1">
      <c r="C68" s="15"/>
      <c r="D68" s="15"/>
      <c r="E68" s="15"/>
      <c r="F68" s="15"/>
      <c r="G68" s="15"/>
    </row>
    <row r="69" spans="3:7" hidden="1">
      <c r="C69" s="15"/>
      <c r="D69" s="15"/>
      <c r="E69" s="15"/>
      <c r="F69" s="15"/>
      <c r="G69" s="15"/>
    </row>
    <row r="70" spans="3:7" hidden="1">
      <c r="C70" s="15"/>
      <c r="D70" s="15"/>
      <c r="E70" s="15"/>
      <c r="F70" s="15"/>
      <c r="G70" s="15"/>
    </row>
    <row r="71" spans="3:7" hidden="1">
      <c r="C71" s="15"/>
      <c r="D71" s="15"/>
      <c r="E71" s="15"/>
      <c r="F71" s="15"/>
      <c r="G71" s="15"/>
    </row>
    <row r="72" spans="3:7" hidden="1">
      <c r="C72" s="15"/>
      <c r="D72" s="15"/>
      <c r="E72" s="15"/>
      <c r="F72" s="15"/>
      <c r="G72" s="15"/>
    </row>
    <row r="73" spans="3:7" hidden="1">
      <c r="C73" s="15"/>
      <c r="D73" s="15"/>
      <c r="E73" s="15"/>
      <c r="F73" s="15"/>
      <c r="G73" s="15"/>
    </row>
    <row r="74" spans="3:7" hidden="1">
      <c r="C74" s="15"/>
      <c r="D74" s="15"/>
      <c r="E74" s="15"/>
      <c r="F74" s="15"/>
      <c r="G74" s="15"/>
    </row>
    <row r="75" spans="3:7" hidden="1">
      <c r="C75" s="15"/>
      <c r="D75" s="15"/>
      <c r="E75" s="15"/>
      <c r="F75" s="15"/>
      <c r="G75" s="15"/>
    </row>
    <row r="76" spans="3:7" hidden="1">
      <c r="C76" s="15"/>
      <c r="D76" s="15"/>
      <c r="E76" s="15"/>
      <c r="F76" s="15"/>
      <c r="G76" s="15"/>
    </row>
    <row r="77" spans="3:7" hidden="1">
      <c r="C77" s="15"/>
      <c r="D77" s="15"/>
      <c r="E77" s="15"/>
      <c r="F77" s="15"/>
      <c r="G77" s="15"/>
    </row>
    <row r="78" spans="3:7" hidden="1">
      <c r="C78" s="15"/>
      <c r="D78" s="15"/>
      <c r="E78" s="15"/>
      <c r="F78" s="15"/>
      <c r="G78" s="15"/>
    </row>
    <row r="79" spans="3:7" hidden="1">
      <c r="C79" s="15"/>
      <c r="D79" s="15"/>
      <c r="E79" s="15"/>
      <c r="F79" s="15"/>
      <c r="G79" s="15"/>
    </row>
    <row r="80" spans="3:7" hidden="1">
      <c r="C80" s="15"/>
      <c r="D80" s="15"/>
      <c r="E80" s="15"/>
      <c r="F80" s="15"/>
      <c r="G80" s="15"/>
    </row>
    <row r="81" spans="3:7" hidden="1">
      <c r="C81" s="15"/>
      <c r="D81" s="15"/>
      <c r="E81" s="15"/>
      <c r="F81" s="15"/>
      <c r="G81" s="15"/>
    </row>
    <row r="82" spans="3:7" hidden="1">
      <c r="C82" s="15"/>
      <c r="D82" s="15"/>
      <c r="E82" s="15"/>
      <c r="F82" s="15"/>
      <c r="G82" s="15"/>
    </row>
    <row r="83" spans="3:7" hidden="1">
      <c r="C83" s="15"/>
      <c r="D83" s="15"/>
      <c r="E83" s="15"/>
      <c r="F83" s="15"/>
      <c r="G83" s="15"/>
    </row>
    <row r="84" spans="3:7" hidden="1">
      <c r="C84" s="15"/>
      <c r="D84" s="15"/>
      <c r="E84" s="15"/>
      <c r="F84" s="15"/>
      <c r="G84" s="15"/>
    </row>
    <row r="85" spans="3:7" hidden="1">
      <c r="C85" s="15"/>
      <c r="D85" s="15"/>
      <c r="E85" s="15"/>
      <c r="F85" s="15"/>
      <c r="G85" s="15"/>
    </row>
    <row r="86" spans="3:7" hidden="1">
      <c r="C86" s="15"/>
      <c r="D86" s="15"/>
      <c r="E86" s="15"/>
      <c r="F86" s="15"/>
      <c r="G86" s="15"/>
    </row>
    <row r="87" spans="3:7" hidden="1">
      <c r="C87" s="15"/>
      <c r="D87" s="15"/>
      <c r="E87" s="15"/>
      <c r="F87" s="15"/>
      <c r="G87" s="15"/>
    </row>
    <row r="88" spans="3:7" hidden="1">
      <c r="C88" s="15"/>
      <c r="D88" s="15"/>
      <c r="E88" s="15"/>
      <c r="F88" s="15"/>
      <c r="G88" s="15"/>
    </row>
    <row r="89" spans="3:7" hidden="1">
      <c r="C89" s="15"/>
      <c r="D89" s="15"/>
      <c r="E89" s="15"/>
      <c r="F89" s="15"/>
      <c r="G89" s="15"/>
    </row>
    <row r="90" spans="3:7" hidden="1">
      <c r="C90" s="15"/>
      <c r="D90" s="15"/>
      <c r="E90" s="15"/>
      <c r="F90" s="15"/>
      <c r="G90" s="15"/>
    </row>
    <row r="91" spans="3:7" hidden="1">
      <c r="C91" s="15"/>
      <c r="D91" s="15"/>
      <c r="E91" s="15"/>
      <c r="F91" s="15"/>
      <c r="G91" s="15"/>
    </row>
    <row r="92" spans="3:7" hidden="1">
      <c r="C92" s="15"/>
      <c r="D92" s="15"/>
      <c r="E92" s="15"/>
      <c r="F92" s="15"/>
      <c r="G92" s="15"/>
    </row>
    <row r="93" spans="3:7" hidden="1">
      <c r="C93" s="15"/>
      <c r="D93" s="15"/>
      <c r="E93" s="15"/>
      <c r="F93" s="15"/>
      <c r="G93" s="15"/>
    </row>
    <row r="94" spans="3:7" hidden="1">
      <c r="C94" s="15"/>
      <c r="D94" s="15"/>
      <c r="E94" s="15"/>
      <c r="F94" s="15"/>
      <c r="G94" s="15"/>
    </row>
    <row r="95" spans="3:7" hidden="1">
      <c r="C95" s="15"/>
      <c r="D95" s="15"/>
      <c r="E95" s="15"/>
      <c r="F95" s="15"/>
      <c r="G95" s="15"/>
    </row>
    <row r="96" spans="3:7" hidden="1">
      <c r="C96" s="15"/>
      <c r="D96" s="15"/>
      <c r="E96" s="15"/>
      <c r="F96" s="15"/>
      <c r="G96" s="15"/>
    </row>
    <row r="97" spans="3:7" hidden="1">
      <c r="C97" s="15"/>
      <c r="D97" s="15"/>
      <c r="E97" s="15"/>
      <c r="F97" s="15"/>
      <c r="G97" s="15"/>
    </row>
    <row r="98" spans="3:7" hidden="1">
      <c r="C98" s="15"/>
      <c r="D98" s="15"/>
      <c r="E98" s="15"/>
      <c r="F98" s="15"/>
      <c r="G98" s="15"/>
    </row>
    <row r="99" spans="3:7" hidden="1">
      <c r="C99" s="15"/>
      <c r="D99" s="15"/>
      <c r="E99" s="15"/>
      <c r="F99" s="15"/>
      <c r="G99" s="15"/>
    </row>
    <row r="100" spans="3:7" hidden="1">
      <c r="C100" s="15"/>
      <c r="D100" s="15"/>
      <c r="E100" s="15"/>
      <c r="F100" s="15"/>
      <c r="G100" s="15"/>
    </row>
    <row r="101" spans="3:7" hidden="1">
      <c r="C101" s="15"/>
      <c r="D101" s="15"/>
      <c r="E101" s="15"/>
      <c r="F101" s="15"/>
      <c r="G101" s="15"/>
    </row>
    <row r="102" spans="3:7" hidden="1">
      <c r="C102" s="15"/>
      <c r="D102" s="15"/>
      <c r="E102" s="15"/>
      <c r="F102" s="15"/>
      <c r="G102" s="15"/>
    </row>
    <row r="103" spans="3:7" hidden="1">
      <c r="C103" s="15"/>
      <c r="D103" s="15"/>
      <c r="E103" s="15"/>
      <c r="F103" s="15"/>
      <c r="G103" s="15"/>
    </row>
    <row r="104" spans="3:7" hidden="1">
      <c r="C104" s="15"/>
      <c r="D104" s="15"/>
      <c r="E104" s="15"/>
      <c r="F104" s="15"/>
      <c r="G104" s="15"/>
    </row>
    <row r="105" spans="3:7" hidden="1">
      <c r="C105" s="15"/>
      <c r="D105" s="15"/>
      <c r="E105" s="15"/>
      <c r="F105" s="15"/>
      <c r="G105" s="15"/>
    </row>
    <row r="106" spans="3:7" hidden="1">
      <c r="C106" s="15"/>
      <c r="D106" s="15"/>
      <c r="E106" s="15"/>
      <c r="F106" s="15"/>
      <c r="G106" s="15"/>
    </row>
    <row r="107" spans="3:7" hidden="1">
      <c r="C107" s="15"/>
      <c r="D107" s="15"/>
      <c r="E107" s="15"/>
      <c r="F107" s="15"/>
      <c r="G107" s="15"/>
    </row>
    <row r="108" spans="3:7" hidden="1">
      <c r="C108" s="15"/>
      <c r="D108" s="15"/>
      <c r="E108" s="15"/>
      <c r="F108" s="15"/>
      <c r="G108" s="15"/>
    </row>
    <row r="109" spans="3:7" hidden="1">
      <c r="C109" s="15"/>
      <c r="D109" s="15"/>
      <c r="E109" s="15"/>
      <c r="F109" s="15"/>
      <c r="G109" s="15"/>
    </row>
    <row r="110" spans="3:7" hidden="1">
      <c r="C110" s="15"/>
      <c r="D110" s="15"/>
      <c r="E110" s="15"/>
      <c r="F110" s="15"/>
      <c r="G110" s="15"/>
    </row>
    <row r="111" spans="3:7" hidden="1">
      <c r="C111" s="15"/>
      <c r="D111" s="15"/>
      <c r="E111" s="15"/>
      <c r="F111" s="15"/>
      <c r="G111" s="15"/>
    </row>
    <row r="112" spans="3:7" hidden="1">
      <c r="C112" s="15"/>
      <c r="D112" s="15"/>
      <c r="E112" s="15"/>
      <c r="F112" s="15"/>
      <c r="G112" s="15"/>
    </row>
    <row r="113" spans="3:7" hidden="1">
      <c r="C113" s="15"/>
      <c r="D113" s="15"/>
      <c r="E113" s="15"/>
      <c r="F113" s="15"/>
      <c r="G113" s="15"/>
    </row>
    <row r="114" spans="3:7" hidden="1">
      <c r="C114" s="15"/>
      <c r="D114" s="15"/>
      <c r="E114" s="15"/>
      <c r="F114" s="15"/>
      <c r="G114" s="15"/>
    </row>
    <row r="115" spans="3:7" hidden="1">
      <c r="C115" s="15"/>
      <c r="D115" s="15"/>
      <c r="E115" s="15"/>
      <c r="F115" s="15"/>
      <c r="G115" s="15"/>
    </row>
    <row r="116" spans="3:7" hidden="1">
      <c r="C116" s="15"/>
      <c r="D116" s="15"/>
      <c r="E116" s="15"/>
      <c r="F116" s="15"/>
      <c r="G116" s="15"/>
    </row>
    <row r="117" spans="3:7" hidden="1">
      <c r="C117" s="15"/>
      <c r="D117" s="15"/>
      <c r="E117" s="15"/>
      <c r="F117" s="15"/>
      <c r="G117" s="15"/>
    </row>
    <row r="118" spans="3:7" hidden="1">
      <c r="C118" s="15"/>
      <c r="D118" s="15"/>
      <c r="E118" s="15"/>
      <c r="F118" s="15"/>
      <c r="G118" s="15"/>
    </row>
    <row r="119" spans="3:7" hidden="1">
      <c r="C119" s="15"/>
      <c r="D119" s="15"/>
      <c r="E119" s="15"/>
      <c r="F119" s="15"/>
      <c r="G119" s="15"/>
    </row>
    <row r="120" spans="3:7" hidden="1">
      <c r="C120" s="15"/>
      <c r="D120" s="15"/>
      <c r="E120" s="15"/>
      <c r="F120" s="15"/>
      <c r="G120" s="15"/>
    </row>
    <row r="121" spans="3:7" hidden="1">
      <c r="C121" s="15"/>
      <c r="D121" s="15"/>
      <c r="E121" s="15"/>
      <c r="F121" s="15"/>
      <c r="G121" s="15"/>
    </row>
    <row r="122" spans="3:7" hidden="1">
      <c r="C122" s="15"/>
      <c r="D122" s="15"/>
      <c r="E122" s="15"/>
      <c r="F122" s="15"/>
      <c r="G122" s="15"/>
    </row>
    <row r="123" spans="3:7" hidden="1">
      <c r="C123" s="15"/>
      <c r="D123" s="15"/>
      <c r="E123" s="15"/>
      <c r="F123" s="15"/>
      <c r="G123" s="15"/>
    </row>
    <row r="124" spans="3:7" hidden="1">
      <c r="C124" s="15"/>
      <c r="D124" s="15"/>
      <c r="E124" s="15"/>
      <c r="F124" s="15"/>
      <c r="G124" s="15"/>
    </row>
    <row r="125" spans="3:7" hidden="1">
      <c r="C125" s="15"/>
      <c r="D125" s="15"/>
      <c r="E125" s="15"/>
      <c r="F125" s="15"/>
      <c r="G125" s="15"/>
    </row>
    <row r="126" spans="3:7" hidden="1">
      <c r="C126" s="15"/>
      <c r="D126" s="15"/>
      <c r="E126" s="15"/>
      <c r="F126" s="15"/>
      <c r="G126" s="15"/>
    </row>
    <row r="127" spans="3:7" hidden="1">
      <c r="C127" s="15"/>
      <c r="D127" s="15"/>
      <c r="E127" s="15"/>
      <c r="F127" s="15"/>
      <c r="G127" s="15"/>
    </row>
    <row r="128" spans="3:7" hidden="1">
      <c r="C128" s="15"/>
      <c r="D128" s="15"/>
      <c r="E128" s="15"/>
      <c r="F128" s="15"/>
      <c r="G128" s="15"/>
    </row>
    <row r="129" spans="3:7" hidden="1">
      <c r="C129" s="15"/>
      <c r="D129" s="15"/>
      <c r="E129" s="15"/>
      <c r="F129" s="15"/>
      <c r="G129" s="15"/>
    </row>
    <row r="130" spans="3:7" hidden="1">
      <c r="C130" s="15"/>
      <c r="D130" s="15"/>
      <c r="E130" s="15"/>
      <c r="F130" s="15"/>
      <c r="G130" s="15"/>
    </row>
    <row r="131" spans="3:7" hidden="1">
      <c r="C131" s="15"/>
      <c r="D131" s="15"/>
      <c r="E131" s="15"/>
      <c r="F131" s="15"/>
      <c r="G131" s="15"/>
    </row>
    <row r="132" spans="3:7" hidden="1">
      <c r="C132" s="15"/>
      <c r="D132" s="15"/>
      <c r="E132" s="15"/>
      <c r="F132" s="15"/>
      <c r="G132" s="15"/>
    </row>
    <row r="133" spans="3:7" hidden="1">
      <c r="C133" s="15"/>
      <c r="D133" s="15"/>
      <c r="E133" s="15"/>
      <c r="F133" s="15"/>
      <c r="G133" s="15"/>
    </row>
    <row r="134" spans="3:7" hidden="1">
      <c r="C134" s="15"/>
      <c r="D134" s="15"/>
      <c r="E134" s="15"/>
      <c r="F134" s="15"/>
      <c r="G134" s="15"/>
    </row>
    <row r="135" spans="3:7" hidden="1">
      <c r="C135" s="15"/>
      <c r="D135" s="15"/>
      <c r="E135" s="15"/>
      <c r="F135" s="15"/>
      <c r="G135" s="15"/>
    </row>
    <row r="136" spans="3:7" hidden="1">
      <c r="C136" s="15"/>
      <c r="D136" s="15"/>
      <c r="E136" s="15"/>
      <c r="F136" s="15"/>
      <c r="G136" s="15"/>
    </row>
    <row r="137" spans="3:7" hidden="1">
      <c r="C137" s="15"/>
      <c r="D137" s="15"/>
      <c r="E137" s="15"/>
      <c r="F137" s="15"/>
      <c r="G137" s="15"/>
    </row>
    <row r="138" spans="3:7" hidden="1">
      <c r="C138" s="15"/>
      <c r="D138" s="15"/>
      <c r="E138" s="15"/>
      <c r="F138" s="15"/>
      <c r="G138" s="15"/>
    </row>
    <row r="139" spans="3:7" hidden="1">
      <c r="C139" s="15"/>
      <c r="D139" s="15"/>
      <c r="E139" s="15"/>
      <c r="F139" s="15"/>
      <c r="G139" s="15"/>
    </row>
    <row r="140" spans="3:7" hidden="1">
      <c r="C140" s="15"/>
      <c r="D140" s="15"/>
      <c r="E140" s="15"/>
      <c r="F140" s="15"/>
      <c r="G140" s="15"/>
    </row>
    <row r="141" spans="3:7" hidden="1">
      <c r="C141" s="15"/>
      <c r="D141" s="15"/>
      <c r="E141" s="15"/>
      <c r="F141" s="15"/>
      <c r="G141" s="15"/>
    </row>
    <row r="142" spans="3:7" hidden="1">
      <c r="C142" s="15"/>
      <c r="D142" s="15"/>
      <c r="E142" s="15"/>
      <c r="F142" s="15"/>
      <c r="G142" s="15"/>
    </row>
    <row r="143" spans="3:7" hidden="1">
      <c r="C143" s="15"/>
      <c r="D143" s="15"/>
      <c r="E143" s="15"/>
      <c r="F143" s="15"/>
      <c r="G143" s="15"/>
    </row>
    <row r="144" spans="3:7" hidden="1">
      <c r="C144" s="15"/>
      <c r="D144" s="15"/>
      <c r="E144" s="15"/>
      <c r="F144" s="15"/>
      <c r="G144" s="15"/>
    </row>
    <row r="145" spans="3:7" hidden="1">
      <c r="C145" s="15"/>
      <c r="D145" s="15"/>
      <c r="E145" s="15"/>
      <c r="F145" s="15"/>
      <c r="G145" s="15"/>
    </row>
    <row r="146" spans="3:7" hidden="1">
      <c r="C146" s="15"/>
      <c r="D146" s="15"/>
      <c r="E146" s="15"/>
      <c r="F146" s="15"/>
      <c r="G146" s="15"/>
    </row>
    <row r="147" spans="3:7" hidden="1">
      <c r="C147" s="15"/>
      <c r="D147" s="15"/>
      <c r="E147" s="15"/>
      <c r="F147" s="15"/>
      <c r="G147" s="15"/>
    </row>
    <row r="148" spans="3:7" hidden="1">
      <c r="C148" s="15"/>
      <c r="D148" s="15"/>
      <c r="E148" s="15"/>
      <c r="F148" s="15"/>
      <c r="G148" s="15"/>
    </row>
    <row r="149" spans="3:7" hidden="1">
      <c r="C149" s="15"/>
      <c r="D149" s="15"/>
      <c r="E149" s="15"/>
      <c r="F149" s="15"/>
      <c r="G149" s="15"/>
    </row>
    <row r="150" spans="3:7" hidden="1">
      <c r="C150" s="15"/>
      <c r="D150" s="15"/>
      <c r="E150" s="15"/>
      <c r="F150" s="15"/>
      <c r="G150" s="15"/>
    </row>
    <row r="151" spans="3:7" hidden="1">
      <c r="C151" s="15"/>
      <c r="D151" s="15"/>
      <c r="E151" s="15"/>
      <c r="F151" s="15"/>
      <c r="G151" s="15"/>
    </row>
    <row r="152" spans="3:7" hidden="1">
      <c r="C152" s="15"/>
      <c r="D152" s="15"/>
      <c r="E152" s="15"/>
      <c r="F152" s="15"/>
      <c r="G152" s="15"/>
    </row>
    <row r="153" spans="3:7" hidden="1">
      <c r="C153" s="15"/>
      <c r="D153" s="15"/>
      <c r="E153" s="15"/>
      <c r="F153" s="15"/>
      <c r="G153" s="15"/>
    </row>
    <row r="154" spans="3:7" hidden="1">
      <c r="C154" s="15"/>
      <c r="D154" s="15"/>
      <c r="E154" s="15"/>
      <c r="F154" s="15"/>
      <c r="G154" s="15"/>
    </row>
    <row r="155" spans="3:7" hidden="1">
      <c r="C155" s="15"/>
      <c r="D155" s="15"/>
      <c r="E155" s="15"/>
      <c r="F155" s="15"/>
      <c r="G155" s="15"/>
    </row>
    <row r="156" spans="3:7" hidden="1">
      <c r="C156" s="15"/>
      <c r="D156" s="15"/>
      <c r="E156" s="15"/>
      <c r="F156" s="15"/>
      <c r="G156" s="15"/>
    </row>
    <row r="157" spans="3:7" hidden="1">
      <c r="C157" s="15"/>
      <c r="D157" s="15"/>
      <c r="E157" s="15"/>
      <c r="F157" s="15"/>
      <c r="G157" s="15"/>
    </row>
    <row r="158" spans="3:7" hidden="1">
      <c r="C158" s="15"/>
      <c r="D158" s="15"/>
      <c r="E158" s="15"/>
      <c r="F158" s="15"/>
      <c r="G158" s="15"/>
    </row>
    <row r="159" spans="3:7" hidden="1">
      <c r="C159" s="15"/>
      <c r="D159" s="15"/>
      <c r="E159" s="15"/>
      <c r="F159" s="15"/>
      <c r="G159" s="15"/>
    </row>
    <row r="160" spans="3:7" hidden="1">
      <c r="C160" s="15"/>
      <c r="D160" s="15"/>
      <c r="E160" s="15"/>
      <c r="F160" s="15"/>
      <c r="G160" s="15"/>
    </row>
    <row r="161" spans="3:7" hidden="1">
      <c r="C161" s="15"/>
      <c r="D161" s="15"/>
      <c r="E161" s="15"/>
      <c r="F161" s="15"/>
      <c r="G161" s="15"/>
    </row>
    <row r="162" spans="3:7" hidden="1">
      <c r="C162" s="15"/>
      <c r="D162" s="15"/>
      <c r="E162" s="15"/>
      <c r="F162" s="15"/>
      <c r="G162" s="15"/>
    </row>
    <row r="163" spans="3:7" hidden="1">
      <c r="C163" s="15"/>
      <c r="D163" s="15"/>
      <c r="E163" s="15"/>
      <c r="F163" s="15"/>
      <c r="G163" s="15"/>
    </row>
    <row r="164" spans="3:7" hidden="1">
      <c r="C164" s="15"/>
      <c r="D164" s="15"/>
      <c r="E164" s="15"/>
      <c r="F164" s="15"/>
      <c r="G164" s="15"/>
    </row>
    <row r="165" spans="3:7" hidden="1">
      <c r="C165" s="15"/>
      <c r="D165" s="15"/>
      <c r="E165" s="15"/>
      <c r="F165" s="15"/>
      <c r="G165" s="15"/>
    </row>
    <row r="166" spans="3:7" hidden="1">
      <c r="C166" s="15"/>
      <c r="D166" s="15"/>
      <c r="E166" s="15"/>
      <c r="F166" s="15"/>
      <c r="G166" s="15"/>
    </row>
    <row r="167" spans="3:7" hidden="1">
      <c r="C167" s="15"/>
      <c r="D167" s="15"/>
      <c r="E167" s="15"/>
      <c r="F167" s="15"/>
      <c r="G167" s="15"/>
    </row>
    <row r="168" spans="3:7" hidden="1">
      <c r="C168" s="15"/>
      <c r="D168" s="15"/>
      <c r="E168" s="15"/>
      <c r="F168" s="15"/>
      <c r="G168" s="15"/>
    </row>
    <row r="169" spans="3:7" hidden="1">
      <c r="C169" s="15"/>
      <c r="D169" s="15"/>
      <c r="E169" s="15"/>
      <c r="F169" s="15"/>
      <c r="G169" s="15"/>
    </row>
    <row r="170" spans="3:7" hidden="1">
      <c r="C170" s="15"/>
      <c r="D170" s="15"/>
      <c r="E170" s="15"/>
      <c r="F170" s="15"/>
      <c r="G170" s="15"/>
    </row>
    <row r="171" spans="3:7" hidden="1">
      <c r="C171" s="15"/>
      <c r="D171" s="15"/>
      <c r="E171" s="15"/>
      <c r="F171" s="15"/>
      <c r="G171" s="15"/>
    </row>
    <row r="172" spans="3:7" hidden="1">
      <c r="C172" s="15"/>
      <c r="D172" s="15"/>
      <c r="E172" s="15"/>
      <c r="F172" s="15"/>
      <c r="G172" s="15"/>
    </row>
    <row r="173" spans="3:7" hidden="1">
      <c r="C173" s="15"/>
      <c r="D173" s="15"/>
      <c r="E173" s="15"/>
      <c r="F173" s="15"/>
      <c r="G173" s="15"/>
    </row>
    <row r="174" spans="3:7" hidden="1">
      <c r="C174" s="15"/>
      <c r="D174" s="15"/>
      <c r="E174" s="15"/>
      <c r="F174" s="15"/>
      <c r="G174" s="15"/>
    </row>
    <row r="175" spans="3:7" hidden="1">
      <c r="C175" s="15"/>
      <c r="D175" s="15"/>
      <c r="E175" s="15"/>
      <c r="F175" s="15"/>
      <c r="G175" s="15"/>
    </row>
    <row r="176" spans="3:7" hidden="1">
      <c r="C176" s="15"/>
      <c r="D176" s="15"/>
      <c r="E176" s="15"/>
      <c r="F176" s="15"/>
      <c r="G176" s="15"/>
    </row>
    <row r="177" spans="3:7" hidden="1">
      <c r="C177" s="15"/>
      <c r="D177" s="15"/>
      <c r="E177" s="15"/>
      <c r="F177" s="15"/>
      <c r="G177" s="15"/>
    </row>
    <row r="178" spans="3:7" hidden="1">
      <c r="C178" s="15"/>
      <c r="D178" s="15"/>
      <c r="E178" s="15"/>
      <c r="F178" s="15"/>
      <c r="G178" s="15"/>
    </row>
    <row r="179" spans="3:7" hidden="1">
      <c r="C179" s="15"/>
      <c r="D179" s="15"/>
      <c r="E179" s="15"/>
      <c r="F179" s="15"/>
      <c r="G179" s="15"/>
    </row>
    <row r="180" spans="3:7" hidden="1">
      <c r="C180" s="15"/>
      <c r="D180" s="15"/>
      <c r="E180" s="15"/>
      <c r="F180" s="15"/>
      <c r="G180" s="15"/>
    </row>
    <row r="181" spans="3:7" hidden="1">
      <c r="C181" s="15"/>
      <c r="D181" s="15"/>
      <c r="E181" s="15"/>
      <c r="F181" s="15"/>
      <c r="G181" s="15"/>
    </row>
    <row r="182" spans="3:7" hidden="1">
      <c r="C182" s="15"/>
      <c r="D182" s="15"/>
      <c r="E182" s="15"/>
      <c r="F182" s="15"/>
      <c r="G182" s="15"/>
    </row>
    <row r="183" spans="3:7" hidden="1">
      <c r="C183" s="15"/>
      <c r="D183" s="15"/>
      <c r="E183" s="15"/>
      <c r="F183" s="15"/>
      <c r="G183" s="15"/>
    </row>
    <row r="184" spans="3:7" hidden="1">
      <c r="C184" s="15"/>
      <c r="D184" s="15"/>
      <c r="E184" s="15"/>
      <c r="F184" s="15"/>
      <c r="G184" s="15"/>
    </row>
    <row r="185" spans="3:7" hidden="1">
      <c r="C185" s="15"/>
      <c r="D185" s="15"/>
      <c r="E185" s="15"/>
      <c r="F185" s="15"/>
      <c r="G185" s="15"/>
    </row>
    <row r="186" spans="3:7" hidden="1">
      <c r="C186" s="15"/>
      <c r="D186" s="15"/>
      <c r="E186" s="15"/>
      <c r="F186" s="15"/>
      <c r="G186" s="15"/>
    </row>
    <row r="187" spans="3:7" hidden="1">
      <c r="C187" s="15"/>
      <c r="D187" s="15"/>
      <c r="E187" s="15"/>
      <c r="F187" s="15"/>
      <c r="G187" s="15"/>
    </row>
    <row r="188" spans="3:7" hidden="1">
      <c r="C188" s="15"/>
      <c r="D188" s="15"/>
      <c r="E188" s="15"/>
      <c r="F188" s="15"/>
      <c r="G188" s="15"/>
    </row>
    <row r="189" spans="3:7" hidden="1">
      <c r="C189" s="15"/>
      <c r="D189" s="15"/>
      <c r="E189" s="15"/>
      <c r="F189" s="15"/>
      <c r="G189" s="15"/>
    </row>
    <row r="190" spans="3:7" hidden="1">
      <c r="C190" s="15"/>
      <c r="D190" s="15"/>
      <c r="E190" s="15"/>
      <c r="F190" s="15"/>
      <c r="G190" s="15"/>
    </row>
    <row r="191" spans="3:7" hidden="1">
      <c r="C191" s="15"/>
      <c r="D191" s="15"/>
      <c r="E191" s="15"/>
      <c r="F191" s="15"/>
      <c r="G191" s="15"/>
    </row>
    <row r="192" spans="3:7" hidden="1">
      <c r="C192" s="15"/>
      <c r="D192" s="15"/>
      <c r="E192" s="15"/>
      <c r="F192" s="15"/>
      <c r="G192" s="15"/>
    </row>
    <row r="193" spans="3:7" hidden="1">
      <c r="C193" s="15"/>
      <c r="D193" s="15"/>
      <c r="E193" s="15"/>
      <c r="F193" s="15"/>
      <c r="G193" s="15"/>
    </row>
    <row r="194" spans="3:7" hidden="1">
      <c r="C194" s="15"/>
      <c r="D194" s="15"/>
      <c r="E194" s="15"/>
      <c r="F194" s="15"/>
      <c r="G194" s="15"/>
    </row>
    <row r="195" spans="3:7" hidden="1">
      <c r="C195" s="15"/>
      <c r="D195" s="15"/>
      <c r="E195" s="15"/>
      <c r="F195" s="15"/>
      <c r="G195" s="15"/>
    </row>
    <row r="196" spans="3:7" hidden="1">
      <c r="C196" s="15"/>
      <c r="D196" s="15"/>
      <c r="E196" s="15"/>
      <c r="F196" s="15"/>
      <c r="G196" s="15"/>
    </row>
    <row r="197" spans="3:7" hidden="1">
      <c r="C197" s="15"/>
      <c r="D197" s="15"/>
      <c r="E197" s="15"/>
      <c r="F197" s="15"/>
      <c r="G197" s="15"/>
    </row>
    <row r="198" spans="3:7" hidden="1">
      <c r="C198" s="15"/>
      <c r="D198" s="15"/>
      <c r="E198" s="15"/>
      <c r="F198" s="15"/>
      <c r="G198" s="15"/>
    </row>
    <row r="199" spans="3:7" hidden="1">
      <c r="C199" s="15"/>
      <c r="D199" s="15"/>
      <c r="E199" s="15"/>
      <c r="F199" s="15"/>
      <c r="G199" s="15"/>
    </row>
    <row r="200" spans="3:7" hidden="1">
      <c r="C200" s="15"/>
      <c r="D200" s="15"/>
      <c r="E200" s="15"/>
      <c r="F200" s="15"/>
      <c r="G200" s="15"/>
    </row>
    <row r="201" spans="3:7" hidden="1">
      <c r="C201" s="15"/>
      <c r="D201" s="15"/>
      <c r="E201" s="15"/>
      <c r="F201" s="15"/>
      <c r="G201" s="15"/>
    </row>
    <row r="202" spans="3:7" hidden="1">
      <c r="C202" s="15"/>
      <c r="D202" s="15"/>
      <c r="E202" s="15"/>
      <c r="F202" s="15"/>
      <c r="G202" s="15"/>
    </row>
    <row r="203" spans="3:7" hidden="1">
      <c r="C203" s="15"/>
      <c r="D203" s="15"/>
      <c r="E203" s="15"/>
      <c r="F203" s="15"/>
      <c r="G203" s="15"/>
    </row>
    <row r="204" spans="3:7" hidden="1">
      <c r="C204" s="15"/>
      <c r="D204" s="15"/>
      <c r="E204" s="15"/>
      <c r="F204" s="15"/>
      <c r="G204" s="15"/>
    </row>
    <row r="205" spans="3:7" hidden="1">
      <c r="C205" s="15"/>
      <c r="D205" s="15"/>
      <c r="E205" s="15"/>
      <c r="F205" s="15"/>
      <c r="G205" s="15"/>
    </row>
    <row r="206" spans="3:7" hidden="1">
      <c r="C206" s="15"/>
      <c r="D206" s="15"/>
      <c r="E206" s="15"/>
      <c r="F206" s="15"/>
      <c r="G206" s="15"/>
    </row>
    <row r="207" spans="3:7" hidden="1">
      <c r="C207" s="15"/>
      <c r="D207" s="15"/>
      <c r="E207" s="15"/>
      <c r="F207" s="15"/>
      <c r="G207" s="15"/>
    </row>
    <row r="208" spans="3:7" hidden="1">
      <c r="C208" s="15"/>
      <c r="D208" s="15"/>
      <c r="E208" s="15"/>
      <c r="F208" s="15"/>
      <c r="G208" s="15"/>
    </row>
    <row r="209" spans="3:7" hidden="1">
      <c r="C209" s="15"/>
      <c r="D209" s="15"/>
      <c r="E209" s="15"/>
      <c r="F209" s="15"/>
      <c r="G209" s="15"/>
    </row>
    <row r="210" spans="3:7" hidden="1">
      <c r="C210" s="15"/>
      <c r="D210" s="15"/>
      <c r="E210" s="15"/>
      <c r="F210" s="15"/>
      <c r="G210" s="15"/>
    </row>
    <row r="211" spans="3:7" hidden="1">
      <c r="C211" s="15"/>
      <c r="D211" s="15"/>
      <c r="E211" s="15"/>
      <c r="F211" s="15"/>
      <c r="G211" s="15"/>
    </row>
    <row r="212" spans="3:7" hidden="1">
      <c r="C212" s="15"/>
      <c r="D212" s="15"/>
      <c r="E212" s="15"/>
      <c r="F212" s="15"/>
      <c r="G212" s="15"/>
    </row>
    <row r="213" spans="3:7" hidden="1">
      <c r="C213" s="15"/>
      <c r="D213" s="15"/>
      <c r="E213" s="15"/>
      <c r="F213" s="15"/>
      <c r="G213" s="15"/>
    </row>
    <row r="214" spans="3:7" hidden="1">
      <c r="C214" s="15"/>
      <c r="D214" s="15"/>
      <c r="E214" s="15"/>
      <c r="F214" s="15"/>
      <c r="G214" s="15"/>
    </row>
    <row r="215" spans="3:7" hidden="1">
      <c r="C215" s="15"/>
      <c r="D215" s="15"/>
      <c r="E215" s="15"/>
      <c r="F215" s="15"/>
      <c r="G215" s="15"/>
    </row>
    <row r="216" spans="3:7" hidden="1">
      <c r="C216" s="15"/>
      <c r="D216" s="15"/>
      <c r="E216" s="15"/>
      <c r="F216" s="15"/>
      <c r="G216" s="15"/>
    </row>
    <row r="217" spans="3:7" hidden="1">
      <c r="C217" s="15"/>
      <c r="D217" s="15"/>
      <c r="E217" s="15"/>
      <c r="F217" s="15"/>
      <c r="G217" s="15"/>
    </row>
    <row r="218" spans="3:7" hidden="1">
      <c r="C218" s="15"/>
      <c r="D218" s="15"/>
      <c r="E218" s="15"/>
      <c r="F218" s="15"/>
      <c r="G218" s="15"/>
    </row>
    <row r="219" spans="3:7" hidden="1">
      <c r="C219" s="15"/>
      <c r="D219" s="15"/>
      <c r="E219" s="15"/>
      <c r="F219" s="15"/>
      <c r="G219" s="15"/>
    </row>
    <row r="220" spans="3:7" hidden="1">
      <c r="C220" s="15"/>
      <c r="D220" s="15"/>
      <c r="E220" s="15"/>
      <c r="F220" s="15"/>
      <c r="G220" s="15"/>
    </row>
    <row r="221" spans="3:7" hidden="1">
      <c r="C221" s="15"/>
      <c r="D221" s="15"/>
      <c r="E221" s="15"/>
      <c r="F221" s="15"/>
      <c r="G221" s="15"/>
    </row>
    <row r="222" spans="3:7" hidden="1">
      <c r="C222" s="15"/>
      <c r="D222" s="15"/>
      <c r="E222" s="15"/>
      <c r="F222" s="15"/>
      <c r="G222" s="15"/>
    </row>
    <row r="223" spans="3:7" hidden="1">
      <c r="C223" s="15"/>
      <c r="D223" s="15"/>
      <c r="E223" s="15"/>
      <c r="F223" s="15"/>
      <c r="G223" s="15"/>
    </row>
    <row r="224" spans="3:7" hidden="1">
      <c r="C224" s="15"/>
      <c r="D224" s="15"/>
      <c r="E224" s="15"/>
      <c r="F224" s="15"/>
      <c r="G224" s="15"/>
    </row>
    <row r="225" spans="3:7" hidden="1">
      <c r="C225" s="15"/>
      <c r="D225" s="15"/>
      <c r="E225" s="15"/>
      <c r="F225" s="15"/>
      <c r="G225" s="15"/>
    </row>
    <row r="226" spans="3:7" hidden="1">
      <c r="C226" s="15"/>
      <c r="D226" s="15"/>
      <c r="E226" s="15"/>
      <c r="F226" s="15"/>
      <c r="G226" s="15"/>
    </row>
    <row r="227" spans="3:7" hidden="1">
      <c r="C227" s="15"/>
      <c r="D227" s="15"/>
      <c r="E227" s="15"/>
      <c r="F227" s="15"/>
      <c r="G227" s="15"/>
    </row>
    <row r="228" spans="3:7" hidden="1">
      <c r="C228" s="15"/>
      <c r="D228" s="15"/>
      <c r="E228" s="15"/>
      <c r="F228" s="15"/>
      <c r="G228" s="15"/>
    </row>
    <row r="229" spans="3:7" hidden="1">
      <c r="C229" s="15"/>
      <c r="D229" s="15"/>
      <c r="E229" s="15"/>
      <c r="F229" s="15"/>
      <c r="G229" s="15"/>
    </row>
    <row r="230" spans="3:7" hidden="1">
      <c r="C230" s="15"/>
      <c r="D230" s="15"/>
      <c r="E230" s="15"/>
      <c r="F230" s="15"/>
      <c r="G230" s="15"/>
    </row>
    <row r="231" spans="3:7" hidden="1">
      <c r="C231" s="15"/>
      <c r="D231" s="15"/>
      <c r="E231" s="15"/>
      <c r="F231" s="15"/>
      <c r="G231" s="15"/>
    </row>
    <row r="232" spans="3:7" hidden="1">
      <c r="C232" s="15"/>
      <c r="D232" s="15"/>
      <c r="E232" s="15"/>
      <c r="F232" s="15"/>
      <c r="G232" s="15"/>
    </row>
    <row r="233" spans="3:7" hidden="1">
      <c r="C233" s="15"/>
      <c r="D233" s="15"/>
      <c r="E233" s="15"/>
      <c r="F233" s="15"/>
      <c r="G233" s="15"/>
    </row>
    <row r="234" spans="3:7" hidden="1">
      <c r="C234" s="15"/>
      <c r="D234" s="15"/>
      <c r="E234" s="15"/>
      <c r="F234" s="15"/>
      <c r="G234" s="15"/>
    </row>
    <row r="235" spans="3:7" hidden="1">
      <c r="C235" s="15"/>
      <c r="D235" s="15"/>
      <c r="E235" s="15"/>
      <c r="F235" s="15"/>
      <c r="G235" s="15"/>
    </row>
    <row r="236" spans="3:7" hidden="1">
      <c r="C236" s="15"/>
      <c r="D236" s="15"/>
      <c r="E236" s="15"/>
      <c r="F236" s="15"/>
      <c r="G236" s="15"/>
    </row>
    <row r="237" spans="3:7" hidden="1">
      <c r="C237" s="15"/>
      <c r="D237" s="15"/>
      <c r="E237" s="15"/>
      <c r="F237" s="15"/>
      <c r="G237" s="15"/>
    </row>
    <row r="238" spans="3:7" hidden="1">
      <c r="C238" s="15"/>
      <c r="D238" s="15"/>
      <c r="E238" s="15"/>
      <c r="F238" s="15"/>
      <c r="G238" s="15"/>
    </row>
    <row r="239" spans="3:7" hidden="1">
      <c r="C239" s="15"/>
      <c r="D239" s="15"/>
      <c r="E239" s="15"/>
      <c r="F239" s="15"/>
      <c r="G239" s="15"/>
    </row>
    <row r="240" spans="3:7" hidden="1">
      <c r="C240" s="15"/>
      <c r="D240" s="15"/>
      <c r="E240" s="15"/>
      <c r="F240" s="15"/>
      <c r="G240" s="15"/>
    </row>
    <row r="241" spans="3:7" hidden="1">
      <c r="C241" s="15"/>
      <c r="D241" s="15"/>
      <c r="E241" s="15"/>
      <c r="F241" s="15"/>
      <c r="G241" s="15"/>
    </row>
    <row r="242" spans="3:7" hidden="1">
      <c r="C242" s="15"/>
      <c r="D242" s="15"/>
      <c r="E242" s="15"/>
      <c r="F242" s="15"/>
      <c r="G242" s="15"/>
    </row>
    <row r="243" spans="3:7" hidden="1">
      <c r="C243" s="15"/>
      <c r="D243" s="15"/>
      <c r="E243" s="15"/>
      <c r="F243" s="15"/>
      <c r="G243" s="15"/>
    </row>
    <row r="244" spans="3:7" hidden="1">
      <c r="C244" s="15"/>
      <c r="D244" s="15"/>
      <c r="E244" s="15"/>
      <c r="F244" s="15"/>
      <c r="G244" s="15"/>
    </row>
    <row r="245" spans="3:7" hidden="1">
      <c r="C245" s="15"/>
      <c r="D245" s="15"/>
      <c r="E245" s="15"/>
      <c r="F245" s="15"/>
      <c r="G245" s="15"/>
    </row>
    <row r="246" spans="3:7" hidden="1">
      <c r="C246" s="15"/>
      <c r="D246" s="15"/>
      <c r="E246" s="15"/>
      <c r="F246" s="15"/>
      <c r="G246" s="15"/>
    </row>
    <row r="247" spans="3:7" hidden="1">
      <c r="C247" s="15"/>
      <c r="D247" s="15"/>
      <c r="E247" s="15"/>
      <c r="F247" s="15"/>
      <c r="G247" s="15"/>
    </row>
    <row r="248" spans="3:7" hidden="1">
      <c r="C248" s="15"/>
      <c r="D248" s="15"/>
      <c r="E248" s="15"/>
      <c r="F248" s="15"/>
      <c r="G248" s="15"/>
    </row>
    <row r="249" spans="3:7" hidden="1">
      <c r="C249" s="15"/>
      <c r="D249" s="15"/>
      <c r="E249" s="15"/>
      <c r="F249" s="15"/>
      <c r="G249" s="15"/>
    </row>
    <row r="250" spans="3:7" hidden="1">
      <c r="C250" s="15"/>
      <c r="D250" s="15"/>
      <c r="E250" s="15"/>
      <c r="F250" s="15"/>
      <c r="G250" s="15"/>
    </row>
    <row r="251" spans="3:7" hidden="1">
      <c r="C251" s="15"/>
      <c r="D251" s="15"/>
      <c r="E251" s="15"/>
      <c r="F251" s="15"/>
      <c r="G251" s="15"/>
    </row>
    <row r="252" spans="3:7" hidden="1">
      <c r="C252" s="15"/>
      <c r="D252" s="15"/>
      <c r="E252" s="15"/>
      <c r="F252" s="15"/>
      <c r="G252" s="15"/>
    </row>
    <row r="253" spans="3:7" hidden="1">
      <c r="C253" s="15"/>
      <c r="D253" s="15"/>
      <c r="E253" s="15"/>
      <c r="F253" s="15"/>
      <c r="G253" s="15"/>
    </row>
    <row r="254" spans="3:7" hidden="1">
      <c r="C254" s="15"/>
      <c r="D254" s="15"/>
      <c r="E254" s="15"/>
      <c r="F254" s="15"/>
      <c r="G254" s="15"/>
    </row>
    <row r="255" spans="3:7" hidden="1">
      <c r="C255" s="15"/>
      <c r="D255" s="15"/>
      <c r="E255" s="15"/>
      <c r="F255" s="15"/>
      <c r="G255" s="15"/>
    </row>
    <row r="256" spans="3:7" hidden="1">
      <c r="C256" s="15"/>
      <c r="D256" s="15"/>
      <c r="E256" s="15"/>
      <c r="F256" s="15"/>
      <c r="G256" s="15"/>
    </row>
    <row r="257" spans="3:7" hidden="1">
      <c r="C257" s="15"/>
      <c r="D257" s="15"/>
      <c r="E257" s="15"/>
      <c r="F257" s="15"/>
      <c r="G257" s="15"/>
    </row>
    <row r="258" spans="3:7" hidden="1">
      <c r="C258" s="15"/>
      <c r="D258" s="15"/>
      <c r="E258" s="15"/>
      <c r="F258" s="15"/>
      <c r="G258" s="15"/>
    </row>
    <row r="259" spans="3:7" hidden="1">
      <c r="C259" s="15"/>
      <c r="D259" s="15"/>
      <c r="E259" s="15"/>
      <c r="F259" s="15"/>
      <c r="G259" s="15"/>
    </row>
    <row r="260" spans="3:7" hidden="1">
      <c r="C260" s="15"/>
      <c r="D260" s="15"/>
      <c r="E260" s="15"/>
      <c r="F260" s="15"/>
      <c r="G260" s="15"/>
    </row>
    <row r="261" spans="3:7" hidden="1">
      <c r="C261" s="15"/>
      <c r="D261" s="15"/>
      <c r="E261" s="15"/>
      <c r="F261" s="15"/>
      <c r="G261" s="15"/>
    </row>
    <row r="262" spans="3:7" hidden="1">
      <c r="C262" s="15"/>
      <c r="D262" s="15"/>
      <c r="E262" s="15"/>
      <c r="F262" s="15"/>
      <c r="G262" s="15"/>
    </row>
    <row r="263" spans="3:7" hidden="1">
      <c r="C263" s="15"/>
      <c r="D263" s="15"/>
      <c r="E263" s="15"/>
      <c r="F263" s="15"/>
      <c r="G263" s="15"/>
    </row>
    <row r="264" spans="3:7" hidden="1">
      <c r="C264" s="15"/>
      <c r="D264" s="15"/>
      <c r="E264" s="15"/>
      <c r="F264" s="15"/>
      <c r="G264" s="15"/>
    </row>
    <row r="265" spans="3:7" hidden="1">
      <c r="C265" s="15"/>
      <c r="D265" s="15"/>
      <c r="E265" s="15"/>
      <c r="F265" s="15"/>
      <c r="G265" s="15"/>
    </row>
    <row r="266" spans="3:7" hidden="1">
      <c r="C266" s="15"/>
      <c r="D266" s="15"/>
      <c r="E266" s="15"/>
      <c r="F266" s="15"/>
      <c r="G266" s="15"/>
    </row>
    <row r="267" spans="3:7" hidden="1">
      <c r="C267" s="15"/>
      <c r="D267" s="15"/>
      <c r="E267" s="15"/>
      <c r="F267" s="15"/>
      <c r="G267" s="15"/>
    </row>
    <row r="268" spans="3:7" hidden="1">
      <c r="C268" s="15"/>
      <c r="D268" s="15"/>
      <c r="E268" s="15"/>
      <c r="F268" s="15"/>
      <c r="G268" s="15"/>
    </row>
    <row r="269" spans="3:7" hidden="1">
      <c r="C269" s="15"/>
      <c r="D269" s="15"/>
      <c r="E269" s="15"/>
      <c r="F269" s="15"/>
      <c r="G269" s="15"/>
    </row>
    <row r="270" spans="3:7" hidden="1">
      <c r="C270" s="15"/>
      <c r="D270" s="15"/>
      <c r="E270" s="15"/>
      <c r="F270" s="15"/>
      <c r="G270" s="15"/>
    </row>
    <row r="271" spans="3:7" hidden="1">
      <c r="C271" s="15"/>
      <c r="D271" s="15"/>
      <c r="E271" s="15"/>
      <c r="F271" s="15"/>
      <c r="G271" s="15"/>
    </row>
    <row r="272" spans="3:7" hidden="1">
      <c r="C272" s="15"/>
      <c r="D272" s="15"/>
      <c r="E272" s="15"/>
      <c r="F272" s="15"/>
      <c r="G272" s="15"/>
    </row>
    <row r="273" spans="3:7" hidden="1">
      <c r="C273" s="15"/>
      <c r="D273" s="15"/>
      <c r="E273" s="15"/>
      <c r="F273" s="15"/>
      <c r="G273" s="15"/>
    </row>
    <row r="274" spans="3:7" hidden="1">
      <c r="C274" s="15"/>
      <c r="D274" s="15"/>
      <c r="E274" s="15"/>
      <c r="F274" s="15"/>
      <c r="G274" s="15"/>
    </row>
    <row r="275" spans="3:7" hidden="1">
      <c r="C275" s="15"/>
      <c r="D275" s="15"/>
      <c r="E275" s="15"/>
      <c r="F275" s="15"/>
      <c r="G275" s="15"/>
    </row>
    <row r="276" spans="3:7" hidden="1">
      <c r="C276" s="15"/>
      <c r="D276" s="15"/>
      <c r="E276" s="15"/>
      <c r="F276" s="15"/>
      <c r="G276" s="15"/>
    </row>
    <row r="277" spans="3:7" hidden="1">
      <c r="C277" s="15"/>
      <c r="D277" s="15"/>
      <c r="E277" s="15"/>
      <c r="F277" s="15"/>
      <c r="G277" s="15"/>
    </row>
    <row r="278" spans="3:7" hidden="1">
      <c r="C278" s="15"/>
      <c r="D278" s="15"/>
      <c r="E278" s="15"/>
      <c r="F278" s="15"/>
      <c r="G278" s="15"/>
    </row>
    <row r="279" spans="3:7" hidden="1">
      <c r="C279" s="15"/>
      <c r="D279" s="15"/>
      <c r="E279" s="15"/>
      <c r="F279" s="15"/>
      <c r="G279" s="15"/>
    </row>
    <row r="280" spans="3:7" hidden="1">
      <c r="C280" s="15"/>
      <c r="D280" s="15"/>
      <c r="E280" s="15"/>
      <c r="F280" s="15"/>
      <c r="G280" s="15"/>
    </row>
    <row r="281" spans="3:7" hidden="1">
      <c r="C281" s="15"/>
      <c r="D281" s="15"/>
      <c r="E281" s="15"/>
      <c r="F281" s="15"/>
      <c r="G281" s="15"/>
    </row>
    <row r="282" spans="3:7" hidden="1">
      <c r="C282" s="15"/>
      <c r="D282" s="15"/>
      <c r="E282" s="15"/>
      <c r="F282" s="15"/>
      <c r="G282" s="15"/>
    </row>
    <row r="283" spans="3:7" hidden="1">
      <c r="C283" s="15"/>
      <c r="D283" s="15"/>
      <c r="E283" s="15"/>
      <c r="F283" s="15"/>
      <c r="G283" s="15"/>
    </row>
    <row r="284" spans="3:7" hidden="1">
      <c r="C284" s="15"/>
      <c r="D284" s="15"/>
      <c r="E284" s="15"/>
      <c r="F284" s="15"/>
      <c r="G284" s="15"/>
    </row>
    <row r="285" spans="3:7" hidden="1">
      <c r="C285" s="15"/>
      <c r="D285" s="15"/>
      <c r="E285" s="15"/>
      <c r="F285" s="15"/>
      <c r="G285" s="15"/>
    </row>
    <row r="286" spans="3:7" hidden="1">
      <c r="C286" s="15"/>
      <c r="D286" s="15"/>
      <c r="E286" s="15"/>
      <c r="F286" s="15"/>
      <c r="G286" s="15"/>
    </row>
    <row r="287" spans="3:7" hidden="1">
      <c r="C287" s="15"/>
      <c r="D287" s="15"/>
      <c r="E287" s="15"/>
      <c r="F287" s="15"/>
      <c r="G287" s="15"/>
    </row>
    <row r="288" spans="3:7" hidden="1">
      <c r="C288" s="15"/>
      <c r="D288" s="15"/>
      <c r="E288" s="15"/>
      <c r="F288" s="15"/>
      <c r="G288" s="15"/>
    </row>
    <row r="289" spans="3:7" hidden="1">
      <c r="C289" s="15"/>
      <c r="D289" s="15"/>
      <c r="E289" s="15"/>
      <c r="F289" s="15"/>
      <c r="G289" s="15"/>
    </row>
    <row r="290" spans="3:7" hidden="1">
      <c r="C290" s="15"/>
      <c r="D290" s="15"/>
      <c r="E290" s="15"/>
      <c r="F290" s="15"/>
      <c r="G290" s="15"/>
    </row>
    <row r="291" spans="3:7" hidden="1">
      <c r="C291" s="15"/>
      <c r="D291" s="15"/>
      <c r="E291" s="15"/>
      <c r="F291" s="15"/>
      <c r="G291" s="15"/>
    </row>
    <row r="292" spans="3:7" hidden="1">
      <c r="C292" s="15"/>
      <c r="D292" s="15"/>
      <c r="E292" s="15"/>
      <c r="F292" s="15"/>
      <c r="G292" s="15"/>
    </row>
    <row r="293" spans="3:7" hidden="1">
      <c r="C293" s="15"/>
      <c r="D293" s="15"/>
      <c r="E293" s="15"/>
      <c r="F293" s="15"/>
      <c r="G293" s="15"/>
    </row>
    <row r="294" spans="3:7" hidden="1">
      <c r="C294" s="15"/>
      <c r="D294" s="15"/>
      <c r="E294" s="15"/>
      <c r="F294" s="15"/>
      <c r="G294" s="15"/>
    </row>
    <row r="295" spans="3:7" hidden="1">
      <c r="C295" s="15"/>
      <c r="D295" s="15"/>
      <c r="E295" s="15"/>
      <c r="F295" s="15"/>
      <c r="G295" s="15"/>
    </row>
    <row r="296" spans="3:7" hidden="1">
      <c r="C296" s="15"/>
      <c r="D296" s="15"/>
      <c r="E296" s="15"/>
      <c r="F296" s="15"/>
      <c r="G296" s="15"/>
    </row>
    <row r="297" spans="3:7" hidden="1">
      <c r="C297" s="15"/>
      <c r="D297" s="15"/>
      <c r="E297" s="15"/>
      <c r="F297" s="15"/>
      <c r="G297" s="15"/>
    </row>
    <row r="298" spans="3:7" hidden="1">
      <c r="C298" s="15"/>
      <c r="D298" s="15"/>
      <c r="E298" s="15"/>
      <c r="F298" s="15"/>
      <c r="G298" s="15"/>
    </row>
    <row r="299" spans="3:7" hidden="1">
      <c r="C299" s="15"/>
      <c r="D299" s="15"/>
      <c r="E299" s="15"/>
      <c r="F299" s="15"/>
      <c r="G299" s="15"/>
    </row>
    <row r="300" spans="3:7" hidden="1">
      <c r="C300" s="15"/>
      <c r="D300" s="15"/>
      <c r="E300" s="15"/>
      <c r="F300" s="15"/>
      <c r="G300" s="15"/>
    </row>
    <row r="301" spans="3:7" hidden="1">
      <c r="C301" s="15"/>
      <c r="D301" s="15"/>
      <c r="E301" s="15"/>
      <c r="F301" s="15"/>
      <c r="G301" s="15"/>
    </row>
    <row r="302" spans="3:7" hidden="1">
      <c r="C302" s="15"/>
      <c r="D302" s="15"/>
      <c r="E302" s="15"/>
      <c r="F302" s="15"/>
      <c r="G302" s="15"/>
    </row>
    <row r="303" spans="3:7" hidden="1">
      <c r="C303" s="15"/>
      <c r="D303" s="15"/>
      <c r="E303" s="15"/>
      <c r="F303" s="15"/>
      <c r="G303" s="15"/>
    </row>
    <row r="304" spans="3:7" hidden="1">
      <c r="C304" s="15"/>
      <c r="D304" s="15"/>
      <c r="E304" s="15"/>
      <c r="F304" s="15"/>
      <c r="G304" s="15"/>
    </row>
    <row r="305" spans="3:7" hidden="1">
      <c r="C305" s="15"/>
      <c r="D305" s="15"/>
      <c r="E305" s="15"/>
      <c r="F305" s="15"/>
      <c r="G305" s="15"/>
    </row>
    <row r="306" spans="3:7" hidden="1">
      <c r="C306" s="15"/>
      <c r="D306" s="15"/>
      <c r="E306" s="15"/>
      <c r="F306" s="15"/>
      <c r="G306" s="15"/>
    </row>
    <row r="307" spans="3:7" hidden="1">
      <c r="C307" s="15"/>
      <c r="D307" s="15"/>
      <c r="E307" s="15"/>
      <c r="F307" s="15"/>
      <c r="G307" s="15"/>
    </row>
    <row r="308" spans="3:7" hidden="1">
      <c r="C308" s="15"/>
      <c r="D308" s="15"/>
      <c r="E308" s="15"/>
      <c r="F308" s="15"/>
      <c r="G308" s="15"/>
    </row>
    <row r="309" spans="3:7" hidden="1">
      <c r="C309" s="15"/>
      <c r="D309" s="15"/>
      <c r="E309" s="15"/>
      <c r="F309" s="15"/>
      <c r="G309" s="15"/>
    </row>
    <row r="310" spans="3:7" hidden="1">
      <c r="C310" s="15"/>
      <c r="D310" s="15"/>
      <c r="E310" s="15"/>
      <c r="F310" s="15"/>
      <c r="G310" s="15"/>
    </row>
    <row r="311" spans="3:7" hidden="1">
      <c r="C311" s="15"/>
      <c r="D311" s="15"/>
      <c r="E311" s="15"/>
      <c r="F311" s="15"/>
      <c r="G311" s="15"/>
    </row>
    <row r="312" spans="3:7" hidden="1">
      <c r="C312" s="15"/>
      <c r="D312" s="15"/>
      <c r="E312" s="15"/>
      <c r="F312" s="15"/>
      <c r="G312" s="15"/>
    </row>
    <row r="313" spans="3:7" hidden="1">
      <c r="C313" s="15"/>
      <c r="D313" s="15"/>
      <c r="E313" s="15"/>
      <c r="F313" s="15"/>
      <c r="G313" s="15"/>
    </row>
    <row r="314" spans="3:7" hidden="1">
      <c r="C314" s="15"/>
      <c r="D314" s="15"/>
      <c r="E314" s="15"/>
      <c r="F314" s="15"/>
      <c r="G314" s="15"/>
    </row>
    <row r="315" spans="3:7" hidden="1">
      <c r="C315" s="15"/>
      <c r="D315" s="15"/>
      <c r="E315" s="15"/>
      <c r="F315" s="15"/>
      <c r="G315" s="15"/>
    </row>
    <row r="316" spans="3:7" hidden="1">
      <c r="C316" s="15"/>
      <c r="D316" s="15"/>
      <c r="E316" s="15"/>
      <c r="F316" s="15"/>
      <c r="G316" s="15"/>
    </row>
    <row r="317" spans="3:7" hidden="1">
      <c r="C317" s="15"/>
      <c r="D317" s="15"/>
      <c r="E317" s="15"/>
      <c r="F317" s="15"/>
      <c r="G317" s="15"/>
    </row>
    <row r="318" spans="3:7" hidden="1">
      <c r="C318" s="15"/>
      <c r="D318" s="15"/>
      <c r="E318" s="15"/>
      <c r="F318" s="15"/>
      <c r="G318" s="15"/>
    </row>
    <row r="319" spans="3:7" hidden="1">
      <c r="C319" s="15"/>
      <c r="D319" s="15"/>
      <c r="E319" s="15"/>
      <c r="F319" s="15"/>
      <c r="G319" s="15"/>
    </row>
    <row r="320" spans="3:7" hidden="1">
      <c r="C320" s="15"/>
      <c r="D320" s="15"/>
      <c r="E320" s="15"/>
      <c r="F320" s="15"/>
      <c r="G320" s="15"/>
    </row>
    <row r="321" spans="3:7" hidden="1">
      <c r="C321" s="15"/>
      <c r="D321" s="15"/>
      <c r="E321" s="15"/>
      <c r="F321" s="15"/>
      <c r="G321" s="15"/>
    </row>
    <row r="322" spans="3:7" hidden="1">
      <c r="C322" s="15"/>
      <c r="D322" s="15"/>
      <c r="E322" s="15"/>
      <c r="F322" s="15"/>
      <c r="G322" s="15"/>
    </row>
    <row r="323" spans="3:7" hidden="1">
      <c r="C323" s="15"/>
      <c r="D323" s="15"/>
      <c r="E323" s="15"/>
      <c r="F323" s="15"/>
      <c r="G323" s="15"/>
    </row>
    <row r="324" spans="3:7" hidden="1">
      <c r="C324" s="15"/>
      <c r="D324" s="15"/>
      <c r="E324" s="15"/>
      <c r="F324" s="15"/>
      <c r="G324" s="15"/>
    </row>
    <row r="325" spans="3:7" hidden="1">
      <c r="C325" s="15"/>
      <c r="D325" s="15"/>
      <c r="E325" s="15"/>
      <c r="F325" s="15"/>
      <c r="G325" s="15"/>
    </row>
    <row r="326" spans="3:7" hidden="1">
      <c r="C326" s="15"/>
      <c r="D326" s="15"/>
      <c r="E326" s="15"/>
      <c r="F326" s="15"/>
      <c r="G326" s="15"/>
    </row>
    <row r="327" spans="3:7" hidden="1">
      <c r="C327" s="15"/>
      <c r="D327" s="15"/>
      <c r="E327" s="15"/>
      <c r="F327" s="15"/>
      <c r="G327" s="15"/>
    </row>
    <row r="328" spans="3:7" hidden="1">
      <c r="C328" s="15"/>
      <c r="D328" s="15"/>
      <c r="E328" s="15"/>
      <c r="F328" s="15"/>
      <c r="G328" s="15"/>
    </row>
    <row r="329" spans="3:7" hidden="1">
      <c r="C329" s="15"/>
      <c r="D329" s="15"/>
      <c r="E329" s="15"/>
      <c r="F329" s="15"/>
      <c r="G329" s="15"/>
    </row>
    <row r="330" spans="3:7" hidden="1">
      <c r="C330" s="15"/>
      <c r="D330" s="15"/>
      <c r="E330" s="15"/>
      <c r="F330" s="15"/>
      <c r="G330" s="15"/>
    </row>
    <row r="331" spans="3:7" hidden="1">
      <c r="C331" s="15"/>
      <c r="D331" s="15"/>
      <c r="E331" s="15"/>
      <c r="F331" s="15"/>
      <c r="G331" s="15"/>
    </row>
    <row r="332" spans="3:7" hidden="1">
      <c r="C332" s="15"/>
      <c r="D332" s="15"/>
      <c r="E332" s="15"/>
      <c r="F332" s="15"/>
      <c r="G332" s="15"/>
    </row>
    <row r="333" spans="3:7" hidden="1">
      <c r="C333" s="15"/>
      <c r="D333" s="15"/>
      <c r="E333" s="15"/>
      <c r="F333" s="15"/>
      <c r="G333" s="15"/>
    </row>
    <row r="334" spans="3:7" hidden="1">
      <c r="C334" s="15"/>
      <c r="D334" s="15"/>
      <c r="E334" s="15"/>
      <c r="F334" s="15"/>
      <c r="G334" s="15"/>
    </row>
    <row r="335" spans="3:7" hidden="1">
      <c r="C335" s="15"/>
      <c r="D335" s="15"/>
      <c r="E335" s="15"/>
      <c r="F335" s="15"/>
      <c r="G335" s="15"/>
    </row>
    <row r="336" spans="3:7" hidden="1">
      <c r="C336" s="15"/>
      <c r="D336" s="15"/>
      <c r="E336" s="15"/>
      <c r="F336" s="15"/>
      <c r="G336" s="15"/>
    </row>
    <row r="337" spans="3:7" hidden="1">
      <c r="C337" s="15"/>
      <c r="D337" s="15"/>
      <c r="E337" s="15"/>
      <c r="F337" s="15"/>
      <c r="G337" s="15"/>
    </row>
    <row r="338" spans="3:7" hidden="1">
      <c r="C338" s="15"/>
      <c r="D338" s="15"/>
      <c r="E338" s="15"/>
      <c r="F338" s="15"/>
      <c r="G338" s="15"/>
    </row>
    <row r="339" spans="3:7" hidden="1">
      <c r="C339" s="15"/>
      <c r="D339" s="15"/>
      <c r="E339" s="15"/>
      <c r="F339" s="15"/>
      <c r="G339" s="15"/>
    </row>
    <row r="340" spans="3:7" hidden="1">
      <c r="C340" s="15"/>
      <c r="D340" s="15"/>
      <c r="E340" s="15"/>
      <c r="F340" s="15"/>
      <c r="G340" s="15"/>
    </row>
    <row r="341" spans="3:7" hidden="1">
      <c r="C341" s="15"/>
      <c r="D341" s="15"/>
      <c r="E341" s="15"/>
      <c r="F341" s="15"/>
      <c r="G341" s="15"/>
    </row>
    <row r="342" spans="3:7" hidden="1">
      <c r="C342" s="15"/>
      <c r="D342" s="15"/>
      <c r="E342" s="15"/>
      <c r="F342" s="15"/>
      <c r="G342" s="15"/>
    </row>
    <row r="343" spans="3:7" hidden="1">
      <c r="C343" s="15"/>
      <c r="D343" s="15"/>
      <c r="E343" s="15"/>
      <c r="F343" s="15"/>
      <c r="G343" s="15"/>
    </row>
    <row r="344" spans="3:7" hidden="1">
      <c r="C344" s="15"/>
      <c r="D344" s="15"/>
      <c r="E344" s="15"/>
      <c r="F344" s="15"/>
      <c r="G344" s="15"/>
    </row>
    <row r="345" spans="3:7" hidden="1">
      <c r="C345" s="15"/>
      <c r="D345" s="15"/>
      <c r="E345" s="15"/>
      <c r="F345" s="15"/>
      <c r="G345" s="15"/>
    </row>
    <row r="346" spans="3:7" hidden="1">
      <c r="C346" s="15"/>
      <c r="D346" s="15"/>
      <c r="E346" s="15"/>
      <c r="F346" s="15"/>
      <c r="G346" s="15"/>
    </row>
    <row r="347" spans="3:7" hidden="1">
      <c r="C347" s="15"/>
      <c r="D347" s="15"/>
      <c r="E347" s="15"/>
      <c r="F347" s="15"/>
      <c r="G347" s="15"/>
    </row>
    <row r="348" spans="3:7" hidden="1">
      <c r="C348" s="15"/>
      <c r="D348" s="15"/>
      <c r="E348" s="15"/>
      <c r="F348" s="15"/>
      <c r="G348" s="15"/>
    </row>
    <row r="349" spans="3:7" hidden="1">
      <c r="C349" s="15"/>
      <c r="D349" s="15"/>
      <c r="E349" s="15"/>
      <c r="F349" s="15"/>
      <c r="G349" s="15"/>
    </row>
    <row r="350" spans="3:7" hidden="1">
      <c r="C350" s="15"/>
      <c r="D350" s="15"/>
      <c r="E350" s="15"/>
      <c r="F350" s="15"/>
      <c r="G350" s="15"/>
    </row>
    <row r="351" spans="3:7" hidden="1">
      <c r="C351" s="15"/>
      <c r="D351" s="15"/>
      <c r="E351" s="15"/>
      <c r="F351" s="15"/>
      <c r="G351" s="15"/>
    </row>
    <row r="352" spans="3:7" hidden="1">
      <c r="C352" s="15"/>
      <c r="D352" s="15"/>
      <c r="E352" s="15"/>
      <c r="F352" s="15"/>
      <c r="G352" s="15"/>
    </row>
    <row r="353" spans="3:7" hidden="1">
      <c r="C353" s="15"/>
      <c r="D353" s="15"/>
      <c r="E353" s="15"/>
      <c r="F353" s="15"/>
      <c r="G353" s="15"/>
    </row>
    <row r="354" spans="3:7" hidden="1">
      <c r="C354" s="15"/>
      <c r="D354" s="15"/>
      <c r="E354" s="15"/>
      <c r="F354" s="15"/>
      <c r="G354" s="15"/>
    </row>
    <row r="355" spans="3:7" hidden="1">
      <c r="C355" s="15"/>
      <c r="D355" s="15"/>
      <c r="E355" s="15"/>
      <c r="F355" s="15"/>
      <c r="G355" s="15"/>
    </row>
    <row r="356" spans="3:7" hidden="1">
      <c r="C356" s="15"/>
      <c r="D356" s="15"/>
      <c r="E356" s="15"/>
      <c r="F356" s="15"/>
      <c r="G356" s="15"/>
    </row>
    <row r="357" spans="3:7" hidden="1">
      <c r="C357" s="15"/>
      <c r="D357" s="15"/>
      <c r="E357" s="15"/>
      <c r="F357" s="15"/>
      <c r="G357" s="15"/>
    </row>
    <row r="358" spans="3:7" hidden="1">
      <c r="C358" s="15"/>
      <c r="D358" s="15"/>
      <c r="E358" s="15"/>
      <c r="F358" s="15"/>
      <c r="G358" s="15"/>
    </row>
    <row r="359" spans="3:7" hidden="1">
      <c r="C359" s="15"/>
      <c r="D359" s="15"/>
      <c r="E359" s="15"/>
      <c r="F359" s="15"/>
      <c r="G359" s="15"/>
    </row>
    <row r="360" spans="3:7" hidden="1">
      <c r="C360" s="15"/>
      <c r="D360" s="15"/>
      <c r="E360" s="15"/>
      <c r="F360" s="15"/>
      <c r="G360" s="15"/>
    </row>
    <row r="361" spans="3:7" hidden="1">
      <c r="C361" s="15"/>
      <c r="D361" s="15"/>
      <c r="E361" s="15"/>
      <c r="F361" s="15"/>
      <c r="G361" s="15"/>
    </row>
    <row r="362" spans="3:7" hidden="1">
      <c r="C362" s="15"/>
      <c r="D362" s="15"/>
      <c r="E362" s="15"/>
      <c r="F362" s="15"/>
      <c r="G362" s="15"/>
    </row>
    <row r="363" spans="3:7" hidden="1">
      <c r="C363" s="15"/>
      <c r="D363" s="15"/>
      <c r="E363" s="15"/>
      <c r="F363" s="15"/>
      <c r="G363" s="15"/>
    </row>
    <row r="364" spans="3:7" hidden="1">
      <c r="C364" s="15"/>
      <c r="D364" s="15"/>
      <c r="E364" s="15"/>
      <c r="F364" s="15"/>
      <c r="G364" s="15"/>
    </row>
    <row r="365" spans="3:7" hidden="1">
      <c r="C365" s="15"/>
      <c r="D365" s="15"/>
      <c r="E365" s="15"/>
      <c r="F365" s="15"/>
      <c r="G365" s="15"/>
    </row>
    <row r="366" spans="3:7" hidden="1">
      <c r="C366" s="15"/>
      <c r="D366" s="15"/>
      <c r="E366" s="15"/>
      <c r="F366" s="15"/>
      <c r="G366" s="15"/>
    </row>
    <row r="367" spans="3:7" hidden="1">
      <c r="C367" s="15"/>
      <c r="D367" s="15"/>
      <c r="E367" s="15"/>
      <c r="F367" s="15"/>
      <c r="G367" s="15"/>
    </row>
    <row r="368" spans="3:7" hidden="1">
      <c r="C368" s="15"/>
      <c r="D368" s="15"/>
      <c r="E368" s="15"/>
      <c r="F368" s="15"/>
      <c r="G368" s="15"/>
    </row>
    <row r="369" spans="3:7" hidden="1">
      <c r="C369" s="15"/>
      <c r="D369" s="15"/>
      <c r="E369" s="15"/>
      <c r="F369" s="15"/>
      <c r="G369" s="15"/>
    </row>
    <row r="370" spans="3:7" hidden="1">
      <c r="C370" s="15"/>
      <c r="D370" s="15"/>
      <c r="E370" s="15"/>
      <c r="F370" s="15"/>
      <c r="G370" s="15"/>
    </row>
    <row r="371" spans="3:7" hidden="1">
      <c r="C371" s="15"/>
      <c r="D371" s="15"/>
      <c r="E371" s="15"/>
      <c r="F371" s="15"/>
      <c r="G371" s="15"/>
    </row>
    <row r="372" spans="3:7" hidden="1">
      <c r="C372" s="15"/>
      <c r="D372" s="15"/>
      <c r="E372" s="15"/>
      <c r="F372" s="15"/>
      <c r="G372" s="15"/>
    </row>
    <row r="373" spans="3:7" hidden="1">
      <c r="C373" s="15"/>
      <c r="D373" s="15"/>
      <c r="E373" s="15"/>
      <c r="F373" s="15"/>
      <c r="G373" s="15"/>
    </row>
    <row r="374" spans="3:7" hidden="1">
      <c r="C374" s="15"/>
      <c r="D374" s="15"/>
      <c r="E374" s="15"/>
      <c r="F374" s="15"/>
      <c r="G374" s="15"/>
    </row>
    <row r="375" spans="3:7" hidden="1">
      <c r="C375" s="15"/>
      <c r="D375" s="15"/>
      <c r="E375" s="15"/>
      <c r="F375" s="15"/>
      <c r="G375" s="15"/>
    </row>
    <row r="376" spans="3:7" hidden="1">
      <c r="C376" s="15"/>
      <c r="D376" s="15"/>
      <c r="E376" s="15"/>
      <c r="F376" s="15"/>
      <c r="G376" s="15"/>
    </row>
    <row r="377" spans="3:7" hidden="1">
      <c r="C377" s="15"/>
      <c r="D377" s="15"/>
      <c r="E377" s="15"/>
      <c r="F377" s="15"/>
      <c r="G377" s="15"/>
    </row>
    <row r="378" spans="3:7" hidden="1">
      <c r="C378" s="15"/>
      <c r="D378" s="15"/>
      <c r="E378" s="15"/>
      <c r="F378" s="15"/>
      <c r="G378" s="15"/>
    </row>
    <row r="379" spans="3:7" hidden="1">
      <c r="C379" s="15"/>
      <c r="D379" s="15"/>
      <c r="E379" s="15"/>
      <c r="F379" s="15"/>
      <c r="G379" s="15"/>
    </row>
    <row r="380" spans="3:7" hidden="1">
      <c r="C380" s="15"/>
      <c r="D380" s="15"/>
      <c r="E380" s="15"/>
      <c r="F380" s="15"/>
      <c r="G380" s="15"/>
    </row>
    <row r="381" spans="3:7" hidden="1">
      <c r="C381" s="15"/>
      <c r="D381" s="15"/>
      <c r="E381" s="15"/>
      <c r="F381" s="15"/>
      <c r="G381" s="15"/>
    </row>
    <row r="382" spans="3:7" hidden="1">
      <c r="C382" s="15"/>
      <c r="D382" s="15"/>
      <c r="E382" s="15"/>
      <c r="F382" s="15"/>
      <c r="G382" s="15"/>
    </row>
    <row r="383" spans="3:7" hidden="1">
      <c r="C383" s="15"/>
      <c r="D383" s="15"/>
      <c r="E383" s="15"/>
      <c r="F383" s="15"/>
      <c r="G383" s="15"/>
    </row>
    <row r="384" spans="3:7" hidden="1">
      <c r="C384" s="15"/>
      <c r="D384" s="15"/>
      <c r="E384" s="15"/>
      <c r="F384" s="15"/>
      <c r="G384" s="15"/>
    </row>
    <row r="385" spans="3:7" hidden="1">
      <c r="C385" s="15"/>
      <c r="D385" s="15"/>
      <c r="E385" s="15"/>
      <c r="F385" s="15"/>
      <c r="G385" s="15"/>
    </row>
    <row r="386" spans="3:7" hidden="1">
      <c r="C386" s="15"/>
      <c r="D386" s="15"/>
      <c r="E386" s="15"/>
      <c r="F386" s="15"/>
      <c r="G386" s="15"/>
    </row>
    <row r="387" spans="3:7" hidden="1">
      <c r="C387" s="15"/>
      <c r="D387" s="15"/>
      <c r="E387" s="15"/>
      <c r="F387" s="15"/>
      <c r="G387" s="15"/>
    </row>
    <row r="388" spans="3:7" hidden="1">
      <c r="C388" s="15"/>
      <c r="D388" s="15"/>
      <c r="E388" s="15"/>
      <c r="F388" s="15"/>
      <c r="G388" s="15"/>
    </row>
    <row r="389" spans="3:7" hidden="1">
      <c r="C389" s="15"/>
      <c r="D389" s="15"/>
      <c r="E389" s="15"/>
      <c r="F389" s="15"/>
      <c r="G389" s="15"/>
    </row>
    <row r="390" spans="3:7" hidden="1">
      <c r="C390" s="15"/>
      <c r="D390" s="15"/>
      <c r="E390" s="15"/>
      <c r="F390" s="15"/>
      <c r="G390" s="15"/>
    </row>
    <row r="391" spans="3:7" hidden="1">
      <c r="C391" s="15"/>
      <c r="D391" s="15"/>
      <c r="E391" s="15"/>
      <c r="F391" s="15"/>
      <c r="G391" s="15"/>
    </row>
    <row r="392" spans="3:7" hidden="1">
      <c r="C392" s="15"/>
      <c r="D392" s="15"/>
      <c r="E392" s="15"/>
      <c r="F392" s="15"/>
      <c r="G392" s="15"/>
    </row>
    <row r="393" spans="3:7" hidden="1">
      <c r="C393" s="15"/>
      <c r="D393" s="15"/>
      <c r="E393" s="15"/>
      <c r="F393" s="15"/>
      <c r="G393" s="15"/>
    </row>
    <row r="394" spans="3:7" hidden="1">
      <c r="C394" s="15"/>
      <c r="D394" s="15"/>
      <c r="E394" s="15"/>
      <c r="F394" s="15"/>
      <c r="G394" s="15"/>
    </row>
    <row r="395" spans="3:7" hidden="1">
      <c r="C395" s="15"/>
      <c r="D395" s="15"/>
      <c r="E395" s="15"/>
      <c r="F395" s="15"/>
      <c r="G395" s="15"/>
    </row>
    <row r="396" spans="3:7" hidden="1">
      <c r="C396" s="15"/>
      <c r="D396" s="15"/>
      <c r="E396" s="15"/>
      <c r="F396" s="15"/>
      <c r="G396" s="15"/>
    </row>
    <row r="397" spans="3:7" hidden="1">
      <c r="C397" s="15"/>
      <c r="D397" s="15"/>
      <c r="E397" s="15"/>
      <c r="F397" s="15"/>
      <c r="G397" s="15"/>
    </row>
    <row r="398" spans="3:7" hidden="1">
      <c r="C398" s="15"/>
      <c r="D398" s="15"/>
      <c r="E398" s="15"/>
      <c r="F398" s="15"/>
      <c r="G398" s="15"/>
    </row>
    <row r="399" spans="3:7" hidden="1">
      <c r="C399" s="15"/>
      <c r="D399" s="15"/>
      <c r="E399" s="15"/>
      <c r="F399" s="15"/>
      <c r="G399" s="15"/>
    </row>
    <row r="400" spans="3:7" hidden="1">
      <c r="C400" s="15"/>
      <c r="D400" s="15"/>
      <c r="E400" s="15"/>
      <c r="F400" s="15"/>
      <c r="G400" s="15"/>
    </row>
    <row r="401" spans="3:7" hidden="1">
      <c r="C401" s="15"/>
      <c r="D401" s="15"/>
      <c r="E401" s="15"/>
      <c r="F401" s="15"/>
      <c r="G401" s="15"/>
    </row>
    <row r="402" spans="3:7" hidden="1">
      <c r="C402" s="15"/>
      <c r="D402" s="15"/>
      <c r="E402" s="15"/>
      <c r="F402" s="15"/>
      <c r="G402" s="15"/>
    </row>
    <row r="403" spans="3:7" hidden="1">
      <c r="C403" s="15"/>
      <c r="D403" s="15"/>
      <c r="E403" s="15"/>
      <c r="F403" s="15"/>
      <c r="G403" s="15"/>
    </row>
    <row r="404" spans="3:7" hidden="1">
      <c r="C404" s="15"/>
      <c r="D404" s="15"/>
      <c r="E404" s="15"/>
      <c r="F404" s="15"/>
      <c r="G404" s="15"/>
    </row>
    <row r="405" spans="3:7" hidden="1">
      <c r="C405" s="15"/>
      <c r="D405" s="15"/>
      <c r="E405" s="15"/>
      <c r="F405" s="15"/>
      <c r="G405" s="15"/>
    </row>
    <row r="406" spans="3:7" hidden="1">
      <c r="C406" s="15"/>
      <c r="D406" s="15"/>
      <c r="E406" s="15"/>
      <c r="F406" s="15"/>
      <c r="G406" s="15"/>
    </row>
    <row r="407" spans="3:7" hidden="1">
      <c r="C407" s="15"/>
      <c r="D407" s="15"/>
      <c r="E407" s="15"/>
      <c r="F407" s="15"/>
      <c r="G407" s="15"/>
    </row>
    <row r="408" spans="3:7" hidden="1">
      <c r="C408" s="15"/>
      <c r="D408" s="15"/>
      <c r="E408" s="15"/>
      <c r="F408" s="15"/>
      <c r="G408" s="15"/>
    </row>
    <row r="409" spans="3:7" hidden="1">
      <c r="C409" s="15"/>
      <c r="D409" s="15"/>
      <c r="E409" s="15"/>
      <c r="F409" s="15"/>
      <c r="G409" s="15"/>
    </row>
    <row r="410" spans="3:7" hidden="1">
      <c r="C410" s="15"/>
      <c r="D410" s="15"/>
      <c r="E410" s="15"/>
      <c r="F410" s="15"/>
      <c r="G410" s="15"/>
    </row>
    <row r="411" spans="3:7" hidden="1">
      <c r="C411" s="15"/>
      <c r="D411" s="15"/>
      <c r="E411" s="15"/>
      <c r="F411" s="15"/>
      <c r="G411" s="15"/>
    </row>
    <row r="412" spans="3:7" hidden="1">
      <c r="C412" s="15"/>
      <c r="D412" s="15"/>
      <c r="E412" s="15"/>
      <c r="F412" s="15"/>
      <c r="G412" s="15"/>
    </row>
    <row r="413" spans="3:7" hidden="1">
      <c r="C413" s="15"/>
      <c r="D413" s="15"/>
      <c r="E413" s="15"/>
      <c r="F413" s="15"/>
      <c r="G413" s="15"/>
    </row>
    <row r="414" spans="3:7" hidden="1">
      <c r="C414" s="15"/>
      <c r="D414" s="15"/>
      <c r="E414" s="15"/>
      <c r="F414" s="15"/>
      <c r="G414" s="15"/>
    </row>
    <row r="415" spans="3:7" hidden="1">
      <c r="C415" s="15"/>
      <c r="D415" s="15"/>
      <c r="E415" s="15"/>
      <c r="F415" s="15"/>
      <c r="G415" s="15"/>
    </row>
    <row r="416" spans="3:7" hidden="1">
      <c r="C416" s="15"/>
      <c r="D416" s="15"/>
      <c r="E416" s="15"/>
      <c r="F416" s="15"/>
      <c r="G416" s="15"/>
    </row>
    <row r="417" spans="3:7" hidden="1">
      <c r="C417" s="15"/>
      <c r="D417" s="15"/>
      <c r="E417" s="15"/>
      <c r="F417" s="15"/>
      <c r="G417" s="15"/>
    </row>
    <row r="418" spans="3:7" hidden="1">
      <c r="C418" s="15"/>
      <c r="D418" s="15"/>
      <c r="E418" s="15"/>
      <c r="F418" s="15"/>
      <c r="G418" s="15"/>
    </row>
    <row r="419" spans="3:7" hidden="1">
      <c r="C419" s="15"/>
      <c r="D419" s="15"/>
      <c r="E419" s="15"/>
      <c r="F419" s="15"/>
      <c r="G419" s="15"/>
    </row>
    <row r="420" spans="3:7" hidden="1">
      <c r="C420" s="15"/>
      <c r="D420" s="15"/>
      <c r="E420" s="15"/>
      <c r="F420" s="15"/>
      <c r="G420" s="15"/>
    </row>
    <row r="421" spans="3:7" hidden="1">
      <c r="C421" s="15"/>
      <c r="D421" s="15"/>
      <c r="E421" s="15"/>
      <c r="F421" s="15"/>
      <c r="G421" s="15"/>
    </row>
    <row r="422" spans="3:7" hidden="1">
      <c r="C422" s="15"/>
      <c r="D422" s="15"/>
      <c r="E422" s="15"/>
      <c r="F422" s="15"/>
      <c r="G422" s="15"/>
    </row>
    <row r="423" spans="3:7" hidden="1">
      <c r="C423" s="15"/>
      <c r="D423" s="15"/>
      <c r="E423" s="15"/>
      <c r="F423" s="15"/>
      <c r="G423" s="15"/>
    </row>
    <row r="424" spans="3:7" hidden="1">
      <c r="C424" s="15"/>
      <c r="D424" s="15"/>
      <c r="E424" s="15"/>
      <c r="F424" s="15"/>
      <c r="G424" s="15"/>
    </row>
    <row r="425" spans="3:7" hidden="1">
      <c r="C425" s="15"/>
      <c r="D425" s="15"/>
      <c r="E425" s="15"/>
      <c r="F425" s="15"/>
      <c r="G425" s="15"/>
    </row>
    <row r="426" spans="3:7" hidden="1">
      <c r="C426" s="15"/>
      <c r="D426" s="15"/>
      <c r="E426" s="15"/>
      <c r="F426" s="15"/>
      <c r="G426" s="15"/>
    </row>
    <row r="427" spans="3:7" hidden="1">
      <c r="C427" s="15"/>
      <c r="D427" s="15"/>
      <c r="E427" s="15"/>
      <c r="F427" s="15"/>
      <c r="G427" s="15"/>
    </row>
    <row r="428" spans="3:7" hidden="1">
      <c r="C428" s="15"/>
      <c r="D428" s="15"/>
      <c r="E428" s="15"/>
      <c r="F428" s="15"/>
      <c r="G428" s="15"/>
    </row>
    <row r="429" spans="3:7" hidden="1">
      <c r="C429" s="15"/>
      <c r="D429" s="15"/>
      <c r="E429" s="15"/>
      <c r="F429" s="15"/>
      <c r="G429" s="15"/>
    </row>
    <row r="430" spans="3:7" hidden="1">
      <c r="C430" s="15"/>
      <c r="D430" s="15"/>
      <c r="E430" s="15"/>
      <c r="F430" s="15"/>
      <c r="G430" s="15"/>
    </row>
    <row r="431" spans="3:7" hidden="1">
      <c r="C431" s="15"/>
      <c r="D431" s="15"/>
      <c r="E431" s="15"/>
      <c r="F431" s="15"/>
      <c r="G431" s="15"/>
    </row>
    <row r="432" spans="3:7" hidden="1">
      <c r="C432" s="15"/>
      <c r="D432" s="15"/>
      <c r="E432" s="15"/>
      <c r="F432" s="15"/>
      <c r="G432" s="15"/>
    </row>
    <row r="433" spans="3:7" hidden="1">
      <c r="C433" s="15"/>
      <c r="D433" s="15"/>
      <c r="E433" s="15"/>
      <c r="F433" s="15"/>
      <c r="G433" s="15"/>
    </row>
    <row r="434" spans="3:7" hidden="1">
      <c r="C434" s="15"/>
      <c r="D434" s="15"/>
      <c r="E434" s="15"/>
      <c r="F434" s="15"/>
      <c r="G434" s="15"/>
    </row>
    <row r="435" spans="3:7" hidden="1">
      <c r="C435" s="15"/>
      <c r="D435" s="15"/>
      <c r="E435" s="15"/>
      <c r="F435" s="15"/>
      <c r="G435" s="15"/>
    </row>
    <row r="436" spans="3:7" hidden="1">
      <c r="C436" s="15"/>
      <c r="D436" s="15"/>
      <c r="E436" s="15"/>
      <c r="F436" s="15"/>
      <c r="G436" s="15"/>
    </row>
    <row r="437" spans="3:7" hidden="1">
      <c r="C437" s="15"/>
      <c r="D437" s="15"/>
      <c r="E437" s="15"/>
      <c r="F437" s="15"/>
      <c r="G437" s="15"/>
    </row>
    <row r="438" spans="3:7" hidden="1">
      <c r="C438" s="15"/>
      <c r="D438" s="15"/>
      <c r="E438" s="15"/>
      <c r="F438" s="15"/>
      <c r="G438" s="15"/>
    </row>
    <row r="439" spans="3:7" hidden="1">
      <c r="C439" s="15"/>
      <c r="D439" s="15"/>
      <c r="E439" s="15"/>
      <c r="F439" s="15"/>
      <c r="G439" s="15"/>
    </row>
    <row r="440" spans="3:7" hidden="1">
      <c r="C440" s="15"/>
      <c r="D440" s="15"/>
      <c r="E440" s="15"/>
      <c r="F440" s="15"/>
      <c r="G440" s="15"/>
    </row>
    <row r="441" spans="3:7" hidden="1">
      <c r="C441" s="15"/>
      <c r="D441" s="15"/>
      <c r="E441" s="15"/>
      <c r="F441" s="15"/>
      <c r="G441" s="15"/>
    </row>
    <row r="442" spans="3:7" hidden="1">
      <c r="C442" s="15"/>
      <c r="D442" s="15"/>
      <c r="E442" s="15"/>
      <c r="F442" s="15"/>
      <c r="G442" s="15"/>
    </row>
    <row r="443" spans="3:7" hidden="1">
      <c r="C443" s="15"/>
      <c r="D443" s="15"/>
      <c r="E443" s="15"/>
      <c r="F443" s="15"/>
      <c r="G443" s="15"/>
    </row>
    <row r="444" spans="3:7" hidden="1">
      <c r="C444" s="15"/>
      <c r="D444" s="15"/>
      <c r="E444" s="15"/>
      <c r="F444" s="15"/>
      <c r="G444" s="15"/>
    </row>
    <row r="445" spans="3:7" hidden="1">
      <c r="C445" s="15"/>
      <c r="D445" s="15"/>
      <c r="E445" s="15"/>
      <c r="F445" s="15"/>
      <c r="G445" s="15"/>
    </row>
    <row r="446" spans="3:7" hidden="1">
      <c r="C446" s="15"/>
      <c r="D446" s="15"/>
      <c r="E446" s="15"/>
      <c r="F446" s="15"/>
      <c r="G446" s="15"/>
    </row>
    <row r="447" spans="3:7" hidden="1">
      <c r="C447" s="15"/>
      <c r="D447" s="15"/>
      <c r="E447" s="15"/>
      <c r="F447" s="15"/>
      <c r="G447" s="15"/>
    </row>
    <row r="448" spans="3:7" hidden="1">
      <c r="C448" s="15"/>
      <c r="D448" s="15"/>
      <c r="E448" s="15"/>
      <c r="F448" s="15"/>
      <c r="G448" s="15"/>
    </row>
    <row r="449" spans="3:7" hidden="1">
      <c r="C449" s="15"/>
      <c r="D449" s="15"/>
      <c r="E449" s="15"/>
      <c r="F449" s="15"/>
      <c r="G449" s="15"/>
    </row>
    <row r="450" spans="3:7" hidden="1">
      <c r="C450" s="15"/>
      <c r="D450" s="15"/>
      <c r="E450" s="15"/>
      <c r="F450" s="15"/>
      <c r="G450" s="15"/>
    </row>
    <row r="451" spans="3:7" hidden="1">
      <c r="C451" s="15"/>
      <c r="D451" s="15"/>
      <c r="E451" s="15"/>
      <c r="F451" s="15"/>
      <c r="G451" s="15"/>
    </row>
    <row r="452" spans="3:7" hidden="1">
      <c r="C452" s="15"/>
      <c r="D452" s="15"/>
      <c r="E452" s="15"/>
      <c r="F452" s="15"/>
      <c r="G452" s="15"/>
    </row>
    <row r="453" spans="3:7" hidden="1">
      <c r="C453" s="15"/>
      <c r="D453" s="15"/>
      <c r="E453" s="15"/>
      <c r="F453" s="15"/>
      <c r="G453" s="15"/>
    </row>
    <row r="454" spans="3:7" hidden="1">
      <c r="C454" s="15"/>
      <c r="D454" s="15"/>
      <c r="E454" s="15"/>
      <c r="F454" s="15"/>
      <c r="G454" s="15"/>
    </row>
    <row r="455" spans="3:7" hidden="1">
      <c r="C455" s="15"/>
      <c r="D455" s="15"/>
      <c r="E455" s="15"/>
      <c r="F455" s="15"/>
      <c r="G455" s="15"/>
    </row>
    <row r="456" spans="3:7" hidden="1">
      <c r="C456" s="15"/>
      <c r="D456" s="15"/>
      <c r="E456" s="15"/>
      <c r="F456" s="15"/>
      <c r="G456" s="15"/>
    </row>
    <row r="457" spans="3:7" hidden="1">
      <c r="C457" s="15"/>
      <c r="D457" s="15"/>
      <c r="E457" s="15"/>
      <c r="F457" s="15"/>
      <c r="G457" s="15"/>
    </row>
    <row r="458" spans="3:7" hidden="1">
      <c r="C458" s="15"/>
      <c r="D458" s="15"/>
      <c r="E458" s="15"/>
      <c r="F458" s="15"/>
      <c r="G458" s="15"/>
    </row>
    <row r="459" spans="3:7" hidden="1">
      <c r="C459" s="15"/>
      <c r="D459" s="15"/>
      <c r="E459" s="15"/>
      <c r="F459" s="15"/>
      <c r="G459" s="15"/>
    </row>
    <row r="460" spans="3:7" hidden="1">
      <c r="C460" s="15"/>
      <c r="D460" s="15"/>
      <c r="E460" s="15"/>
      <c r="F460" s="15"/>
      <c r="G460" s="15"/>
    </row>
    <row r="461" spans="3:7" hidden="1">
      <c r="C461" s="15"/>
      <c r="D461" s="15"/>
      <c r="E461" s="15"/>
      <c r="F461" s="15"/>
      <c r="G461" s="15"/>
    </row>
    <row r="462" spans="3:7" hidden="1">
      <c r="C462" s="15"/>
      <c r="D462" s="15"/>
      <c r="E462" s="15"/>
      <c r="F462" s="15"/>
      <c r="G462" s="15"/>
    </row>
    <row r="463" spans="3:7" hidden="1">
      <c r="C463" s="15"/>
      <c r="D463" s="15"/>
      <c r="E463" s="15"/>
      <c r="F463" s="15"/>
      <c r="G463" s="15"/>
    </row>
    <row r="464" spans="3:7" hidden="1">
      <c r="C464" s="15"/>
      <c r="D464" s="15"/>
      <c r="E464" s="15"/>
      <c r="F464" s="15"/>
      <c r="G464" s="15"/>
    </row>
    <row r="465" spans="3:7" hidden="1">
      <c r="C465" s="15"/>
      <c r="D465" s="15"/>
      <c r="E465" s="15"/>
      <c r="F465" s="15"/>
      <c r="G465" s="15"/>
    </row>
    <row r="466" spans="3:7" hidden="1">
      <c r="C466" s="15"/>
      <c r="D466" s="15"/>
      <c r="E466" s="15"/>
      <c r="F466" s="15"/>
      <c r="G466" s="15"/>
    </row>
    <row r="467" spans="3:7" hidden="1">
      <c r="C467" s="15"/>
      <c r="D467" s="15"/>
      <c r="E467" s="15"/>
      <c r="F467" s="15"/>
      <c r="G467" s="15"/>
    </row>
    <row r="468" spans="3:7" hidden="1">
      <c r="C468" s="15"/>
      <c r="D468" s="15"/>
      <c r="E468" s="15"/>
      <c r="F468" s="15"/>
      <c r="G468" s="15"/>
    </row>
    <row r="469" spans="3:7" hidden="1">
      <c r="C469" s="15"/>
      <c r="D469" s="15"/>
      <c r="E469" s="15"/>
      <c r="F469" s="15"/>
      <c r="G469" s="15"/>
    </row>
    <row r="470" spans="3:7" hidden="1">
      <c r="C470" s="15"/>
      <c r="D470" s="15"/>
      <c r="E470" s="15"/>
      <c r="F470" s="15"/>
      <c r="G470" s="15"/>
    </row>
    <row r="471" spans="3:7" hidden="1">
      <c r="C471" s="15"/>
      <c r="D471" s="15"/>
      <c r="E471" s="15"/>
      <c r="F471" s="15"/>
      <c r="G471" s="15"/>
    </row>
    <row r="472" spans="3:7" hidden="1">
      <c r="C472" s="15"/>
      <c r="D472" s="15"/>
      <c r="E472" s="15"/>
      <c r="F472" s="15"/>
      <c r="G472" s="15"/>
    </row>
    <row r="473" spans="3:7" hidden="1">
      <c r="C473" s="15"/>
      <c r="D473" s="15"/>
      <c r="E473" s="15"/>
      <c r="F473" s="15"/>
      <c r="G473" s="15"/>
    </row>
    <row r="474" spans="3:7" hidden="1">
      <c r="C474" s="15"/>
      <c r="D474" s="15"/>
      <c r="E474" s="15"/>
      <c r="F474" s="15"/>
      <c r="G474" s="15"/>
    </row>
    <row r="475" spans="3:7" hidden="1">
      <c r="C475" s="15"/>
      <c r="D475" s="15"/>
      <c r="E475" s="15"/>
      <c r="F475" s="15"/>
      <c r="G475" s="15"/>
    </row>
    <row r="476" spans="3:7" hidden="1">
      <c r="C476" s="15"/>
      <c r="D476" s="15"/>
      <c r="E476" s="15"/>
      <c r="F476" s="15"/>
      <c r="G476" s="15"/>
    </row>
    <row r="477" spans="3:7" hidden="1">
      <c r="C477" s="15"/>
      <c r="D477" s="15"/>
      <c r="E477" s="15"/>
      <c r="F477" s="15"/>
      <c r="G477" s="15"/>
    </row>
    <row r="478" spans="3:7" hidden="1">
      <c r="C478" s="15"/>
      <c r="D478" s="15"/>
      <c r="E478" s="15"/>
      <c r="F478" s="15"/>
      <c r="G478" s="15"/>
    </row>
    <row r="479" spans="3:7" hidden="1">
      <c r="C479" s="15"/>
      <c r="D479" s="15"/>
      <c r="E479" s="15"/>
      <c r="F479" s="15"/>
      <c r="G479" s="15"/>
    </row>
    <row r="480" spans="3:7" hidden="1">
      <c r="C480" s="15"/>
      <c r="D480" s="15"/>
      <c r="E480" s="15"/>
      <c r="F480" s="15"/>
      <c r="G480" s="15"/>
    </row>
    <row r="481" spans="3:7" hidden="1">
      <c r="C481" s="15"/>
      <c r="D481" s="15"/>
      <c r="E481" s="15"/>
      <c r="F481" s="15"/>
      <c r="G481" s="15"/>
    </row>
    <row r="482" spans="3:7" hidden="1">
      <c r="C482" s="15"/>
      <c r="D482" s="15"/>
      <c r="E482" s="15"/>
      <c r="F482" s="15"/>
      <c r="G482" s="15"/>
    </row>
    <row r="483" spans="3:7" hidden="1">
      <c r="C483" s="15"/>
      <c r="D483" s="15"/>
      <c r="E483" s="15"/>
      <c r="F483" s="15"/>
      <c r="G483" s="15"/>
    </row>
    <row r="484" spans="3:7" hidden="1">
      <c r="C484" s="15"/>
      <c r="D484" s="15"/>
      <c r="E484" s="15"/>
      <c r="F484" s="15"/>
      <c r="G484" s="15"/>
    </row>
    <row r="485" spans="3:7" hidden="1">
      <c r="C485" s="15"/>
      <c r="D485" s="15"/>
      <c r="E485" s="15"/>
      <c r="F485" s="15"/>
      <c r="G485" s="15"/>
    </row>
    <row r="486" spans="3:7" hidden="1">
      <c r="C486" s="15"/>
      <c r="D486" s="15"/>
      <c r="E486" s="15"/>
      <c r="F486" s="15"/>
      <c r="G486" s="15"/>
    </row>
    <row r="487" spans="3:7" hidden="1">
      <c r="C487" s="15"/>
      <c r="D487" s="15"/>
      <c r="E487" s="15"/>
      <c r="F487" s="15"/>
      <c r="G487" s="15"/>
    </row>
    <row r="488" spans="3:7" hidden="1">
      <c r="C488" s="15"/>
      <c r="D488" s="15"/>
      <c r="E488" s="15"/>
      <c r="F488" s="15"/>
      <c r="G488" s="15"/>
    </row>
    <row r="489" spans="3:7" hidden="1">
      <c r="C489" s="15"/>
      <c r="D489" s="15"/>
      <c r="E489" s="15"/>
      <c r="F489" s="15"/>
      <c r="G489" s="15"/>
    </row>
    <row r="490" spans="3:7" hidden="1">
      <c r="C490" s="15"/>
      <c r="D490" s="15"/>
      <c r="E490" s="15"/>
      <c r="F490" s="15"/>
      <c r="G490" s="15"/>
    </row>
    <row r="491" spans="3:7" hidden="1">
      <c r="C491" s="15"/>
      <c r="D491" s="15"/>
      <c r="E491" s="15"/>
      <c r="F491" s="15"/>
      <c r="G491" s="15"/>
    </row>
    <row r="492" spans="3:7" hidden="1">
      <c r="C492" s="15"/>
      <c r="D492" s="15"/>
      <c r="E492" s="15"/>
      <c r="F492" s="15"/>
      <c r="G492" s="15"/>
    </row>
    <row r="493" spans="3:7" hidden="1">
      <c r="C493" s="15"/>
      <c r="D493" s="15"/>
      <c r="E493" s="15"/>
      <c r="F493" s="15"/>
      <c r="G493" s="15"/>
    </row>
    <row r="494" spans="3:7" hidden="1">
      <c r="C494" s="15"/>
      <c r="D494" s="15"/>
      <c r="E494" s="15"/>
      <c r="F494" s="15"/>
      <c r="G494" s="15"/>
    </row>
    <row r="495" spans="3:7" hidden="1">
      <c r="C495" s="15"/>
      <c r="D495" s="15"/>
      <c r="E495" s="15"/>
      <c r="F495" s="15"/>
      <c r="G495" s="15"/>
    </row>
    <row r="496" spans="3:7" hidden="1">
      <c r="C496" s="15"/>
      <c r="D496" s="15"/>
      <c r="E496" s="15"/>
      <c r="F496" s="15"/>
      <c r="G496" s="15"/>
    </row>
    <row r="497" spans="3:7" hidden="1">
      <c r="C497" s="15"/>
      <c r="D497" s="15"/>
      <c r="E497" s="15"/>
      <c r="F497" s="15"/>
      <c r="G497" s="15"/>
    </row>
    <row r="498" spans="3:7" hidden="1">
      <c r="C498" s="15"/>
      <c r="D498" s="15"/>
      <c r="E498" s="15"/>
      <c r="F498" s="15"/>
      <c r="G498" s="15"/>
    </row>
    <row r="499" spans="3:7" hidden="1">
      <c r="C499" s="15"/>
      <c r="D499" s="15"/>
      <c r="E499" s="15"/>
      <c r="F499" s="15"/>
      <c r="G499" s="15"/>
    </row>
    <row r="500" spans="3:7" hidden="1">
      <c r="C500" s="15"/>
      <c r="D500" s="15"/>
      <c r="E500" s="15"/>
      <c r="F500" s="15"/>
      <c r="G500" s="15"/>
    </row>
    <row r="501" spans="3:7" hidden="1">
      <c r="C501" s="15"/>
      <c r="D501" s="15"/>
      <c r="E501" s="15"/>
      <c r="F501" s="15"/>
      <c r="G501" s="15"/>
    </row>
    <row r="502" spans="3:7" hidden="1">
      <c r="C502" s="15"/>
      <c r="D502" s="15"/>
      <c r="E502" s="15"/>
      <c r="F502" s="15"/>
      <c r="G502" s="15"/>
    </row>
    <row r="503" spans="3:7" hidden="1">
      <c r="C503" s="15"/>
      <c r="D503" s="15"/>
      <c r="E503" s="15"/>
      <c r="F503" s="15"/>
      <c r="G503" s="15"/>
    </row>
    <row r="504" spans="3:7" hidden="1">
      <c r="C504" s="15"/>
      <c r="D504" s="15"/>
      <c r="E504" s="15"/>
      <c r="F504" s="15"/>
      <c r="G504" s="15"/>
    </row>
    <row r="505" spans="3:7" hidden="1">
      <c r="C505" s="15"/>
      <c r="D505" s="15"/>
      <c r="E505" s="15"/>
      <c r="F505" s="15"/>
      <c r="G505" s="15"/>
    </row>
    <row r="506" spans="3:7" hidden="1">
      <c r="C506" s="15"/>
      <c r="D506" s="15"/>
      <c r="E506" s="15"/>
      <c r="F506" s="15"/>
      <c r="G506" s="15"/>
    </row>
    <row r="507" spans="3:7" hidden="1">
      <c r="C507" s="15"/>
      <c r="D507" s="15"/>
      <c r="E507" s="15"/>
      <c r="F507" s="15"/>
      <c r="G507" s="15"/>
    </row>
    <row r="508" spans="3:7" hidden="1">
      <c r="C508" s="15"/>
      <c r="D508" s="15"/>
      <c r="E508" s="15"/>
      <c r="F508" s="15"/>
      <c r="G508" s="15"/>
    </row>
    <row r="509" spans="3:7" hidden="1">
      <c r="C509" s="15"/>
      <c r="D509" s="15"/>
      <c r="E509" s="15"/>
      <c r="F509" s="15"/>
      <c r="G509" s="15"/>
    </row>
    <row r="510" spans="3:7" hidden="1">
      <c r="C510" s="15"/>
      <c r="D510" s="15"/>
      <c r="E510" s="15"/>
      <c r="F510" s="15"/>
      <c r="G510" s="15"/>
    </row>
    <row r="511" spans="3:7" hidden="1">
      <c r="C511" s="15"/>
      <c r="D511" s="15"/>
      <c r="E511" s="15"/>
      <c r="F511" s="15"/>
      <c r="G511" s="15"/>
    </row>
    <row r="512" spans="3:7" hidden="1">
      <c r="C512" s="15"/>
      <c r="D512" s="15"/>
      <c r="E512" s="15"/>
      <c r="F512" s="15"/>
      <c r="G512" s="15"/>
    </row>
    <row r="513" spans="3:7" hidden="1">
      <c r="C513" s="15"/>
      <c r="D513" s="15"/>
      <c r="E513" s="15"/>
      <c r="F513" s="15"/>
      <c r="G513" s="15"/>
    </row>
    <row r="514" spans="3:7" hidden="1">
      <c r="C514" s="15"/>
      <c r="D514" s="15"/>
      <c r="E514" s="15"/>
      <c r="F514" s="15"/>
      <c r="G514" s="15"/>
    </row>
    <row r="515" spans="3:7" hidden="1">
      <c r="C515" s="15"/>
      <c r="D515" s="15"/>
      <c r="E515" s="15"/>
      <c r="F515" s="15"/>
      <c r="G515" s="15"/>
    </row>
    <row r="516" spans="3:7" hidden="1">
      <c r="C516" s="15"/>
      <c r="D516" s="15"/>
      <c r="E516" s="15"/>
      <c r="F516" s="15"/>
      <c r="G516" s="15"/>
    </row>
    <row r="517" spans="3:7" hidden="1">
      <c r="C517" s="15"/>
      <c r="D517" s="15"/>
      <c r="E517" s="15"/>
      <c r="F517" s="15"/>
      <c r="G517" s="15"/>
    </row>
    <row r="518" spans="3:7" hidden="1">
      <c r="C518" s="15"/>
      <c r="D518" s="15"/>
      <c r="E518" s="15"/>
      <c r="F518" s="15"/>
      <c r="G518" s="15"/>
    </row>
    <row r="519" spans="3:7" hidden="1">
      <c r="C519" s="15"/>
      <c r="D519" s="15"/>
      <c r="E519" s="15"/>
      <c r="F519" s="15"/>
      <c r="G519" s="15"/>
    </row>
    <row r="520" spans="3:7" hidden="1">
      <c r="C520" s="15"/>
      <c r="D520" s="15"/>
      <c r="E520" s="15"/>
      <c r="F520" s="15"/>
      <c r="G520" s="15"/>
    </row>
    <row r="521" spans="3:7" hidden="1">
      <c r="C521" s="15"/>
      <c r="D521" s="15"/>
      <c r="E521" s="15"/>
      <c r="F521" s="15"/>
      <c r="G521" s="15"/>
    </row>
    <row r="522" spans="3:7" hidden="1">
      <c r="C522" s="15"/>
      <c r="D522" s="15"/>
      <c r="E522" s="15"/>
      <c r="F522" s="15"/>
      <c r="G522" s="15"/>
    </row>
    <row r="523" spans="3:7" hidden="1">
      <c r="C523" s="15"/>
      <c r="D523" s="15"/>
      <c r="E523" s="15"/>
      <c r="F523" s="15"/>
      <c r="G523" s="15"/>
    </row>
    <row r="524" spans="3:7" hidden="1">
      <c r="C524" s="15"/>
      <c r="D524" s="15"/>
      <c r="E524" s="15"/>
      <c r="F524" s="15"/>
      <c r="G524" s="15"/>
    </row>
    <row r="525" spans="3:7" hidden="1">
      <c r="C525" s="15"/>
      <c r="D525" s="15"/>
      <c r="E525" s="15"/>
      <c r="F525" s="15"/>
      <c r="G525" s="15"/>
    </row>
    <row r="526" spans="3:7" hidden="1">
      <c r="C526" s="15"/>
      <c r="D526" s="15"/>
      <c r="E526" s="15"/>
      <c r="F526" s="15"/>
      <c r="G526" s="15"/>
    </row>
    <row r="527" spans="3:7" hidden="1">
      <c r="C527" s="15"/>
      <c r="D527" s="15"/>
      <c r="E527" s="15"/>
      <c r="F527" s="15"/>
      <c r="G527" s="15"/>
    </row>
    <row r="528" spans="3:7" hidden="1">
      <c r="C528" s="15"/>
      <c r="D528" s="15"/>
      <c r="E528" s="15"/>
      <c r="F528" s="15"/>
      <c r="G528" s="15"/>
    </row>
    <row r="529" spans="3:7" hidden="1">
      <c r="C529" s="15"/>
      <c r="D529" s="15"/>
      <c r="E529" s="15"/>
      <c r="F529" s="15"/>
      <c r="G529" s="15"/>
    </row>
    <row r="530" spans="3:7" hidden="1">
      <c r="C530" s="15"/>
      <c r="D530" s="15"/>
      <c r="E530" s="15"/>
      <c r="F530" s="15"/>
      <c r="G530" s="15"/>
    </row>
    <row r="531" spans="3:7" hidden="1">
      <c r="C531" s="15"/>
      <c r="D531" s="15"/>
      <c r="E531" s="15"/>
      <c r="F531" s="15"/>
      <c r="G531" s="15"/>
    </row>
    <row r="532" spans="3:7" hidden="1">
      <c r="C532" s="15"/>
      <c r="D532" s="15"/>
      <c r="E532" s="15"/>
      <c r="F532" s="15"/>
      <c r="G532" s="15"/>
    </row>
    <row r="533" spans="3:7" hidden="1">
      <c r="C533" s="15"/>
      <c r="D533" s="15"/>
      <c r="E533" s="15"/>
      <c r="F533" s="15"/>
      <c r="G533" s="15"/>
    </row>
    <row r="534" spans="3:7" hidden="1">
      <c r="C534" s="15"/>
      <c r="D534" s="15"/>
      <c r="E534" s="15"/>
      <c r="F534" s="15"/>
      <c r="G534" s="15"/>
    </row>
    <row r="535" spans="3:7" hidden="1">
      <c r="C535" s="15"/>
      <c r="D535" s="15"/>
      <c r="E535" s="15"/>
      <c r="F535" s="15"/>
      <c r="G535" s="15"/>
    </row>
    <row r="536" spans="3:7" hidden="1">
      <c r="C536" s="15"/>
      <c r="D536" s="15"/>
      <c r="E536" s="15"/>
      <c r="F536" s="15"/>
      <c r="G536" s="15"/>
    </row>
    <row r="537" spans="3:7" hidden="1">
      <c r="C537" s="15"/>
      <c r="D537" s="15"/>
      <c r="E537" s="15"/>
      <c r="F537" s="15"/>
      <c r="G537" s="15"/>
    </row>
    <row r="538" spans="3:7" hidden="1">
      <c r="C538" s="15"/>
      <c r="D538" s="15"/>
      <c r="E538" s="15"/>
      <c r="F538" s="15"/>
      <c r="G538" s="15"/>
    </row>
    <row r="539" spans="3:7" hidden="1">
      <c r="C539" s="15"/>
      <c r="D539" s="15"/>
      <c r="E539" s="15"/>
      <c r="F539" s="15"/>
      <c r="G539" s="15"/>
    </row>
    <row r="540" spans="3:7" hidden="1">
      <c r="C540" s="15"/>
      <c r="D540" s="15"/>
      <c r="E540" s="15"/>
      <c r="F540" s="15"/>
      <c r="G540" s="15"/>
    </row>
    <row r="541" spans="3:7" hidden="1">
      <c r="C541" s="15"/>
      <c r="D541" s="15"/>
      <c r="E541" s="15"/>
      <c r="F541" s="15"/>
      <c r="G541" s="15"/>
    </row>
    <row r="542" spans="3:7" hidden="1">
      <c r="C542" s="15"/>
      <c r="D542" s="15"/>
      <c r="E542" s="15"/>
      <c r="F542" s="15"/>
      <c r="G542" s="15"/>
    </row>
    <row r="543" spans="3:7" hidden="1">
      <c r="C543" s="15"/>
      <c r="D543" s="15"/>
      <c r="E543" s="15"/>
      <c r="F543" s="15"/>
      <c r="G543" s="15"/>
    </row>
    <row r="544" spans="3:7" hidden="1">
      <c r="C544" s="15"/>
      <c r="D544" s="15"/>
      <c r="E544" s="15"/>
      <c r="F544" s="15"/>
      <c r="G544" s="15"/>
    </row>
    <row r="545" spans="3:7" hidden="1">
      <c r="C545" s="15"/>
      <c r="D545" s="15"/>
      <c r="E545" s="15"/>
      <c r="F545" s="15"/>
      <c r="G545" s="15"/>
    </row>
    <row r="546" spans="3:7" hidden="1">
      <c r="C546" s="15"/>
      <c r="D546" s="15"/>
      <c r="E546" s="15"/>
      <c r="F546" s="15"/>
      <c r="G546" s="15"/>
    </row>
    <row r="547" spans="3:7" hidden="1">
      <c r="C547" s="15"/>
      <c r="D547" s="15"/>
      <c r="E547" s="15"/>
      <c r="F547" s="15"/>
      <c r="G547" s="15"/>
    </row>
    <row r="548" spans="3:7" hidden="1">
      <c r="C548" s="15"/>
      <c r="D548" s="15"/>
      <c r="E548" s="15"/>
      <c r="F548" s="15"/>
      <c r="G548" s="15"/>
    </row>
    <row r="549" spans="3:7" hidden="1">
      <c r="C549" s="15"/>
      <c r="D549" s="15"/>
      <c r="E549" s="15"/>
      <c r="F549" s="15"/>
      <c r="G549" s="15"/>
    </row>
    <row r="550" spans="3:7" hidden="1">
      <c r="C550" s="15"/>
      <c r="D550" s="15"/>
      <c r="E550" s="15"/>
      <c r="F550" s="15"/>
      <c r="G550" s="15"/>
    </row>
    <row r="551" spans="3:7" hidden="1">
      <c r="C551" s="15"/>
      <c r="D551" s="15"/>
      <c r="E551" s="15"/>
      <c r="F551" s="15"/>
      <c r="G551" s="15"/>
    </row>
    <row r="552" spans="3:7" hidden="1">
      <c r="C552" s="15"/>
      <c r="D552" s="15"/>
      <c r="E552" s="15"/>
      <c r="F552" s="15"/>
      <c r="G552" s="15"/>
    </row>
    <row r="553" spans="3:7" hidden="1">
      <c r="C553" s="15"/>
      <c r="D553" s="15"/>
      <c r="E553" s="15"/>
      <c r="F553" s="15"/>
      <c r="G553" s="15"/>
    </row>
    <row r="554" spans="3:7" hidden="1">
      <c r="C554" s="15"/>
      <c r="D554" s="15"/>
      <c r="E554" s="15"/>
      <c r="F554" s="15"/>
      <c r="G554" s="15"/>
    </row>
    <row r="555" spans="3:7" hidden="1">
      <c r="C555" s="15"/>
      <c r="D555" s="15"/>
      <c r="E555" s="15"/>
      <c r="F555" s="15"/>
      <c r="G555" s="15"/>
    </row>
    <row r="556" spans="3:7" hidden="1">
      <c r="C556" s="15"/>
      <c r="D556" s="15"/>
      <c r="E556" s="15"/>
      <c r="F556" s="15"/>
      <c r="G556" s="15"/>
    </row>
    <row r="557" spans="3:7" hidden="1">
      <c r="C557" s="15"/>
      <c r="D557" s="15"/>
      <c r="E557" s="15"/>
      <c r="F557" s="15"/>
      <c r="G557" s="15"/>
    </row>
    <row r="558" spans="3:7" hidden="1">
      <c r="C558" s="15"/>
      <c r="D558" s="15"/>
      <c r="E558" s="15"/>
      <c r="F558" s="15"/>
      <c r="G558" s="15"/>
    </row>
    <row r="559" spans="3:7" hidden="1">
      <c r="C559" s="15"/>
      <c r="D559" s="15"/>
      <c r="E559" s="15"/>
      <c r="F559" s="15"/>
      <c r="G559" s="15"/>
    </row>
    <row r="560" spans="3:7" hidden="1">
      <c r="C560" s="15"/>
      <c r="D560" s="15"/>
      <c r="E560" s="15"/>
      <c r="F560" s="15"/>
      <c r="G560" s="15"/>
    </row>
    <row r="561" spans="3:7" hidden="1">
      <c r="C561" s="15"/>
      <c r="D561" s="15"/>
      <c r="E561" s="15"/>
      <c r="F561" s="15"/>
      <c r="G561" s="15"/>
    </row>
    <row r="562" spans="3:7" hidden="1">
      <c r="C562" s="15"/>
      <c r="D562" s="15"/>
      <c r="E562" s="15"/>
      <c r="F562" s="15"/>
      <c r="G562" s="15"/>
    </row>
    <row r="563" spans="3:7" hidden="1">
      <c r="C563" s="15"/>
      <c r="D563" s="15"/>
      <c r="E563" s="15"/>
      <c r="F563" s="15"/>
      <c r="G563" s="15"/>
    </row>
    <row r="564" spans="3:7" hidden="1">
      <c r="C564" s="15"/>
      <c r="D564" s="15"/>
      <c r="E564" s="15"/>
      <c r="F564" s="15"/>
      <c r="G564" s="15"/>
    </row>
    <row r="565" spans="3:7" hidden="1">
      <c r="C565" s="15"/>
      <c r="D565" s="15"/>
      <c r="E565" s="15"/>
      <c r="F565" s="15"/>
      <c r="G565" s="15"/>
    </row>
    <row r="566" spans="3:7" hidden="1">
      <c r="C566" s="15"/>
      <c r="D566" s="15"/>
      <c r="E566" s="15"/>
      <c r="F566" s="15"/>
      <c r="G566" s="15"/>
    </row>
    <row r="567" spans="3:7" hidden="1">
      <c r="C567" s="15"/>
      <c r="D567" s="15"/>
      <c r="E567" s="15"/>
      <c r="F567" s="15"/>
      <c r="G567" s="15"/>
    </row>
    <row r="568" spans="3:7" hidden="1">
      <c r="C568" s="15"/>
      <c r="D568" s="15"/>
      <c r="E568" s="15"/>
      <c r="F568" s="15"/>
      <c r="G568" s="15"/>
    </row>
    <row r="569" spans="3:7" hidden="1">
      <c r="C569" s="15"/>
      <c r="D569" s="15"/>
      <c r="E569" s="15"/>
      <c r="F569" s="15"/>
      <c r="G569" s="15"/>
    </row>
    <row r="570" spans="3:7" hidden="1">
      <c r="C570" s="15"/>
      <c r="D570" s="15"/>
      <c r="E570" s="15"/>
      <c r="F570" s="15"/>
      <c r="G570" s="15"/>
    </row>
    <row r="571" spans="3:7" hidden="1">
      <c r="C571" s="15"/>
      <c r="D571" s="15"/>
      <c r="E571" s="15"/>
      <c r="F571" s="15"/>
      <c r="G571" s="15"/>
    </row>
    <row r="572" spans="3:7" hidden="1">
      <c r="C572" s="15"/>
      <c r="D572" s="15"/>
      <c r="E572" s="15"/>
      <c r="F572" s="15"/>
      <c r="G572" s="15"/>
    </row>
    <row r="573" spans="3:7" hidden="1">
      <c r="C573" s="15"/>
      <c r="D573" s="15"/>
      <c r="E573" s="15"/>
      <c r="F573" s="15"/>
      <c r="G573" s="15"/>
    </row>
    <row r="574" spans="3:7" hidden="1">
      <c r="C574" s="15"/>
      <c r="D574" s="15"/>
      <c r="E574" s="15"/>
      <c r="F574" s="15"/>
      <c r="G574" s="15"/>
    </row>
    <row r="575" spans="3:7" hidden="1">
      <c r="C575" s="15"/>
      <c r="D575" s="15"/>
      <c r="E575" s="15"/>
      <c r="F575" s="15"/>
      <c r="G575" s="15"/>
    </row>
    <row r="576" spans="3:7" hidden="1">
      <c r="C576" s="15"/>
      <c r="D576" s="15"/>
      <c r="E576" s="15"/>
      <c r="F576" s="15"/>
      <c r="G576" s="15"/>
    </row>
    <row r="577" spans="3:7" hidden="1">
      <c r="C577" s="15"/>
      <c r="D577" s="15"/>
      <c r="E577" s="15"/>
      <c r="F577" s="15"/>
      <c r="G577" s="15"/>
    </row>
    <row r="578" spans="3:7" hidden="1">
      <c r="C578" s="15"/>
      <c r="D578" s="15"/>
      <c r="E578" s="15"/>
      <c r="F578" s="15"/>
      <c r="G578" s="15"/>
    </row>
    <row r="579" spans="3:7" hidden="1">
      <c r="C579" s="15"/>
      <c r="D579" s="15"/>
      <c r="E579" s="15"/>
      <c r="F579" s="15"/>
      <c r="G579" s="15"/>
    </row>
    <row r="580" spans="3:7" hidden="1">
      <c r="C580" s="15"/>
      <c r="D580" s="15"/>
      <c r="E580" s="15"/>
      <c r="F580" s="15"/>
      <c r="G580" s="15"/>
    </row>
    <row r="581" spans="3:7" hidden="1">
      <c r="C581" s="15"/>
      <c r="D581" s="15"/>
      <c r="E581" s="15"/>
      <c r="F581" s="15"/>
      <c r="G581" s="15"/>
    </row>
    <row r="582" spans="3:7" hidden="1">
      <c r="C582" s="15"/>
      <c r="D582" s="15"/>
      <c r="E582" s="15"/>
      <c r="F582" s="15"/>
      <c r="G582" s="15"/>
    </row>
    <row r="583" spans="3:7" hidden="1">
      <c r="C583" s="15"/>
      <c r="D583" s="15"/>
      <c r="E583" s="15"/>
      <c r="F583" s="15"/>
      <c r="G583" s="15"/>
    </row>
    <row r="584" spans="3:7" hidden="1">
      <c r="C584" s="15"/>
      <c r="D584" s="15"/>
      <c r="E584" s="15"/>
      <c r="F584" s="15"/>
      <c r="G584" s="15"/>
    </row>
    <row r="585" spans="3:7" hidden="1">
      <c r="C585" s="15"/>
      <c r="D585" s="15"/>
      <c r="E585" s="15"/>
      <c r="F585" s="15"/>
      <c r="G585" s="15"/>
    </row>
    <row r="586" spans="3:7" hidden="1">
      <c r="C586" s="15"/>
      <c r="D586" s="15"/>
      <c r="E586" s="15"/>
      <c r="F586" s="15"/>
      <c r="G586" s="15"/>
    </row>
    <row r="587" spans="3:7" hidden="1">
      <c r="C587" s="15"/>
      <c r="D587" s="15"/>
      <c r="E587" s="15"/>
      <c r="F587" s="15"/>
      <c r="G587" s="15"/>
    </row>
    <row r="588" spans="3:7" hidden="1">
      <c r="C588" s="15"/>
      <c r="D588" s="15"/>
      <c r="E588" s="15"/>
      <c r="F588" s="15"/>
      <c r="G588" s="15"/>
    </row>
    <row r="589" spans="3:7" hidden="1">
      <c r="C589" s="15"/>
      <c r="D589" s="15"/>
      <c r="E589" s="15"/>
      <c r="F589" s="15"/>
      <c r="G589" s="15"/>
    </row>
    <row r="590" spans="3:7" hidden="1">
      <c r="C590" s="15"/>
      <c r="D590" s="15"/>
      <c r="E590" s="15"/>
      <c r="F590" s="15"/>
      <c r="G590" s="15"/>
    </row>
    <row r="591" spans="3:7" hidden="1">
      <c r="C591" s="15"/>
      <c r="D591" s="15"/>
      <c r="E591" s="15"/>
      <c r="F591" s="15"/>
      <c r="G591" s="15"/>
    </row>
    <row r="592" spans="3:7" hidden="1">
      <c r="C592" s="15"/>
      <c r="D592" s="15"/>
      <c r="E592" s="15"/>
      <c r="F592" s="15"/>
      <c r="G592" s="15"/>
    </row>
    <row r="593" spans="3:7" hidden="1">
      <c r="C593" s="15"/>
      <c r="D593" s="15"/>
      <c r="E593" s="15"/>
      <c r="F593" s="15"/>
      <c r="G593" s="15"/>
    </row>
    <row r="594" spans="3:7" hidden="1">
      <c r="C594" s="15"/>
      <c r="D594" s="15"/>
      <c r="E594" s="15"/>
      <c r="F594" s="15"/>
      <c r="G594" s="15"/>
    </row>
    <row r="595" spans="3:7" hidden="1">
      <c r="C595" s="15"/>
      <c r="D595" s="15"/>
      <c r="E595" s="15"/>
      <c r="F595" s="15"/>
      <c r="G595" s="15"/>
    </row>
    <row r="596" spans="3:7" hidden="1">
      <c r="C596" s="15"/>
      <c r="D596" s="15"/>
      <c r="E596" s="15"/>
      <c r="F596" s="15"/>
      <c r="G596" s="15"/>
    </row>
    <row r="597" spans="3:7" hidden="1">
      <c r="C597" s="15"/>
      <c r="D597" s="15"/>
      <c r="E597" s="15"/>
      <c r="F597" s="15"/>
      <c r="G597" s="15"/>
    </row>
    <row r="598" spans="3:7" hidden="1">
      <c r="D598" s="37"/>
      <c r="F598" s="37"/>
    </row>
    <row r="599" spans="3:7" hidden="1">
      <c r="D599" s="37"/>
      <c r="F599" s="37"/>
    </row>
    <row r="600" spans="3:7" hidden="1">
      <c r="D600" s="37"/>
      <c r="F600" s="37"/>
    </row>
    <row r="601" spans="3:7" hidden="1">
      <c r="D601" s="37"/>
      <c r="F601" s="37"/>
    </row>
    <row r="602" spans="3:7" hidden="1">
      <c r="D602" s="37"/>
      <c r="F602" s="37"/>
    </row>
    <row r="603" spans="3:7" hidden="1">
      <c r="D603" s="37"/>
      <c r="F603" s="37"/>
    </row>
    <row r="10000" spans="52:52" hidden="1">
      <c r="AZ10000"/>
    </row>
  </sheetData>
  <dataValidations count="1">
    <dataValidation allowBlank="1" showInputMessage="1" showErrorMessage="1" sqref="B1:B4 A5:AY1048576 BA5:XFD1048576 AZ5:AZ9999 AZ10001:AZ1048576" xr:uid="{00000000-0002-0000-1800-000000000000}"/>
  </dataValidations>
  <pageMargins left="0" right="0" top="0.5" bottom="0.5" header="0" footer="0.25"/>
  <pageSetup paperSize="9" scale="74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>
    <tabColor indexed="52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7.28515625" style="12" customWidth="1"/>
    <col min="2" max="2" width="12.42578125" style="13" customWidth="1"/>
    <col min="3" max="3" width="10.7109375" style="13" customWidth="1"/>
    <col min="4" max="4" width="12.42578125" style="13" customWidth="1"/>
    <col min="5" max="5" width="14.42578125" style="13" customWidth="1"/>
    <col min="6" max="6" width="11.5703125" style="13" customWidth="1"/>
    <col min="7" max="7" width="14.85546875" style="13" customWidth="1"/>
    <col min="8" max="8" width="12.7109375" style="13" customWidth="1"/>
    <col min="9" max="9" width="26.85546875" style="13" customWidth="1"/>
    <col min="10" max="10" width="23.7109375" style="13" customWidth="1"/>
    <col min="11" max="11" width="6.7109375" style="15" hidden="1"/>
    <col min="12" max="12" width="7.7109375" style="15" hidden="1"/>
    <col min="13" max="13" width="7.140625" style="15" hidden="1"/>
    <col min="14" max="14" width="6" style="15" hidden="1"/>
    <col min="15" max="15" width="7.85546875" style="15" hidden="1"/>
    <col min="16" max="16" width="8.140625" style="15" hidden="1"/>
    <col min="17" max="17" width="6.28515625" style="15" hidden="1"/>
    <col min="18" max="18" width="8" style="15" hidden="1"/>
    <col min="19" max="19" width="8.7109375" style="15" hidden="1"/>
    <col min="20" max="20" width="10" style="15" hidden="1"/>
    <col min="21" max="21" width="9.5703125" style="15" hidden="1"/>
    <col min="22" max="22" width="6.140625" style="15" hidden="1"/>
    <col min="23" max="24" width="5.7109375" style="15" hidden="1"/>
    <col min="25" max="25" width="6.85546875" style="15" hidden="1"/>
    <col min="26" max="26" width="6.42578125" style="13" hidden="1"/>
    <col min="27" max="27" width="6.7109375" style="13" hidden="1"/>
    <col min="28" max="28" width="7.28515625" style="13" hidden="1"/>
    <col min="29" max="34" width="5.7109375" style="13" hidden="1"/>
    <col min="35" max="41" width="9.140625" style="13" hidden="1"/>
    <col min="42" max="52" width="0" style="13" hidden="1"/>
    <col min="53" max="16384" width="9.140625" style="13" hidden="1"/>
  </cols>
  <sheetData>
    <row r="1" spans="1:25" s="1" customFormat="1">
      <c r="A1" s="2" t="s">
        <v>0</v>
      </c>
      <c r="B1" s="62" t="s">
        <v>4061</v>
      </c>
    </row>
    <row r="2" spans="1:25" s="1" customFormat="1">
      <c r="A2" s="2" t="s">
        <v>1</v>
      </c>
      <c r="B2" s="9" t="s">
        <v>3164</v>
      </c>
    </row>
    <row r="3" spans="1:25" s="1" customFormat="1">
      <c r="A3" s="2" t="s">
        <v>2</v>
      </c>
      <c r="B3" s="20" t="s">
        <v>3165</v>
      </c>
    </row>
    <row r="4" spans="1:25" s="1" customFormat="1">
      <c r="A4" s="2" t="s">
        <v>3</v>
      </c>
      <c r="B4" s="63" t="s">
        <v>165</v>
      </c>
    </row>
    <row r="5" spans="1:25" s="15" customFormat="1">
      <c r="A5" s="32" t="s">
        <v>92</v>
      </c>
      <c r="B5" s="35" t="s">
        <v>46</v>
      </c>
      <c r="C5" s="35" t="s">
        <v>48</v>
      </c>
      <c r="D5" s="35" t="s">
        <v>136</v>
      </c>
      <c r="E5" s="35" t="s">
        <v>137</v>
      </c>
      <c r="F5" s="35" t="s">
        <v>50</v>
      </c>
      <c r="G5" s="35" t="s">
        <v>138</v>
      </c>
      <c r="H5" s="35" t="s">
        <v>5</v>
      </c>
      <c r="I5" s="35" t="s">
        <v>54</v>
      </c>
      <c r="J5" s="36" t="s">
        <v>55</v>
      </c>
    </row>
    <row r="6" spans="1:25" s="15" customFormat="1">
      <c r="A6" s="100" t="s">
        <v>4062</v>
      </c>
      <c r="B6" s="101" t="s">
        <v>4062</v>
      </c>
      <c r="C6" s="101" t="s">
        <v>4062</v>
      </c>
      <c r="D6" s="101" t="s">
        <v>4062</v>
      </c>
      <c r="E6" s="16" t="s">
        <v>7</v>
      </c>
      <c r="F6" s="101" t="s">
        <v>4062</v>
      </c>
      <c r="G6" s="16" t="s">
        <v>7</v>
      </c>
      <c r="H6" s="16" t="s">
        <v>6</v>
      </c>
      <c r="I6" s="21" t="s">
        <v>7</v>
      </c>
      <c r="J6" s="29" t="s">
        <v>7</v>
      </c>
    </row>
    <row r="7" spans="1:25" s="17" customFormat="1" ht="20.25">
      <c r="A7" s="102" t="s">
        <v>4062</v>
      </c>
      <c r="B7" s="24" t="s">
        <v>8</v>
      </c>
      <c r="C7" s="5" t="s">
        <v>9</v>
      </c>
      <c r="D7" s="5" t="s">
        <v>56</v>
      </c>
      <c r="E7" s="5" t="s">
        <v>57</v>
      </c>
      <c r="F7" s="5" t="s">
        <v>58</v>
      </c>
      <c r="G7" s="5" t="s">
        <v>59</v>
      </c>
      <c r="H7" s="5" t="s">
        <v>60</v>
      </c>
      <c r="I7" s="24" t="s">
        <v>61</v>
      </c>
      <c r="J7" s="24" t="s">
        <v>62</v>
      </c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</row>
    <row r="8" spans="1:25" s="17" customFormat="1" ht="20.25">
      <c r="A8" s="18" t="s">
        <v>140</v>
      </c>
      <c r="B8" s="117" t="s">
        <v>4062</v>
      </c>
      <c r="C8" s="103" t="s">
        <v>4062</v>
      </c>
      <c r="D8" s="103" t="s">
        <v>4062</v>
      </c>
      <c r="E8" s="103" t="s">
        <v>4062</v>
      </c>
      <c r="F8" s="103" t="s">
        <v>4062</v>
      </c>
      <c r="G8" s="54">
        <v>2.9999999999999997E-4</v>
      </c>
      <c r="H8" s="53">
        <v>-3741.4930613513002</v>
      </c>
      <c r="I8" s="54">
        <v>1</v>
      </c>
      <c r="J8" s="54">
        <v>-7.4999999999999997E-3</v>
      </c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  <c r="Y8" s="15"/>
    </row>
    <row r="9" spans="1:25">
      <c r="A9" s="57" t="s">
        <v>172</v>
      </c>
      <c r="B9" s="107" t="s">
        <v>4062</v>
      </c>
      <c r="C9" s="107" t="s">
        <v>4062</v>
      </c>
      <c r="D9" s="107" t="s">
        <v>4062</v>
      </c>
      <c r="E9" s="107" t="s">
        <v>4062</v>
      </c>
      <c r="F9" s="107" t="s">
        <v>4062</v>
      </c>
      <c r="G9" s="58">
        <v>4.0000000000000002E-4</v>
      </c>
      <c r="H9" s="59">
        <v>-3241.9807697239999</v>
      </c>
      <c r="I9" s="58">
        <v>0.86650000000000005</v>
      </c>
      <c r="J9" s="58">
        <v>-6.4999999999999997E-3</v>
      </c>
    </row>
    <row r="10" spans="1:25">
      <c r="A10" t="s">
        <v>3117</v>
      </c>
      <c r="B10" t="s">
        <v>3118</v>
      </c>
      <c r="C10" s="64" t="s">
        <v>3335</v>
      </c>
      <c r="D10" s="106" t="s">
        <v>4062</v>
      </c>
      <c r="E10" s="56">
        <v>0</v>
      </c>
      <c r="F10" t="s">
        <v>100</v>
      </c>
      <c r="G10" s="56">
        <v>0</v>
      </c>
      <c r="H10" s="55">
        <v>13.029743610000001</v>
      </c>
      <c r="I10" s="56">
        <v>-3.5000000000000001E-3</v>
      </c>
      <c r="J10" s="56">
        <v>0</v>
      </c>
    </row>
    <row r="11" spans="1:25">
      <c r="A11" t="s">
        <v>3119</v>
      </c>
      <c r="B11" t="s">
        <v>3120</v>
      </c>
      <c r="C11" s="64" t="s">
        <v>3335</v>
      </c>
      <c r="D11" s="106" t="s">
        <v>4062</v>
      </c>
      <c r="E11" s="56">
        <v>0</v>
      </c>
      <c r="F11" t="s">
        <v>98</v>
      </c>
      <c r="G11" s="56">
        <v>0</v>
      </c>
      <c r="H11" s="55">
        <v>15.87388</v>
      </c>
      <c r="I11" s="56">
        <v>-4.1999999999999997E-3</v>
      </c>
      <c r="J11" s="56">
        <v>0</v>
      </c>
    </row>
    <row r="12" spans="1:25">
      <c r="A12" t="s">
        <v>3121</v>
      </c>
      <c r="B12" t="s">
        <v>3122</v>
      </c>
      <c r="C12" s="64" t="s">
        <v>3335</v>
      </c>
      <c r="D12" s="106" t="s">
        <v>4062</v>
      </c>
      <c r="E12" s="56">
        <v>0</v>
      </c>
      <c r="F12" t="s">
        <v>98</v>
      </c>
      <c r="G12" s="56">
        <v>0</v>
      </c>
      <c r="H12" s="55">
        <v>-260.69110999999998</v>
      </c>
      <c r="I12" s="56">
        <v>6.9699999999999998E-2</v>
      </c>
      <c r="J12" s="56">
        <v>-5.0000000000000001E-4</v>
      </c>
    </row>
    <row r="13" spans="1:25">
      <c r="A13" t="s">
        <v>3123</v>
      </c>
      <c r="B13" t="s">
        <v>3124</v>
      </c>
      <c r="C13" s="64" t="s">
        <v>3335</v>
      </c>
      <c r="D13" s="106" t="s">
        <v>4062</v>
      </c>
      <c r="E13" s="56">
        <v>0</v>
      </c>
      <c r="F13" t="s">
        <v>98</v>
      </c>
      <c r="G13" s="56">
        <v>0</v>
      </c>
      <c r="H13" s="55">
        <v>-14.296419999999999</v>
      </c>
      <c r="I13" s="56">
        <v>3.8E-3</v>
      </c>
      <c r="J13" s="56">
        <v>0</v>
      </c>
    </row>
    <row r="14" spans="1:25">
      <c r="A14" t="s">
        <v>3125</v>
      </c>
      <c r="B14" t="s">
        <v>3126</v>
      </c>
      <c r="C14" s="64" t="s">
        <v>3335</v>
      </c>
      <c r="D14" s="106" t="s">
        <v>4062</v>
      </c>
      <c r="E14" s="56">
        <v>0</v>
      </c>
      <c r="F14" t="s">
        <v>98</v>
      </c>
      <c r="G14" s="56">
        <v>0</v>
      </c>
      <c r="H14" s="55">
        <v>77.403409999999994</v>
      </c>
      <c r="I14" s="56">
        <v>-2.07E-2</v>
      </c>
      <c r="J14" s="56">
        <v>2.0000000000000001E-4</v>
      </c>
    </row>
    <row r="15" spans="1:25">
      <c r="A15" t="s">
        <v>3127</v>
      </c>
      <c r="B15" t="s">
        <v>3128</v>
      </c>
      <c r="C15" s="64" t="s">
        <v>3335</v>
      </c>
      <c r="D15" s="106" t="s">
        <v>4062</v>
      </c>
      <c r="E15" s="56">
        <v>0</v>
      </c>
      <c r="F15" t="s">
        <v>98</v>
      </c>
      <c r="G15" s="56">
        <v>0</v>
      </c>
      <c r="H15" s="55">
        <v>3.7664</v>
      </c>
      <c r="I15" s="56">
        <v>-1E-3</v>
      </c>
      <c r="J15" s="56">
        <v>0</v>
      </c>
    </row>
    <row r="16" spans="1:25">
      <c r="A16" t="s">
        <v>3129</v>
      </c>
      <c r="B16" t="s">
        <v>3130</v>
      </c>
      <c r="C16" s="64" t="s">
        <v>3335</v>
      </c>
      <c r="D16" s="106" t="s">
        <v>4062</v>
      </c>
      <c r="E16" s="56">
        <v>0</v>
      </c>
      <c r="F16" t="s">
        <v>98</v>
      </c>
      <c r="G16" s="56">
        <v>0</v>
      </c>
      <c r="H16" s="55">
        <v>-18.571190000000001</v>
      </c>
      <c r="I16" s="56">
        <v>5.0000000000000001E-3</v>
      </c>
      <c r="J16" s="56">
        <v>0</v>
      </c>
    </row>
    <row r="17" spans="1:10">
      <c r="A17" t="s">
        <v>3131</v>
      </c>
      <c r="B17" t="s">
        <v>3132</v>
      </c>
      <c r="C17" s="64" t="s">
        <v>3335</v>
      </c>
      <c r="D17" s="106" t="s">
        <v>4062</v>
      </c>
      <c r="E17" s="56">
        <v>0</v>
      </c>
      <c r="F17" t="s">
        <v>98</v>
      </c>
      <c r="G17" s="56">
        <v>0</v>
      </c>
      <c r="H17" s="55">
        <v>-19.125589999999999</v>
      </c>
      <c r="I17" s="56">
        <v>5.1000000000000004E-3</v>
      </c>
      <c r="J17" s="56">
        <v>0</v>
      </c>
    </row>
    <row r="18" spans="1:10">
      <c r="A18" t="s">
        <v>3133</v>
      </c>
      <c r="B18" t="s">
        <v>3134</v>
      </c>
      <c r="C18" s="64" t="s">
        <v>3335</v>
      </c>
      <c r="D18" s="106" t="s">
        <v>4062</v>
      </c>
      <c r="E18" s="56">
        <v>0</v>
      </c>
      <c r="F18" t="s">
        <v>100</v>
      </c>
      <c r="G18" s="56">
        <v>0</v>
      </c>
      <c r="H18" s="55">
        <v>3.29629014</v>
      </c>
      <c r="I18" s="56">
        <v>-8.9999999999999998E-4</v>
      </c>
      <c r="J18" s="56">
        <v>0</v>
      </c>
    </row>
    <row r="19" spans="1:10">
      <c r="A19" t="s">
        <v>3135</v>
      </c>
      <c r="B19" t="s">
        <v>3136</v>
      </c>
      <c r="C19" s="64" t="s">
        <v>3335</v>
      </c>
      <c r="D19" s="106" t="s">
        <v>4062</v>
      </c>
      <c r="E19" s="56">
        <v>0</v>
      </c>
      <c r="F19" t="s">
        <v>107</v>
      </c>
      <c r="G19" s="56">
        <v>0</v>
      </c>
      <c r="H19" s="55">
        <v>-7.1461911000000003E-2</v>
      </c>
      <c r="I19" s="56">
        <v>0</v>
      </c>
      <c r="J19" s="56">
        <v>0</v>
      </c>
    </row>
    <row r="20" spans="1:10">
      <c r="A20" t="s">
        <v>3137</v>
      </c>
      <c r="B20" t="s">
        <v>3138</v>
      </c>
      <c r="C20" s="64" t="s">
        <v>3335</v>
      </c>
      <c r="D20" s="106" t="s">
        <v>4062</v>
      </c>
      <c r="E20" s="56">
        <v>0</v>
      </c>
      <c r="F20" t="s">
        <v>102</v>
      </c>
      <c r="G20" s="56">
        <v>0</v>
      </c>
      <c r="H20" s="55">
        <v>0.44288063999999999</v>
      </c>
      <c r="I20" s="56">
        <v>-1E-4</v>
      </c>
      <c r="J20" s="56">
        <v>0</v>
      </c>
    </row>
    <row r="21" spans="1:10">
      <c r="A21" t="s">
        <v>3139</v>
      </c>
      <c r="B21" t="s">
        <v>3140</v>
      </c>
      <c r="C21" s="64" t="s">
        <v>3335</v>
      </c>
      <c r="D21" s="106" t="s">
        <v>4062</v>
      </c>
      <c r="E21" s="56">
        <v>0</v>
      </c>
      <c r="F21" t="s">
        <v>171</v>
      </c>
      <c r="G21" s="56">
        <v>0</v>
      </c>
      <c r="H21" s="55">
        <v>-1.2816706389999999</v>
      </c>
      <c r="I21" s="56">
        <v>2.9999999999999997E-4</v>
      </c>
      <c r="J21" s="56">
        <v>0</v>
      </c>
    </row>
    <row r="22" spans="1:10">
      <c r="A22" t="s">
        <v>3141</v>
      </c>
      <c r="B22" t="s">
        <v>3142</v>
      </c>
      <c r="C22" s="64" t="s">
        <v>3335</v>
      </c>
      <c r="D22" s="106" t="s">
        <v>4062</v>
      </c>
      <c r="E22" s="56">
        <v>0</v>
      </c>
      <c r="F22" t="s">
        <v>104</v>
      </c>
      <c r="G22" s="56">
        <v>0</v>
      </c>
      <c r="H22" s="55">
        <v>-0.90597365399999996</v>
      </c>
      <c r="I22" s="56">
        <v>2.0000000000000001E-4</v>
      </c>
      <c r="J22" s="56">
        <v>0</v>
      </c>
    </row>
    <row r="23" spans="1:10">
      <c r="A23" t="s">
        <v>3143</v>
      </c>
      <c r="B23" t="s">
        <v>3144</v>
      </c>
      <c r="C23" s="64" t="s">
        <v>3335</v>
      </c>
      <c r="D23" s="106" t="s">
        <v>4062</v>
      </c>
      <c r="E23" s="56">
        <v>0</v>
      </c>
      <c r="F23" t="s">
        <v>100</v>
      </c>
      <c r="G23" s="56">
        <v>0</v>
      </c>
      <c r="H23" s="55">
        <v>-656.64586259999999</v>
      </c>
      <c r="I23" s="56">
        <v>0.17549999999999999</v>
      </c>
      <c r="J23" s="56">
        <v>-1.2999999999999999E-3</v>
      </c>
    </row>
    <row r="24" spans="1:10">
      <c r="A24" t="s">
        <v>3145</v>
      </c>
      <c r="B24" t="s">
        <v>3146</v>
      </c>
      <c r="C24" s="64" t="s">
        <v>3335</v>
      </c>
      <c r="D24" s="106" t="s">
        <v>4062</v>
      </c>
      <c r="E24" s="56">
        <v>0</v>
      </c>
      <c r="F24" t="s">
        <v>100</v>
      </c>
      <c r="G24" s="56">
        <v>0</v>
      </c>
      <c r="H24" s="55">
        <v>-437.48768817000001</v>
      </c>
      <c r="I24" s="56">
        <v>0.1169</v>
      </c>
      <c r="J24" s="56">
        <v>-8.9999999999999998E-4</v>
      </c>
    </row>
    <row r="25" spans="1:10">
      <c r="A25" t="s">
        <v>3147</v>
      </c>
      <c r="B25" t="s">
        <v>3148</v>
      </c>
      <c r="C25" s="64" t="s">
        <v>3335</v>
      </c>
      <c r="D25" s="106" t="s">
        <v>4062</v>
      </c>
      <c r="E25" s="56">
        <v>0</v>
      </c>
      <c r="F25" t="s">
        <v>100</v>
      </c>
      <c r="G25" s="56">
        <v>0</v>
      </c>
      <c r="H25" s="55">
        <v>-1069.9390306800001</v>
      </c>
      <c r="I25" s="56">
        <v>0.28599999999999998</v>
      </c>
      <c r="J25" s="56">
        <v>-2.0999999999999999E-3</v>
      </c>
    </row>
    <row r="26" spans="1:10">
      <c r="A26" t="s">
        <v>3149</v>
      </c>
      <c r="B26" t="s">
        <v>3150</v>
      </c>
      <c r="C26" s="64" t="s">
        <v>3335</v>
      </c>
      <c r="D26" s="106" t="s">
        <v>4062</v>
      </c>
      <c r="E26" s="56">
        <v>5.1499999999999997E-2</v>
      </c>
      <c r="F26" t="s">
        <v>98</v>
      </c>
      <c r="G26" s="56">
        <v>3.6299999999999999E-2</v>
      </c>
      <c r="H26" s="55">
        <v>-32.536839999999998</v>
      </c>
      <c r="I26" s="56">
        <v>8.6999999999999994E-3</v>
      </c>
      <c r="J26" s="56">
        <v>-1E-4</v>
      </c>
    </row>
    <row r="27" spans="1:10">
      <c r="A27" t="s">
        <v>3151</v>
      </c>
      <c r="B27" t="s">
        <v>3152</v>
      </c>
      <c r="C27" s="64" t="s">
        <v>3335</v>
      </c>
      <c r="D27" s="106" t="s">
        <v>4062</v>
      </c>
      <c r="E27" s="56">
        <v>0</v>
      </c>
      <c r="F27" t="s">
        <v>100</v>
      </c>
      <c r="G27" s="56">
        <v>0</v>
      </c>
      <c r="H27" s="55">
        <v>-744.46706645999996</v>
      </c>
      <c r="I27" s="56">
        <v>0.19900000000000001</v>
      </c>
      <c r="J27" s="56">
        <v>-1.5E-3</v>
      </c>
    </row>
    <row r="28" spans="1:10">
      <c r="A28" t="s">
        <v>3153</v>
      </c>
      <c r="B28" t="s">
        <v>3154</v>
      </c>
      <c r="C28" t="s">
        <v>174</v>
      </c>
      <c r="D28" t="s">
        <v>175</v>
      </c>
      <c r="E28" s="56">
        <v>0</v>
      </c>
      <c r="F28" t="s">
        <v>98</v>
      </c>
      <c r="G28" s="56">
        <v>0</v>
      </c>
      <c r="H28" s="55">
        <v>-99.773470000000003</v>
      </c>
      <c r="I28" s="56">
        <v>2.6700000000000002E-2</v>
      </c>
      <c r="J28" s="56">
        <v>-2.0000000000000001E-4</v>
      </c>
    </row>
    <row r="29" spans="1:10">
      <c r="A29" s="57" t="s">
        <v>184</v>
      </c>
      <c r="B29" s="108" t="s">
        <v>4062</v>
      </c>
      <c r="C29" s="119" t="s">
        <v>4062</v>
      </c>
      <c r="D29" s="119" t="s">
        <v>4062</v>
      </c>
      <c r="E29" s="119" t="s">
        <v>4062</v>
      </c>
      <c r="F29" s="119" t="s">
        <v>4062</v>
      </c>
      <c r="G29" s="58">
        <v>0</v>
      </c>
      <c r="H29" s="59">
        <v>-499.51229162729999</v>
      </c>
      <c r="I29" s="58">
        <v>0.13350000000000001</v>
      </c>
      <c r="J29" s="58">
        <v>-1E-3</v>
      </c>
    </row>
    <row r="30" spans="1:10">
      <c r="A30" t="s">
        <v>3155</v>
      </c>
      <c r="B30" t="s">
        <v>3156</v>
      </c>
      <c r="C30" s="64" t="s">
        <v>3335</v>
      </c>
      <c r="D30" s="106" t="s">
        <v>4062</v>
      </c>
      <c r="E30" s="56">
        <v>0</v>
      </c>
      <c r="F30" t="s">
        <v>100</v>
      </c>
      <c r="G30" s="56">
        <v>0</v>
      </c>
      <c r="H30" s="55">
        <v>-358.61436585000001</v>
      </c>
      <c r="I30" s="56">
        <v>9.5799999999999996E-2</v>
      </c>
      <c r="J30" s="56">
        <v>-6.9999999999999999E-4</v>
      </c>
    </row>
    <row r="31" spans="1:10">
      <c r="A31" t="s">
        <v>3157</v>
      </c>
      <c r="B31" t="s">
        <v>3158</v>
      </c>
      <c r="C31" s="64" t="s">
        <v>3335</v>
      </c>
      <c r="D31" s="106" t="s">
        <v>4062</v>
      </c>
      <c r="E31" s="56">
        <v>0</v>
      </c>
      <c r="F31" t="s">
        <v>102</v>
      </c>
      <c r="G31" s="56">
        <v>0</v>
      </c>
      <c r="H31" s="55">
        <v>157.07263347599999</v>
      </c>
      <c r="I31" s="56">
        <v>-4.2000000000000003E-2</v>
      </c>
      <c r="J31" s="56">
        <v>2.9999999999999997E-4</v>
      </c>
    </row>
    <row r="32" spans="1:10">
      <c r="A32" t="s">
        <v>3159</v>
      </c>
      <c r="B32" t="s">
        <v>3160</v>
      </c>
      <c r="C32" s="64" t="s">
        <v>3335</v>
      </c>
      <c r="D32" s="106" t="s">
        <v>4062</v>
      </c>
      <c r="E32" s="56">
        <v>0</v>
      </c>
      <c r="F32" t="s">
        <v>100</v>
      </c>
      <c r="G32" s="56">
        <v>0</v>
      </c>
      <c r="H32" s="55">
        <v>171.34618995</v>
      </c>
      <c r="I32" s="56">
        <v>-4.58E-2</v>
      </c>
      <c r="J32" s="56">
        <v>2.9999999999999997E-4</v>
      </c>
    </row>
    <row r="33" spans="1:10">
      <c r="A33" t="s">
        <v>3159</v>
      </c>
      <c r="B33" t="s">
        <v>3161</v>
      </c>
      <c r="C33" s="64" t="s">
        <v>3335</v>
      </c>
      <c r="D33" s="106" t="s">
        <v>4062</v>
      </c>
      <c r="E33" s="56">
        <v>0</v>
      </c>
      <c r="F33" t="s">
        <v>100</v>
      </c>
      <c r="G33" s="56">
        <v>0</v>
      </c>
      <c r="H33" s="55">
        <v>-504.82268928000002</v>
      </c>
      <c r="I33" s="56">
        <v>0.13489999999999999</v>
      </c>
      <c r="J33" s="56">
        <v>-1E-3</v>
      </c>
    </row>
    <row r="34" spans="1:10">
      <c r="A34" t="s">
        <v>3162</v>
      </c>
      <c r="B34" t="s">
        <v>3163</v>
      </c>
      <c r="C34" s="64" t="s">
        <v>3335</v>
      </c>
      <c r="D34" s="106" t="s">
        <v>4062</v>
      </c>
      <c r="E34" s="56">
        <v>0</v>
      </c>
      <c r="F34" t="s">
        <v>168</v>
      </c>
      <c r="G34" s="56">
        <v>0</v>
      </c>
      <c r="H34" s="55">
        <v>35.5059400767</v>
      </c>
      <c r="I34" s="56">
        <v>-9.4999999999999998E-3</v>
      </c>
      <c r="J34" s="56">
        <v>1E-4</v>
      </c>
    </row>
    <row r="35" spans="1:10" hidden="1">
      <c r="C35" s="15"/>
      <c r="D35" s="15"/>
      <c r="E35" s="15"/>
      <c r="F35" s="15"/>
      <c r="G35" s="15"/>
    </row>
    <row r="36" spans="1:10" hidden="1">
      <c r="C36" s="15"/>
      <c r="D36" s="15"/>
      <c r="E36" s="15"/>
      <c r="F36" s="15"/>
      <c r="G36" s="15"/>
    </row>
    <row r="37" spans="1:10" hidden="1">
      <c r="C37" s="15"/>
      <c r="D37" s="15"/>
      <c r="E37" s="15"/>
      <c r="F37" s="15"/>
      <c r="G37" s="15"/>
    </row>
    <row r="38" spans="1:10" hidden="1">
      <c r="C38" s="15"/>
      <c r="D38" s="15"/>
      <c r="E38" s="15"/>
      <c r="F38" s="15"/>
      <c r="G38" s="15"/>
    </row>
    <row r="39" spans="1:10" hidden="1">
      <c r="C39" s="15"/>
      <c r="D39" s="15"/>
      <c r="E39" s="15"/>
      <c r="F39" s="15"/>
      <c r="G39" s="15"/>
    </row>
    <row r="40" spans="1:10" hidden="1">
      <c r="C40" s="15"/>
      <c r="D40" s="15"/>
      <c r="E40" s="15"/>
      <c r="F40" s="15"/>
      <c r="G40" s="15"/>
    </row>
    <row r="41" spans="1:10" hidden="1">
      <c r="C41" s="15"/>
      <c r="D41" s="15"/>
      <c r="E41" s="15"/>
      <c r="F41" s="15"/>
      <c r="G41" s="15"/>
    </row>
    <row r="42" spans="1:10" hidden="1">
      <c r="C42" s="15"/>
      <c r="D42" s="15"/>
      <c r="E42" s="15"/>
      <c r="F42" s="15"/>
      <c r="G42" s="15"/>
    </row>
    <row r="43" spans="1:10" hidden="1">
      <c r="C43" s="15"/>
      <c r="D43" s="15"/>
      <c r="E43" s="15"/>
      <c r="F43" s="15"/>
      <c r="G43" s="15"/>
    </row>
    <row r="44" spans="1:10" hidden="1">
      <c r="C44" s="15"/>
      <c r="D44" s="15"/>
      <c r="E44" s="15"/>
      <c r="F44" s="15"/>
      <c r="G44" s="15"/>
    </row>
    <row r="45" spans="1:10" hidden="1">
      <c r="C45" s="15"/>
      <c r="D45" s="15"/>
      <c r="E45" s="15"/>
      <c r="F45" s="15"/>
      <c r="G45" s="15"/>
    </row>
    <row r="46" spans="1:10" hidden="1">
      <c r="C46" s="15"/>
      <c r="D46" s="15"/>
      <c r="E46" s="15"/>
      <c r="F46" s="15"/>
      <c r="G46" s="15"/>
    </row>
    <row r="47" spans="1:10" hidden="1">
      <c r="C47" s="15"/>
      <c r="D47" s="15"/>
      <c r="E47" s="15"/>
      <c r="F47" s="15"/>
      <c r="G47" s="15"/>
    </row>
    <row r="48" spans="1:10" hidden="1">
      <c r="C48" s="15"/>
      <c r="D48" s="15"/>
      <c r="E48" s="15"/>
      <c r="F48" s="15"/>
      <c r="G48" s="15"/>
    </row>
    <row r="49" spans="3:7" hidden="1">
      <c r="C49" s="15"/>
      <c r="D49" s="15"/>
      <c r="E49" s="15"/>
      <c r="F49" s="15"/>
      <c r="G49" s="15"/>
    </row>
    <row r="50" spans="3:7" hidden="1">
      <c r="C50" s="15"/>
      <c r="D50" s="15"/>
      <c r="E50" s="15"/>
      <c r="F50" s="15"/>
      <c r="G50" s="15"/>
    </row>
    <row r="51" spans="3:7" hidden="1">
      <c r="C51" s="15"/>
      <c r="D51" s="15"/>
      <c r="E51" s="15"/>
      <c r="F51" s="15"/>
      <c r="G51" s="15"/>
    </row>
    <row r="52" spans="3:7" hidden="1">
      <c r="C52" s="15"/>
      <c r="D52" s="15"/>
      <c r="E52" s="15"/>
      <c r="F52" s="15"/>
      <c r="G52" s="15"/>
    </row>
    <row r="53" spans="3:7" hidden="1">
      <c r="C53" s="15"/>
      <c r="D53" s="15"/>
      <c r="E53" s="15"/>
      <c r="F53" s="15"/>
      <c r="G53" s="15"/>
    </row>
    <row r="54" spans="3:7" hidden="1">
      <c r="C54" s="15"/>
      <c r="D54" s="15"/>
      <c r="E54" s="15"/>
      <c r="F54" s="15"/>
      <c r="G54" s="15"/>
    </row>
    <row r="55" spans="3:7" hidden="1">
      <c r="C55" s="15"/>
      <c r="D55" s="15"/>
      <c r="E55" s="15"/>
      <c r="F55" s="15"/>
      <c r="G55" s="15"/>
    </row>
    <row r="56" spans="3:7" hidden="1">
      <c r="C56" s="15"/>
      <c r="D56" s="15"/>
      <c r="E56" s="15"/>
      <c r="F56" s="15"/>
      <c r="G56" s="15"/>
    </row>
    <row r="57" spans="3:7" hidden="1">
      <c r="C57" s="15"/>
      <c r="D57" s="15"/>
      <c r="E57" s="15"/>
      <c r="F57" s="15"/>
      <c r="G57" s="15"/>
    </row>
    <row r="58" spans="3:7" hidden="1">
      <c r="C58" s="15"/>
      <c r="D58" s="15"/>
      <c r="E58" s="15"/>
      <c r="F58" s="15"/>
      <c r="G58" s="15"/>
    </row>
    <row r="59" spans="3:7" hidden="1">
      <c r="C59" s="15"/>
      <c r="D59" s="15"/>
      <c r="E59" s="15"/>
      <c r="F59" s="15"/>
      <c r="G59" s="15"/>
    </row>
    <row r="60" spans="3:7" hidden="1">
      <c r="C60" s="15"/>
      <c r="D60" s="15"/>
      <c r="E60" s="15"/>
      <c r="F60" s="15"/>
      <c r="G60" s="15"/>
    </row>
    <row r="61" spans="3:7" hidden="1">
      <c r="C61" s="15"/>
      <c r="D61" s="15"/>
      <c r="E61" s="15"/>
      <c r="F61" s="15"/>
      <c r="G61" s="15"/>
    </row>
    <row r="62" spans="3:7" hidden="1">
      <c r="C62" s="15"/>
      <c r="D62" s="15"/>
      <c r="E62" s="15"/>
      <c r="F62" s="15"/>
      <c r="G62" s="15"/>
    </row>
    <row r="63" spans="3:7" hidden="1">
      <c r="C63" s="15"/>
      <c r="D63" s="15"/>
      <c r="E63" s="15"/>
      <c r="F63" s="15"/>
      <c r="G63" s="15"/>
    </row>
    <row r="64" spans="3:7" hidden="1">
      <c r="C64" s="15"/>
      <c r="D64" s="15"/>
      <c r="E64" s="15"/>
      <c r="F64" s="15"/>
      <c r="G64" s="15"/>
    </row>
    <row r="65" spans="3:7" hidden="1">
      <c r="C65" s="15"/>
      <c r="D65" s="15"/>
      <c r="E65" s="15"/>
      <c r="F65" s="15"/>
      <c r="G65" s="15"/>
    </row>
    <row r="66" spans="3:7" hidden="1">
      <c r="C66" s="15"/>
      <c r="D66" s="15"/>
      <c r="E66" s="15"/>
      <c r="F66" s="15"/>
      <c r="G66" s="15"/>
    </row>
    <row r="67" spans="3:7" hidden="1">
      <c r="C67" s="15"/>
      <c r="D67" s="15"/>
      <c r="E67" s="15"/>
      <c r="F67" s="15"/>
      <c r="G67" s="15"/>
    </row>
    <row r="68" spans="3:7" hidden="1">
      <c r="C68" s="15"/>
      <c r="D68" s="15"/>
      <c r="E68" s="15"/>
      <c r="F68" s="15"/>
      <c r="G68" s="15"/>
    </row>
    <row r="69" spans="3:7" hidden="1">
      <c r="C69" s="15"/>
      <c r="D69" s="15"/>
      <c r="E69" s="15"/>
      <c r="F69" s="15"/>
      <c r="G69" s="15"/>
    </row>
    <row r="70" spans="3:7" hidden="1">
      <c r="C70" s="15"/>
      <c r="D70" s="15"/>
      <c r="E70" s="15"/>
      <c r="F70" s="15"/>
      <c r="G70" s="15"/>
    </row>
    <row r="71" spans="3:7" hidden="1">
      <c r="C71" s="15"/>
      <c r="D71" s="15"/>
      <c r="E71" s="15"/>
      <c r="F71" s="15"/>
      <c r="G71" s="15"/>
    </row>
    <row r="72" spans="3:7" hidden="1">
      <c r="C72" s="15"/>
      <c r="D72" s="15"/>
      <c r="E72" s="15"/>
      <c r="F72" s="15"/>
      <c r="G72" s="15"/>
    </row>
    <row r="73" spans="3:7" hidden="1">
      <c r="C73" s="15"/>
      <c r="D73" s="15"/>
      <c r="E73" s="15"/>
      <c r="F73" s="15"/>
      <c r="G73" s="15"/>
    </row>
    <row r="74" spans="3:7" hidden="1">
      <c r="C74" s="15"/>
      <c r="D74" s="15"/>
      <c r="E74" s="15"/>
      <c r="F74" s="15"/>
      <c r="G74" s="15"/>
    </row>
    <row r="75" spans="3:7" hidden="1">
      <c r="C75" s="15"/>
      <c r="D75" s="15"/>
      <c r="E75" s="15"/>
      <c r="F75" s="15"/>
      <c r="G75" s="15"/>
    </row>
    <row r="76" spans="3:7" hidden="1">
      <c r="C76" s="15"/>
      <c r="D76" s="15"/>
      <c r="E76" s="15"/>
      <c r="F76" s="15"/>
      <c r="G76" s="15"/>
    </row>
    <row r="77" spans="3:7" hidden="1">
      <c r="C77" s="15"/>
      <c r="D77" s="15"/>
      <c r="E77" s="15"/>
      <c r="F77" s="15"/>
      <c r="G77" s="15"/>
    </row>
    <row r="78" spans="3:7" hidden="1">
      <c r="C78" s="15"/>
      <c r="D78" s="15"/>
      <c r="E78" s="15"/>
      <c r="F78" s="15"/>
      <c r="G78" s="15"/>
    </row>
    <row r="79" spans="3:7" hidden="1">
      <c r="C79" s="15"/>
      <c r="D79" s="15"/>
      <c r="E79" s="15"/>
      <c r="F79" s="15"/>
      <c r="G79" s="15"/>
    </row>
    <row r="80" spans="3:7" hidden="1">
      <c r="C80" s="15"/>
      <c r="D80" s="15"/>
      <c r="E80" s="15"/>
      <c r="F80" s="15"/>
      <c r="G80" s="15"/>
    </row>
    <row r="81" spans="3:7" hidden="1">
      <c r="C81" s="15"/>
      <c r="D81" s="15"/>
      <c r="E81" s="15"/>
      <c r="F81" s="15"/>
      <c r="G81" s="15"/>
    </row>
    <row r="82" spans="3:7" hidden="1">
      <c r="C82" s="15"/>
      <c r="D82" s="15"/>
      <c r="E82" s="15"/>
      <c r="F82" s="15"/>
      <c r="G82" s="15"/>
    </row>
    <row r="83" spans="3:7" hidden="1">
      <c r="C83" s="15"/>
      <c r="D83" s="15"/>
      <c r="E83" s="15"/>
      <c r="F83" s="15"/>
      <c r="G83" s="15"/>
    </row>
    <row r="84" spans="3:7" hidden="1">
      <c r="C84" s="15"/>
      <c r="D84" s="15"/>
      <c r="E84" s="15"/>
      <c r="F84" s="15"/>
      <c r="G84" s="15"/>
    </row>
    <row r="85" spans="3:7" hidden="1">
      <c r="C85" s="15"/>
      <c r="D85" s="15"/>
      <c r="E85" s="15"/>
      <c r="F85" s="15"/>
      <c r="G85" s="15"/>
    </row>
    <row r="86" spans="3:7" hidden="1">
      <c r="C86" s="15"/>
      <c r="D86" s="15"/>
      <c r="E86" s="15"/>
      <c r="F86" s="15"/>
      <c r="G86" s="15"/>
    </row>
    <row r="87" spans="3:7" hidden="1">
      <c r="C87" s="15"/>
      <c r="D87" s="15"/>
      <c r="E87" s="15"/>
      <c r="F87" s="15"/>
      <c r="G87" s="15"/>
    </row>
    <row r="88" spans="3:7" hidden="1">
      <c r="C88" s="15"/>
      <c r="D88" s="15"/>
      <c r="E88" s="15"/>
      <c r="F88" s="15"/>
      <c r="G88" s="15"/>
    </row>
    <row r="89" spans="3:7" hidden="1">
      <c r="C89" s="15"/>
      <c r="D89" s="15"/>
      <c r="E89" s="15"/>
      <c r="F89" s="15"/>
      <c r="G89" s="15"/>
    </row>
    <row r="90" spans="3:7" hidden="1">
      <c r="C90" s="15"/>
      <c r="D90" s="15"/>
      <c r="E90" s="15"/>
      <c r="F90" s="15"/>
      <c r="G90" s="15"/>
    </row>
    <row r="91" spans="3:7" hidden="1">
      <c r="C91" s="15"/>
      <c r="D91" s="15"/>
      <c r="E91" s="15"/>
      <c r="F91" s="15"/>
      <c r="G91" s="15"/>
    </row>
    <row r="92" spans="3:7" hidden="1">
      <c r="C92" s="15"/>
      <c r="D92" s="15"/>
      <c r="E92" s="15"/>
      <c r="F92" s="15"/>
      <c r="G92" s="15"/>
    </row>
    <row r="93" spans="3:7" hidden="1">
      <c r="C93" s="15"/>
      <c r="D93" s="15"/>
      <c r="E93" s="15"/>
      <c r="F93" s="15"/>
      <c r="G93" s="15"/>
    </row>
    <row r="94" spans="3:7" hidden="1">
      <c r="C94" s="15"/>
      <c r="D94" s="15"/>
      <c r="E94" s="15"/>
      <c r="F94" s="15"/>
      <c r="G94" s="15"/>
    </row>
    <row r="95" spans="3:7" hidden="1">
      <c r="C95" s="15"/>
      <c r="D95" s="15"/>
      <c r="E95" s="15"/>
      <c r="F95" s="15"/>
      <c r="G95" s="15"/>
    </row>
    <row r="96" spans="3:7" hidden="1">
      <c r="C96" s="15"/>
      <c r="D96" s="15"/>
      <c r="E96" s="15"/>
      <c r="F96" s="15"/>
      <c r="G96" s="15"/>
    </row>
    <row r="97" spans="3:7" hidden="1">
      <c r="C97" s="15"/>
      <c r="D97" s="15"/>
      <c r="E97" s="15"/>
      <c r="F97" s="15"/>
      <c r="G97" s="15"/>
    </row>
    <row r="98" spans="3:7" hidden="1">
      <c r="C98" s="15"/>
      <c r="D98" s="15"/>
      <c r="E98" s="15"/>
      <c r="F98" s="15"/>
      <c r="G98" s="15"/>
    </row>
    <row r="99" spans="3:7" hidden="1">
      <c r="C99" s="15"/>
      <c r="D99" s="15"/>
      <c r="E99" s="15"/>
      <c r="F99" s="15"/>
      <c r="G99" s="15"/>
    </row>
    <row r="100" spans="3:7" hidden="1">
      <c r="C100" s="15"/>
      <c r="D100" s="15"/>
      <c r="E100" s="15"/>
      <c r="F100" s="15"/>
      <c r="G100" s="15"/>
    </row>
    <row r="101" spans="3:7" hidden="1">
      <c r="C101" s="15"/>
      <c r="D101" s="15"/>
      <c r="E101" s="15"/>
      <c r="F101" s="15"/>
      <c r="G101" s="15"/>
    </row>
    <row r="102" spans="3:7" hidden="1">
      <c r="C102" s="15"/>
      <c r="D102" s="15"/>
      <c r="E102" s="15"/>
      <c r="F102" s="15"/>
      <c r="G102" s="15"/>
    </row>
    <row r="103" spans="3:7" hidden="1">
      <c r="C103" s="15"/>
      <c r="D103" s="15"/>
      <c r="E103" s="15"/>
      <c r="F103" s="15"/>
      <c r="G103" s="15"/>
    </row>
    <row r="104" spans="3:7" hidden="1">
      <c r="C104" s="15"/>
      <c r="D104" s="15"/>
      <c r="E104" s="15"/>
      <c r="F104" s="15"/>
      <c r="G104" s="15"/>
    </row>
    <row r="105" spans="3:7" hidden="1">
      <c r="C105" s="15"/>
      <c r="D105" s="15"/>
      <c r="E105" s="15"/>
      <c r="F105" s="15"/>
      <c r="G105" s="15"/>
    </row>
    <row r="106" spans="3:7" hidden="1">
      <c r="C106" s="15"/>
      <c r="D106" s="15"/>
      <c r="E106" s="15"/>
      <c r="F106" s="15"/>
      <c r="G106" s="15"/>
    </row>
    <row r="107" spans="3:7" hidden="1">
      <c r="C107" s="15"/>
      <c r="D107" s="15"/>
      <c r="E107" s="15"/>
      <c r="F107" s="15"/>
      <c r="G107" s="15"/>
    </row>
    <row r="108" spans="3:7" hidden="1">
      <c r="C108" s="15"/>
      <c r="D108" s="15"/>
      <c r="E108" s="15"/>
      <c r="F108" s="15"/>
      <c r="G108" s="15"/>
    </row>
    <row r="109" spans="3:7" hidden="1">
      <c r="C109" s="15"/>
      <c r="D109" s="15"/>
      <c r="E109" s="15"/>
      <c r="F109" s="15"/>
      <c r="G109" s="15"/>
    </row>
    <row r="110" spans="3:7" hidden="1">
      <c r="C110" s="15"/>
      <c r="D110" s="15"/>
      <c r="E110" s="15"/>
      <c r="F110" s="15"/>
      <c r="G110" s="15"/>
    </row>
    <row r="111" spans="3:7" hidden="1">
      <c r="C111" s="15"/>
      <c r="D111" s="15"/>
      <c r="E111" s="15"/>
      <c r="F111" s="15"/>
      <c r="G111" s="15"/>
    </row>
    <row r="112" spans="3:7" hidden="1">
      <c r="C112" s="15"/>
      <c r="D112" s="15"/>
      <c r="E112" s="15"/>
      <c r="F112" s="15"/>
      <c r="G112" s="15"/>
    </row>
    <row r="113" spans="3:7" hidden="1">
      <c r="C113" s="15"/>
      <c r="D113" s="15"/>
      <c r="E113" s="15"/>
      <c r="F113" s="15"/>
      <c r="G113" s="15"/>
    </row>
    <row r="114" spans="3:7" hidden="1">
      <c r="C114" s="15"/>
      <c r="D114" s="15"/>
      <c r="E114" s="15"/>
      <c r="F114" s="15"/>
      <c r="G114" s="15"/>
    </row>
    <row r="115" spans="3:7" hidden="1">
      <c r="C115" s="15"/>
      <c r="D115" s="15"/>
      <c r="E115" s="15"/>
      <c r="F115" s="15"/>
      <c r="G115" s="15"/>
    </row>
    <row r="116" spans="3:7" hidden="1">
      <c r="C116" s="15"/>
      <c r="D116" s="15"/>
      <c r="E116" s="15"/>
      <c r="F116" s="15"/>
      <c r="G116" s="15"/>
    </row>
    <row r="117" spans="3:7" hidden="1">
      <c r="C117" s="15"/>
      <c r="D117" s="15"/>
      <c r="E117" s="15"/>
      <c r="F117" s="15"/>
      <c r="G117" s="15"/>
    </row>
    <row r="118" spans="3:7" hidden="1">
      <c r="C118" s="15"/>
      <c r="D118" s="15"/>
      <c r="E118" s="15"/>
      <c r="F118" s="15"/>
      <c r="G118" s="15"/>
    </row>
    <row r="119" spans="3:7" hidden="1">
      <c r="C119" s="15"/>
      <c r="D119" s="15"/>
      <c r="E119" s="15"/>
      <c r="F119" s="15"/>
      <c r="G119" s="15"/>
    </row>
    <row r="120" spans="3:7" hidden="1">
      <c r="C120" s="15"/>
      <c r="D120" s="15"/>
      <c r="E120" s="15"/>
      <c r="F120" s="15"/>
      <c r="G120" s="15"/>
    </row>
    <row r="121" spans="3:7" hidden="1">
      <c r="C121" s="15"/>
      <c r="D121" s="15"/>
      <c r="E121" s="15"/>
      <c r="F121" s="15"/>
      <c r="G121" s="15"/>
    </row>
    <row r="122" spans="3:7" hidden="1">
      <c r="C122" s="15"/>
      <c r="D122" s="15"/>
      <c r="E122" s="15"/>
      <c r="F122" s="15"/>
      <c r="G122" s="15"/>
    </row>
    <row r="123" spans="3:7" hidden="1">
      <c r="C123" s="15"/>
      <c r="D123" s="15"/>
      <c r="E123" s="15"/>
      <c r="F123" s="15"/>
      <c r="G123" s="15"/>
    </row>
    <row r="124" spans="3:7" hidden="1">
      <c r="C124" s="15"/>
      <c r="D124" s="15"/>
      <c r="E124" s="15"/>
      <c r="F124" s="15"/>
      <c r="G124" s="15"/>
    </row>
    <row r="125" spans="3:7" hidden="1">
      <c r="C125" s="15"/>
      <c r="D125" s="15"/>
      <c r="E125" s="15"/>
      <c r="F125" s="15"/>
      <c r="G125" s="15"/>
    </row>
    <row r="126" spans="3:7" hidden="1">
      <c r="C126" s="15"/>
      <c r="D126" s="15"/>
      <c r="E126" s="15"/>
      <c r="F126" s="15"/>
      <c r="G126" s="15"/>
    </row>
    <row r="127" spans="3:7" hidden="1">
      <c r="C127" s="15"/>
      <c r="D127" s="15"/>
      <c r="E127" s="15"/>
      <c r="F127" s="15"/>
      <c r="G127" s="15"/>
    </row>
    <row r="128" spans="3:7" hidden="1">
      <c r="C128" s="15"/>
      <c r="D128" s="15"/>
      <c r="E128" s="15"/>
      <c r="F128" s="15"/>
      <c r="G128" s="15"/>
    </row>
    <row r="129" spans="3:7" hidden="1">
      <c r="C129" s="15"/>
      <c r="D129" s="15"/>
      <c r="E129" s="15"/>
      <c r="F129" s="15"/>
      <c r="G129" s="15"/>
    </row>
    <row r="130" spans="3:7" hidden="1">
      <c r="C130" s="15"/>
      <c r="D130" s="15"/>
      <c r="E130" s="15"/>
      <c r="F130" s="15"/>
      <c r="G130" s="15"/>
    </row>
    <row r="131" spans="3:7" hidden="1">
      <c r="C131" s="15"/>
      <c r="D131" s="15"/>
      <c r="E131" s="15"/>
      <c r="F131" s="15"/>
      <c r="G131" s="15"/>
    </row>
    <row r="132" spans="3:7" hidden="1">
      <c r="C132" s="15"/>
      <c r="D132" s="15"/>
      <c r="E132" s="15"/>
      <c r="F132" s="15"/>
      <c r="G132" s="15"/>
    </row>
    <row r="133" spans="3:7" hidden="1">
      <c r="C133" s="15"/>
      <c r="D133" s="15"/>
      <c r="E133" s="15"/>
      <c r="F133" s="15"/>
      <c r="G133" s="15"/>
    </row>
    <row r="134" spans="3:7" hidden="1">
      <c r="C134" s="15"/>
      <c r="D134" s="15"/>
      <c r="E134" s="15"/>
      <c r="F134" s="15"/>
      <c r="G134" s="15"/>
    </row>
    <row r="135" spans="3:7" hidden="1">
      <c r="C135" s="15"/>
      <c r="D135" s="15"/>
      <c r="E135" s="15"/>
      <c r="F135" s="15"/>
      <c r="G135" s="15"/>
    </row>
    <row r="136" spans="3:7" hidden="1">
      <c r="C136" s="15"/>
      <c r="D136" s="15"/>
      <c r="E136" s="15"/>
      <c r="F136" s="15"/>
      <c r="G136" s="15"/>
    </row>
    <row r="137" spans="3:7" hidden="1">
      <c r="C137" s="15"/>
      <c r="D137" s="15"/>
      <c r="E137" s="15"/>
      <c r="F137" s="15"/>
      <c r="G137" s="15"/>
    </row>
    <row r="138" spans="3:7" hidden="1">
      <c r="C138" s="15"/>
      <c r="D138" s="15"/>
      <c r="E138" s="15"/>
      <c r="F138" s="15"/>
      <c r="G138" s="15"/>
    </row>
    <row r="139" spans="3:7" hidden="1">
      <c r="C139" s="15"/>
      <c r="D139" s="15"/>
      <c r="E139" s="15"/>
      <c r="F139" s="15"/>
      <c r="G139" s="15"/>
    </row>
    <row r="140" spans="3:7" hidden="1">
      <c r="C140" s="15"/>
      <c r="D140" s="15"/>
      <c r="E140" s="15"/>
      <c r="F140" s="15"/>
      <c r="G140" s="15"/>
    </row>
    <row r="141" spans="3:7" hidden="1">
      <c r="C141" s="15"/>
      <c r="D141" s="15"/>
      <c r="E141" s="15"/>
      <c r="F141" s="15"/>
      <c r="G141" s="15"/>
    </row>
    <row r="142" spans="3:7" hidden="1">
      <c r="C142" s="15"/>
      <c r="D142" s="15"/>
      <c r="E142" s="15"/>
      <c r="F142" s="15"/>
      <c r="G142" s="15"/>
    </row>
    <row r="143" spans="3:7" hidden="1">
      <c r="C143" s="15"/>
      <c r="D143" s="15"/>
      <c r="E143" s="15"/>
      <c r="F143" s="15"/>
      <c r="G143" s="15"/>
    </row>
    <row r="144" spans="3:7" hidden="1">
      <c r="C144" s="15"/>
      <c r="D144" s="15"/>
      <c r="E144" s="15"/>
      <c r="F144" s="15"/>
      <c r="G144" s="15"/>
    </row>
    <row r="145" spans="3:7" hidden="1">
      <c r="C145" s="15"/>
      <c r="D145" s="15"/>
      <c r="E145" s="15"/>
      <c r="F145" s="15"/>
      <c r="G145" s="15"/>
    </row>
    <row r="146" spans="3:7" hidden="1">
      <c r="C146" s="15"/>
      <c r="D146" s="15"/>
      <c r="E146" s="15"/>
      <c r="F146" s="15"/>
      <c r="G146" s="15"/>
    </row>
    <row r="147" spans="3:7" hidden="1">
      <c r="C147" s="15"/>
      <c r="D147" s="15"/>
      <c r="E147" s="15"/>
      <c r="F147" s="15"/>
      <c r="G147" s="15"/>
    </row>
    <row r="148" spans="3:7" hidden="1">
      <c r="C148" s="15"/>
      <c r="D148" s="15"/>
      <c r="E148" s="15"/>
      <c r="F148" s="15"/>
      <c r="G148" s="15"/>
    </row>
    <row r="149" spans="3:7" hidden="1">
      <c r="C149" s="15"/>
      <c r="D149" s="15"/>
      <c r="E149" s="15"/>
      <c r="F149" s="15"/>
      <c r="G149" s="15"/>
    </row>
    <row r="150" spans="3:7" hidden="1">
      <c r="C150" s="15"/>
      <c r="D150" s="15"/>
      <c r="E150" s="15"/>
      <c r="F150" s="15"/>
      <c r="G150" s="15"/>
    </row>
    <row r="151" spans="3:7" hidden="1">
      <c r="C151" s="15"/>
      <c r="D151" s="15"/>
      <c r="E151" s="15"/>
      <c r="F151" s="15"/>
      <c r="G151" s="15"/>
    </row>
    <row r="152" spans="3:7" hidden="1">
      <c r="C152" s="15"/>
      <c r="D152" s="15"/>
      <c r="E152" s="15"/>
      <c r="F152" s="15"/>
      <c r="G152" s="15"/>
    </row>
    <row r="153" spans="3:7" hidden="1">
      <c r="C153" s="15"/>
      <c r="D153" s="15"/>
      <c r="E153" s="15"/>
      <c r="F153" s="15"/>
      <c r="G153" s="15"/>
    </row>
    <row r="154" spans="3:7" hidden="1">
      <c r="C154" s="15"/>
      <c r="D154" s="15"/>
      <c r="E154" s="15"/>
      <c r="F154" s="15"/>
      <c r="G154" s="15"/>
    </row>
    <row r="155" spans="3:7" hidden="1">
      <c r="C155" s="15"/>
      <c r="D155" s="15"/>
      <c r="E155" s="15"/>
      <c r="F155" s="15"/>
      <c r="G155" s="15"/>
    </row>
    <row r="156" spans="3:7" hidden="1">
      <c r="C156" s="15"/>
      <c r="D156" s="15"/>
      <c r="E156" s="15"/>
      <c r="F156" s="15"/>
      <c r="G156" s="15"/>
    </row>
    <row r="157" spans="3:7" hidden="1">
      <c r="C157" s="15"/>
      <c r="D157" s="15"/>
      <c r="E157" s="15"/>
      <c r="F157" s="15"/>
      <c r="G157" s="15"/>
    </row>
    <row r="158" spans="3:7" hidden="1">
      <c r="C158" s="15"/>
      <c r="D158" s="15"/>
      <c r="E158" s="15"/>
      <c r="F158" s="15"/>
      <c r="G158" s="15"/>
    </row>
    <row r="159" spans="3:7" hidden="1">
      <c r="C159" s="15"/>
      <c r="D159" s="15"/>
      <c r="E159" s="15"/>
      <c r="F159" s="15"/>
      <c r="G159" s="15"/>
    </row>
    <row r="160" spans="3:7" hidden="1">
      <c r="C160" s="15"/>
      <c r="D160" s="15"/>
      <c r="E160" s="15"/>
      <c r="F160" s="15"/>
      <c r="G160" s="15"/>
    </row>
    <row r="161" spans="3:7" hidden="1">
      <c r="C161" s="15"/>
      <c r="D161" s="15"/>
      <c r="E161" s="15"/>
      <c r="F161" s="15"/>
      <c r="G161" s="15"/>
    </row>
    <row r="162" spans="3:7" hidden="1">
      <c r="C162" s="15"/>
      <c r="D162" s="15"/>
      <c r="E162" s="15"/>
      <c r="F162" s="15"/>
      <c r="G162" s="15"/>
    </row>
    <row r="163" spans="3:7" hidden="1">
      <c r="C163" s="15"/>
      <c r="D163" s="15"/>
      <c r="E163" s="15"/>
      <c r="F163" s="15"/>
      <c r="G163" s="15"/>
    </row>
    <row r="164" spans="3:7" hidden="1">
      <c r="C164" s="15"/>
      <c r="D164" s="15"/>
      <c r="E164" s="15"/>
      <c r="F164" s="15"/>
      <c r="G164" s="15"/>
    </row>
    <row r="165" spans="3:7" hidden="1">
      <c r="C165" s="15"/>
      <c r="D165" s="15"/>
      <c r="E165" s="15"/>
      <c r="F165" s="15"/>
      <c r="G165" s="15"/>
    </row>
    <row r="166" spans="3:7" hidden="1">
      <c r="C166" s="15"/>
      <c r="D166" s="15"/>
      <c r="E166" s="15"/>
      <c r="F166" s="15"/>
      <c r="G166" s="15"/>
    </row>
    <row r="167" spans="3:7" hidden="1">
      <c r="C167" s="15"/>
      <c r="D167" s="15"/>
      <c r="E167" s="15"/>
      <c r="F167" s="15"/>
      <c r="G167" s="15"/>
    </row>
    <row r="168" spans="3:7" hidden="1">
      <c r="C168" s="15"/>
      <c r="D168" s="15"/>
      <c r="E168" s="15"/>
      <c r="F168" s="15"/>
      <c r="G168" s="15"/>
    </row>
    <row r="169" spans="3:7" hidden="1">
      <c r="C169" s="15"/>
      <c r="D169" s="15"/>
      <c r="E169" s="15"/>
      <c r="F169" s="15"/>
      <c r="G169" s="15"/>
    </row>
    <row r="170" spans="3:7" hidden="1">
      <c r="C170" s="15"/>
      <c r="D170" s="15"/>
      <c r="E170" s="15"/>
      <c r="F170" s="15"/>
      <c r="G170" s="15"/>
    </row>
    <row r="171" spans="3:7" hidden="1">
      <c r="C171" s="15"/>
      <c r="D171" s="15"/>
      <c r="E171" s="15"/>
      <c r="F171" s="15"/>
      <c r="G171" s="15"/>
    </row>
    <row r="172" spans="3:7" hidden="1">
      <c r="C172" s="15"/>
      <c r="D172" s="15"/>
      <c r="E172" s="15"/>
      <c r="F172" s="15"/>
      <c r="G172" s="15"/>
    </row>
    <row r="173" spans="3:7" hidden="1">
      <c r="C173" s="15"/>
      <c r="D173" s="15"/>
      <c r="E173" s="15"/>
      <c r="F173" s="15"/>
      <c r="G173" s="15"/>
    </row>
    <row r="174" spans="3:7" hidden="1">
      <c r="C174" s="15"/>
      <c r="D174" s="15"/>
      <c r="E174" s="15"/>
      <c r="F174" s="15"/>
      <c r="G174" s="15"/>
    </row>
    <row r="175" spans="3:7" hidden="1">
      <c r="C175" s="15"/>
      <c r="D175" s="15"/>
      <c r="E175" s="15"/>
      <c r="F175" s="15"/>
      <c r="G175" s="15"/>
    </row>
    <row r="176" spans="3:7" hidden="1">
      <c r="C176" s="15"/>
      <c r="D176" s="15"/>
      <c r="E176" s="15"/>
      <c r="F176" s="15"/>
      <c r="G176" s="15"/>
    </row>
    <row r="177" spans="3:7" hidden="1">
      <c r="C177" s="15"/>
      <c r="D177" s="15"/>
      <c r="E177" s="15"/>
      <c r="F177" s="15"/>
      <c r="G177" s="15"/>
    </row>
    <row r="178" spans="3:7" hidden="1">
      <c r="C178" s="15"/>
      <c r="D178" s="15"/>
      <c r="E178" s="15"/>
      <c r="F178" s="15"/>
      <c r="G178" s="15"/>
    </row>
    <row r="179" spans="3:7" hidden="1">
      <c r="C179" s="15"/>
      <c r="D179" s="15"/>
      <c r="E179" s="15"/>
      <c r="F179" s="15"/>
      <c r="G179" s="15"/>
    </row>
    <row r="180" spans="3:7" hidden="1">
      <c r="C180" s="15"/>
      <c r="D180" s="15"/>
      <c r="E180" s="15"/>
      <c r="F180" s="15"/>
      <c r="G180" s="15"/>
    </row>
    <row r="181" spans="3:7" hidden="1">
      <c r="C181" s="15"/>
      <c r="D181" s="15"/>
      <c r="E181" s="15"/>
      <c r="F181" s="15"/>
      <c r="G181" s="15"/>
    </row>
    <row r="182" spans="3:7" hidden="1">
      <c r="C182" s="15"/>
      <c r="D182" s="15"/>
      <c r="E182" s="15"/>
      <c r="F182" s="15"/>
      <c r="G182" s="15"/>
    </row>
    <row r="183" spans="3:7" hidden="1">
      <c r="C183" s="15"/>
      <c r="D183" s="15"/>
      <c r="E183" s="15"/>
      <c r="F183" s="15"/>
      <c r="G183" s="15"/>
    </row>
    <row r="184" spans="3:7" hidden="1">
      <c r="C184" s="15"/>
      <c r="D184" s="15"/>
      <c r="E184" s="15"/>
      <c r="F184" s="15"/>
      <c r="G184" s="15"/>
    </row>
    <row r="185" spans="3:7" hidden="1">
      <c r="C185" s="15"/>
      <c r="D185" s="15"/>
      <c r="E185" s="15"/>
      <c r="F185" s="15"/>
      <c r="G185" s="15"/>
    </row>
    <row r="186" spans="3:7" hidden="1">
      <c r="C186" s="15"/>
      <c r="D186" s="15"/>
      <c r="E186" s="15"/>
      <c r="F186" s="15"/>
      <c r="G186" s="15"/>
    </row>
    <row r="187" spans="3:7" hidden="1">
      <c r="C187" s="15"/>
      <c r="D187" s="15"/>
      <c r="E187" s="15"/>
      <c r="F187" s="15"/>
      <c r="G187" s="15"/>
    </row>
    <row r="188" spans="3:7" hidden="1">
      <c r="C188" s="15"/>
      <c r="D188" s="15"/>
      <c r="E188" s="15"/>
      <c r="F188" s="15"/>
      <c r="G188" s="15"/>
    </row>
    <row r="189" spans="3:7" hidden="1">
      <c r="C189" s="15"/>
      <c r="D189" s="15"/>
      <c r="E189" s="15"/>
      <c r="F189" s="15"/>
      <c r="G189" s="15"/>
    </row>
    <row r="190" spans="3:7" hidden="1">
      <c r="C190" s="15"/>
      <c r="D190" s="15"/>
      <c r="E190" s="15"/>
      <c r="F190" s="15"/>
      <c r="G190" s="15"/>
    </row>
    <row r="191" spans="3:7" hidden="1">
      <c r="C191" s="15"/>
      <c r="D191" s="15"/>
      <c r="E191" s="15"/>
      <c r="F191" s="15"/>
      <c r="G191" s="15"/>
    </row>
    <row r="192" spans="3:7" hidden="1">
      <c r="C192" s="15"/>
      <c r="D192" s="15"/>
      <c r="E192" s="15"/>
      <c r="F192" s="15"/>
      <c r="G192" s="15"/>
    </row>
    <row r="193" spans="3:7" hidden="1">
      <c r="C193" s="15"/>
      <c r="D193" s="15"/>
      <c r="E193" s="15"/>
      <c r="F193" s="15"/>
      <c r="G193" s="15"/>
    </row>
    <row r="194" spans="3:7" hidden="1">
      <c r="C194" s="15"/>
      <c r="D194" s="15"/>
      <c r="E194" s="15"/>
      <c r="F194" s="15"/>
      <c r="G194" s="15"/>
    </row>
    <row r="195" spans="3:7" hidden="1">
      <c r="C195" s="15"/>
      <c r="D195" s="15"/>
      <c r="E195" s="15"/>
      <c r="F195" s="15"/>
      <c r="G195" s="15"/>
    </row>
    <row r="196" spans="3:7" hidden="1">
      <c r="C196" s="15"/>
      <c r="D196" s="15"/>
      <c r="E196" s="15"/>
      <c r="F196" s="15"/>
      <c r="G196" s="15"/>
    </row>
    <row r="197" spans="3:7" hidden="1">
      <c r="C197" s="15"/>
      <c r="D197" s="15"/>
      <c r="E197" s="15"/>
      <c r="F197" s="15"/>
      <c r="G197" s="15"/>
    </row>
    <row r="198" spans="3:7" hidden="1">
      <c r="C198" s="15"/>
      <c r="D198" s="15"/>
      <c r="E198" s="15"/>
      <c r="F198" s="15"/>
      <c r="G198" s="15"/>
    </row>
    <row r="199" spans="3:7" hidden="1">
      <c r="C199" s="15"/>
      <c r="D199" s="15"/>
      <c r="E199" s="15"/>
      <c r="F199" s="15"/>
      <c r="G199" s="15"/>
    </row>
    <row r="200" spans="3:7" hidden="1">
      <c r="C200" s="15"/>
      <c r="D200" s="15"/>
      <c r="E200" s="15"/>
      <c r="F200" s="15"/>
      <c r="G200" s="15"/>
    </row>
    <row r="201" spans="3:7" hidden="1">
      <c r="C201" s="15"/>
      <c r="D201" s="15"/>
      <c r="E201" s="15"/>
      <c r="F201" s="15"/>
      <c r="G201" s="15"/>
    </row>
    <row r="202" spans="3:7" hidden="1">
      <c r="C202" s="15"/>
      <c r="D202" s="15"/>
      <c r="E202" s="15"/>
      <c r="F202" s="15"/>
      <c r="G202" s="15"/>
    </row>
    <row r="203" spans="3:7" hidden="1">
      <c r="C203" s="15"/>
      <c r="D203" s="15"/>
      <c r="E203" s="15"/>
      <c r="F203" s="15"/>
      <c r="G203" s="15"/>
    </row>
    <row r="204" spans="3:7" hidden="1">
      <c r="C204" s="15"/>
      <c r="D204" s="15"/>
      <c r="E204" s="15"/>
      <c r="F204" s="15"/>
      <c r="G204" s="15"/>
    </row>
    <row r="205" spans="3:7" hidden="1">
      <c r="C205" s="15"/>
      <c r="D205" s="15"/>
      <c r="E205" s="15"/>
      <c r="F205" s="15"/>
      <c r="G205" s="15"/>
    </row>
    <row r="206" spans="3:7" hidden="1">
      <c r="C206" s="15"/>
      <c r="D206" s="15"/>
      <c r="E206" s="15"/>
      <c r="F206" s="15"/>
      <c r="G206" s="15"/>
    </row>
    <row r="207" spans="3:7" hidden="1">
      <c r="C207" s="15"/>
      <c r="D207" s="15"/>
      <c r="E207" s="15"/>
      <c r="F207" s="15"/>
      <c r="G207" s="15"/>
    </row>
    <row r="208" spans="3:7" hidden="1">
      <c r="C208" s="15"/>
      <c r="D208" s="15"/>
      <c r="E208" s="15"/>
      <c r="F208" s="15"/>
      <c r="G208" s="15"/>
    </row>
    <row r="209" spans="3:7" hidden="1">
      <c r="C209" s="15"/>
      <c r="D209" s="15"/>
      <c r="E209" s="15"/>
      <c r="F209" s="15"/>
      <c r="G209" s="15"/>
    </row>
    <row r="210" spans="3:7" hidden="1">
      <c r="C210" s="15"/>
      <c r="D210" s="15"/>
      <c r="E210" s="15"/>
      <c r="F210" s="15"/>
      <c r="G210" s="15"/>
    </row>
    <row r="211" spans="3:7" hidden="1">
      <c r="C211" s="15"/>
      <c r="D211" s="15"/>
      <c r="E211" s="15"/>
      <c r="F211" s="15"/>
      <c r="G211" s="15"/>
    </row>
    <row r="212" spans="3:7" hidden="1">
      <c r="C212" s="15"/>
      <c r="D212" s="15"/>
      <c r="E212" s="15"/>
      <c r="F212" s="15"/>
      <c r="G212" s="15"/>
    </row>
    <row r="213" spans="3:7" hidden="1">
      <c r="C213" s="15"/>
      <c r="D213" s="15"/>
      <c r="E213" s="15"/>
      <c r="F213" s="15"/>
      <c r="G213" s="15"/>
    </row>
    <row r="214" spans="3:7" hidden="1">
      <c r="C214" s="15"/>
      <c r="D214" s="15"/>
      <c r="E214" s="15"/>
      <c r="F214" s="15"/>
      <c r="G214" s="15"/>
    </row>
    <row r="215" spans="3:7" hidden="1">
      <c r="C215" s="15"/>
      <c r="D215" s="15"/>
      <c r="E215" s="15"/>
      <c r="F215" s="15"/>
      <c r="G215" s="15"/>
    </row>
    <row r="216" spans="3:7" hidden="1">
      <c r="C216" s="15"/>
      <c r="D216" s="15"/>
      <c r="E216" s="15"/>
      <c r="F216" s="15"/>
      <c r="G216" s="15"/>
    </row>
    <row r="217" spans="3:7" hidden="1">
      <c r="C217" s="15"/>
      <c r="D217" s="15"/>
      <c r="E217" s="15"/>
      <c r="F217" s="15"/>
      <c r="G217" s="15"/>
    </row>
    <row r="218" spans="3:7" hidden="1">
      <c r="C218" s="15"/>
      <c r="D218" s="15"/>
      <c r="E218" s="15"/>
      <c r="F218" s="15"/>
      <c r="G218" s="15"/>
    </row>
    <row r="219" spans="3:7" hidden="1">
      <c r="C219" s="15"/>
      <c r="D219" s="15"/>
      <c r="E219" s="15"/>
      <c r="F219" s="15"/>
      <c r="G219" s="15"/>
    </row>
    <row r="220" spans="3:7" hidden="1">
      <c r="C220" s="15"/>
      <c r="D220" s="15"/>
      <c r="E220" s="15"/>
      <c r="F220" s="15"/>
      <c r="G220" s="15"/>
    </row>
    <row r="221" spans="3:7" hidden="1">
      <c r="C221" s="15"/>
      <c r="D221" s="15"/>
      <c r="E221" s="15"/>
      <c r="F221" s="15"/>
      <c r="G221" s="15"/>
    </row>
    <row r="222" spans="3:7" hidden="1">
      <c r="C222" s="15"/>
      <c r="D222" s="15"/>
      <c r="E222" s="15"/>
      <c r="F222" s="15"/>
      <c r="G222" s="15"/>
    </row>
    <row r="223" spans="3:7" hidden="1">
      <c r="C223" s="15"/>
      <c r="D223" s="15"/>
      <c r="E223" s="15"/>
      <c r="F223" s="15"/>
      <c r="G223" s="15"/>
    </row>
    <row r="224" spans="3:7" hidden="1">
      <c r="C224" s="15"/>
      <c r="D224" s="15"/>
      <c r="E224" s="15"/>
      <c r="F224" s="15"/>
      <c r="G224" s="15"/>
    </row>
    <row r="225" spans="3:7" hidden="1">
      <c r="C225" s="15"/>
      <c r="D225" s="15"/>
      <c r="E225" s="15"/>
      <c r="F225" s="15"/>
      <c r="G225" s="15"/>
    </row>
    <row r="226" spans="3:7" hidden="1">
      <c r="C226" s="15"/>
      <c r="D226" s="15"/>
      <c r="E226" s="15"/>
      <c r="F226" s="15"/>
      <c r="G226" s="15"/>
    </row>
    <row r="227" spans="3:7" hidden="1">
      <c r="C227" s="15"/>
      <c r="D227" s="15"/>
      <c r="E227" s="15"/>
      <c r="F227" s="15"/>
      <c r="G227" s="15"/>
    </row>
    <row r="228" spans="3:7" hidden="1">
      <c r="C228" s="15"/>
      <c r="D228" s="15"/>
      <c r="E228" s="15"/>
      <c r="F228" s="15"/>
      <c r="G228" s="15"/>
    </row>
    <row r="229" spans="3:7" hidden="1">
      <c r="C229" s="15"/>
      <c r="D229" s="15"/>
      <c r="E229" s="15"/>
      <c r="F229" s="15"/>
      <c r="G229" s="15"/>
    </row>
    <row r="230" spans="3:7" hidden="1">
      <c r="C230" s="15"/>
      <c r="D230" s="15"/>
      <c r="E230" s="15"/>
      <c r="F230" s="15"/>
      <c r="G230" s="15"/>
    </row>
    <row r="231" spans="3:7" hidden="1">
      <c r="C231" s="15"/>
      <c r="D231" s="15"/>
      <c r="E231" s="15"/>
      <c r="F231" s="15"/>
      <c r="G231" s="15"/>
    </row>
    <row r="232" spans="3:7" hidden="1">
      <c r="C232" s="15"/>
      <c r="D232" s="15"/>
      <c r="E232" s="15"/>
      <c r="F232" s="15"/>
      <c r="G232" s="15"/>
    </row>
    <row r="233" spans="3:7" hidden="1">
      <c r="C233" s="15"/>
      <c r="D233" s="15"/>
      <c r="E233" s="15"/>
      <c r="F233" s="15"/>
      <c r="G233" s="15"/>
    </row>
    <row r="234" spans="3:7" hidden="1">
      <c r="C234" s="15"/>
      <c r="D234" s="15"/>
      <c r="E234" s="15"/>
      <c r="F234" s="15"/>
      <c r="G234" s="15"/>
    </row>
    <row r="235" spans="3:7" hidden="1">
      <c r="C235" s="15"/>
      <c r="D235" s="15"/>
      <c r="E235" s="15"/>
      <c r="F235" s="15"/>
      <c r="G235" s="15"/>
    </row>
    <row r="236" spans="3:7" hidden="1">
      <c r="C236" s="15"/>
      <c r="D236" s="15"/>
      <c r="E236" s="15"/>
      <c r="F236" s="15"/>
      <c r="G236" s="15"/>
    </row>
    <row r="237" spans="3:7" hidden="1">
      <c r="C237" s="15"/>
      <c r="D237" s="15"/>
      <c r="E237" s="15"/>
      <c r="F237" s="15"/>
      <c r="G237" s="15"/>
    </row>
    <row r="238" spans="3:7" hidden="1">
      <c r="C238" s="15"/>
      <c r="D238" s="15"/>
      <c r="E238" s="15"/>
      <c r="F238" s="15"/>
      <c r="G238" s="15"/>
    </row>
    <row r="239" spans="3:7" hidden="1">
      <c r="C239" s="15"/>
      <c r="D239" s="15"/>
      <c r="E239" s="15"/>
      <c r="F239" s="15"/>
      <c r="G239" s="15"/>
    </row>
    <row r="240" spans="3:7" hidden="1">
      <c r="C240" s="15"/>
      <c r="D240" s="15"/>
      <c r="E240" s="15"/>
      <c r="F240" s="15"/>
      <c r="G240" s="15"/>
    </row>
    <row r="241" spans="3:7" hidden="1">
      <c r="C241" s="15"/>
      <c r="D241" s="15"/>
      <c r="E241" s="15"/>
      <c r="F241" s="15"/>
      <c r="G241" s="15"/>
    </row>
    <row r="242" spans="3:7" hidden="1">
      <c r="C242" s="15"/>
      <c r="D242" s="15"/>
      <c r="E242" s="15"/>
      <c r="F242" s="15"/>
      <c r="G242" s="15"/>
    </row>
    <row r="243" spans="3:7" hidden="1">
      <c r="C243" s="15"/>
      <c r="D243" s="15"/>
      <c r="E243" s="15"/>
      <c r="F243" s="15"/>
      <c r="G243" s="15"/>
    </row>
    <row r="244" spans="3:7" hidden="1">
      <c r="C244" s="15"/>
      <c r="D244" s="15"/>
      <c r="E244" s="15"/>
      <c r="F244" s="15"/>
      <c r="G244" s="15"/>
    </row>
    <row r="245" spans="3:7" hidden="1">
      <c r="C245" s="15"/>
      <c r="D245" s="15"/>
      <c r="E245" s="15"/>
      <c r="F245" s="15"/>
      <c r="G245" s="15"/>
    </row>
    <row r="246" spans="3:7" hidden="1">
      <c r="C246" s="15"/>
      <c r="D246" s="15"/>
      <c r="E246" s="15"/>
      <c r="F246" s="15"/>
      <c r="G246" s="15"/>
    </row>
    <row r="247" spans="3:7" hidden="1">
      <c r="C247" s="15"/>
      <c r="D247" s="15"/>
      <c r="E247" s="15"/>
      <c r="F247" s="15"/>
      <c r="G247" s="15"/>
    </row>
    <row r="248" spans="3:7" hidden="1">
      <c r="C248" s="15"/>
      <c r="D248" s="15"/>
      <c r="E248" s="15"/>
      <c r="F248" s="15"/>
      <c r="G248" s="15"/>
    </row>
    <row r="249" spans="3:7" hidden="1">
      <c r="C249" s="15"/>
      <c r="D249" s="15"/>
      <c r="E249" s="15"/>
      <c r="F249" s="15"/>
      <c r="G249" s="15"/>
    </row>
    <row r="250" spans="3:7" hidden="1">
      <c r="C250" s="15"/>
      <c r="D250" s="15"/>
      <c r="E250" s="15"/>
      <c r="F250" s="15"/>
      <c r="G250" s="15"/>
    </row>
    <row r="251" spans="3:7" hidden="1">
      <c r="C251" s="15"/>
      <c r="D251" s="15"/>
      <c r="E251" s="15"/>
      <c r="F251" s="15"/>
      <c r="G251" s="15"/>
    </row>
    <row r="252" spans="3:7" hidden="1">
      <c r="C252" s="15"/>
      <c r="D252" s="15"/>
      <c r="E252" s="15"/>
      <c r="F252" s="15"/>
      <c r="G252" s="15"/>
    </row>
    <row r="253" spans="3:7" hidden="1">
      <c r="C253" s="15"/>
      <c r="D253" s="15"/>
      <c r="E253" s="15"/>
      <c r="F253" s="15"/>
      <c r="G253" s="15"/>
    </row>
    <row r="254" spans="3:7" hidden="1">
      <c r="C254" s="15"/>
      <c r="D254" s="15"/>
      <c r="E254" s="15"/>
      <c r="F254" s="15"/>
      <c r="G254" s="15"/>
    </row>
    <row r="255" spans="3:7" hidden="1">
      <c r="C255" s="15"/>
      <c r="D255" s="15"/>
      <c r="E255" s="15"/>
      <c r="F255" s="15"/>
      <c r="G255" s="15"/>
    </row>
    <row r="256" spans="3:7" hidden="1">
      <c r="C256" s="15"/>
      <c r="D256" s="15"/>
      <c r="E256" s="15"/>
      <c r="F256" s="15"/>
      <c r="G256" s="15"/>
    </row>
    <row r="257" spans="3:7" hidden="1">
      <c r="C257" s="15"/>
      <c r="D257" s="15"/>
      <c r="E257" s="15"/>
      <c r="F257" s="15"/>
      <c r="G257" s="15"/>
    </row>
    <row r="258" spans="3:7" hidden="1">
      <c r="C258" s="15"/>
      <c r="D258" s="15"/>
      <c r="E258" s="15"/>
      <c r="F258" s="15"/>
      <c r="G258" s="15"/>
    </row>
    <row r="259" spans="3:7" hidden="1">
      <c r="C259" s="15"/>
      <c r="D259" s="15"/>
      <c r="E259" s="15"/>
      <c r="F259" s="15"/>
      <c r="G259" s="15"/>
    </row>
    <row r="260" spans="3:7" hidden="1">
      <c r="C260" s="15"/>
      <c r="D260" s="15"/>
      <c r="E260" s="15"/>
      <c r="F260" s="15"/>
      <c r="G260" s="15"/>
    </row>
    <row r="261" spans="3:7" hidden="1">
      <c r="C261" s="15"/>
      <c r="D261" s="15"/>
      <c r="E261" s="15"/>
      <c r="F261" s="15"/>
      <c r="G261" s="15"/>
    </row>
    <row r="262" spans="3:7" hidden="1">
      <c r="C262" s="15"/>
      <c r="D262" s="15"/>
      <c r="E262" s="15"/>
      <c r="F262" s="15"/>
      <c r="G262" s="15"/>
    </row>
    <row r="263" spans="3:7" hidden="1">
      <c r="C263" s="15"/>
      <c r="D263" s="15"/>
      <c r="E263" s="15"/>
      <c r="F263" s="15"/>
      <c r="G263" s="15"/>
    </row>
    <row r="264" spans="3:7" hidden="1">
      <c r="C264" s="15"/>
      <c r="D264" s="15"/>
      <c r="E264" s="15"/>
      <c r="F264" s="15"/>
      <c r="G264" s="15"/>
    </row>
    <row r="265" spans="3:7" hidden="1">
      <c r="C265" s="15"/>
      <c r="D265" s="15"/>
      <c r="E265" s="15"/>
      <c r="F265" s="15"/>
      <c r="G265" s="15"/>
    </row>
    <row r="266" spans="3:7" hidden="1">
      <c r="C266" s="15"/>
      <c r="D266" s="15"/>
      <c r="E266" s="15"/>
      <c r="F266" s="15"/>
      <c r="G266" s="15"/>
    </row>
    <row r="267" spans="3:7" hidden="1">
      <c r="C267" s="15"/>
      <c r="D267" s="15"/>
      <c r="E267" s="15"/>
      <c r="F267" s="15"/>
      <c r="G267" s="15"/>
    </row>
    <row r="268" spans="3:7" hidden="1">
      <c r="C268" s="15"/>
      <c r="D268" s="15"/>
      <c r="E268" s="15"/>
      <c r="F268" s="15"/>
      <c r="G268" s="15"/>
    </row>
    <row r="269" spans="3:7" hidden="1">
      <c r="C269" s="15"/>
      <c r="D269" s="15"/>
      <c r="E269" s="15"/>
      <c r="F269" s="15"/>
      <c r="G269" s="15"/>
    </row>
    <row r="270" spans="3:7" hidden="1">
      <c r="C270" s="15"/>
      <c r="D270" s="15"/>
      <c r="E270" s="15"/>
      <c r="F270" s="15"/>
      <c r="G270" s="15"/>
    </row>
    <row r="271" spans="3:7" hidden="1">
      <c r="C271" s="15"/>
      <c r="D271" s="15"/>
      <c r="E271" s="15"/>
      <c r="F271" s="15"/>
      <c r="G271" s="15"/>
    </row>
    <row r="272" spans="3:7" hidden="1">
      <c r="C272" s="15"/>
      <c r="D272" s="15"/>
      <c r="E272" s="15"/>
      <c r="F272" s="15"/>
      <c r="G272" s="15"/>
    </row>
    <row r="273" spans="3:7" hidden="1">
      <c r="C273" s="15"/>
      <c r="D273" s="15"/>
      <c r="E273" s="15"/>
      <c r="F273" s="15"/>
      <c r="G273" s="15"/>
    </row>
    <row r="274" spans="3:7" hidden="1">
      <c r="C274" s="15"/>
      <c r="D274" s="15"/>
      <c r="E274" s="15"/>
      <c r="F274" s="15"/>
      <c r="G274" s="15"/>
    </row>
    <row r="275" spans="3:7" hidden="1">
      <c r="C275" s="15"/>
      <c r="D275" s="15"/>
      <c r="E275" s="15"/>
      <c r="F275" s="15"/>
      <c r="G275" s="15"/>
    </row>
    <row r="276" spans="3:7" hidden="1">
      <c r="C276" s="15"/>
      <c r="D276" s="15"/>
      <c r="E276" s="15"/>
      <c r="F276" s="15"/>
      <c r="G276" s="15"/>
    </row>
    <row r="277" spans="3:7" hidden="1">
      <c r="C277" s="15"/>
      <c r="D277" s="15"/>
      <c r="E277" s="15"/>
      <c r="F277" s="15"/>
      <c r="G277" s="15"/>
    </row>
    <row r="278" spans="3:7" hidden="1">
      <c r="C278" s="15"/>
      <c r="D278" s="15"/>
      <c r="E278" s="15"/>
      <c r="F278" s="15"/>
      <c r="G278" s="15"/>
    </row>
    <row r="279" spans="3:7" hidden="1">
      <c r="C279" s="15"/>
      <c r="D279" s="15"/>
      <c r="E279" s="15"/>
      <c r="F279" s="15"/>
      <c r="G279" s="15"/>
    </row>
    <row r="280" spans="3:7" hidden="1">
      <c r="C280" s="15"/>
      <c r="D280" s="15"/>
      <c r="E280" s="15"/>
      <c r="F280" s="15"/>
      <c r="G280" s="15"/>
    </row>
    <row r="281" spans="3:7" hidden="1">
      <c r="C281" s="15"/>
      <c r="D281" s="15"/>
      <c r="E281" s="15"/>
      <c r="F281" s="15"/>
      <c r="G281" s="15"/>
    </row>
    <row r="282" spans="3:7" hidden="1">
      <c r="C282" s="15"/>
      <c r="D282" s="15"/>
      <c r="E282" s="15"/>
      <c r="F282" s="15"/>
      <c r="G282" s="15"/>
    </row>
    <row r="283" spans="3:7" hidden="1">
      <c r="C283" s="15"/>
      <c r="D283" s="15"/>
      <c r="E283" s="15"/>
      <c r="F283" s="15"/>
      <c r="G283" s="15"/>
    </row>
    <row r="284" spans="3:7" hidden="1">
      <c r="C284" s="15"/>
      <c r="D284" s="15"/>
      <c r="E284" s="15"/>
      <c r="F284" s="15"/>
      <c r="G284" s="15"/>
    </row>
    <row r="285" spans="3:7" hidden="1">
      <c r="C285" s="15"/>
      <c r="D285" s="15"/>
      <c r="E285" s="15"/>
      <c r="F285" s="15"/>
      <c r="G285" s="15"/>
    </row>
    <row r="286" spans="3:7" hidden="1">
      <c r="C286" s="15"/>
      <c r="D286" s="15"/>
      <c r="E286" s="15"/>
      <c r="F286" s="15"/>
      <c r="G286" s="15"/>
    </row>
    <row r="287" spans="3:7" hidden="1">
      <c r="C287" s="15"/>
      <c r="D287" s="15"/>
      <c r="E287" s="15"/>
      <c r="F287" s="15"/>
      <c r="G287" s="15"/>
    </row>
    <row r="288" spans="3:7" hidden="1">
      <c r="C288" s="15"/>
      <c r="D288" s="15"/>
      <c r="E288" s="15"/>
      <c r="F288" s="15"/>
      <c r="G288" s="15"/>
    </row>
    <row r="289" spans="3:7" hidden="1">
      <c r="C289" s="15"/>
      <c r="D289" s="15"/>
      <c r="E289" s="15"/>
      <c r="F289" s="15"/>
      <c r="G289" s="15"/>
    </row>
    <row r="290" spans="3:7" hidden="1">
      <c r="C290" s="15"/>
      <c r="D290" s="15"/>
      <c r="E290" s="15"/>
      <c r="F290" s="15"/>
      <c r="G290" s="15"/>
    </row>
    <row r="291" spans="3:7" hidden="1">
      <c r="C291" s="15"/>
      <c r="D291" s="15"/>
      <c r="E291" s="15"/>
      <c r="F291" s="15"/>
      <c r="G291" s="15"/>
    </row>
    <row r="292" spans="3:7" hidden="1">
      <c r="C292" s="15"/>
      <c r="D292" s="15"/>
      <c r="E292" s="15"/>
      <c r="F292" s="15"/>
      <c r="G292" s="15"/>
    </row>
    <row r="293" spans="3:7" hidden="1">
      <c r="C293" s="15"/>
      <c r="D293" s="15"/>
      <c r="E293" s="15"/>
      <c r="F293" s="15"/>
      <c r="G293" s="15"/>
    </row>
    <row r="294" spans="3:7" hidden="1">
      <c r="C294" s="15"/>
      <c r="D294" s="15"/>
      <c r="E294" s="15"/>
      <c r="F294" s="15"/>
      <c r="G294" s="15"/>
    </row>
    <row r="295" spans="3:7" hidden="1">
      <c r="C295" s="15"/>
      <c r="D295" s="15"/>
      <c r="E295" s="15"/>
      <c r="F295" s="15"/>
      <c r="G295" s="15"/>
    </row>
    <row r="296" spans="3:7" hidden="1">
      <c r="C296" s="15"/>
      <c r="D296" s="15"/>
      <c r="E296" s="15"/>
      <c r="F296" s="15"/>
      <c r="G296" s="15"/>
    </row>
    <row r="297" spans="3:7" hidden="1">
      <c r="C297" s="15"/>
      <c r="D297" s="15"/>
      <c r="E297" s="15"/>
      <c r="F297" s="15"/>
      <c r="G297" s="15"/>
    </row>
    <row r="298" spans="3:7" hidden="1">
      <c r="C298" s="15"/>
      <c r="D298" s="15"/>
      <c r="E298" s="15"/>
      <c r="F298" s="15"/>
      <c r="G298" s="15"/>
    </row>
    <row r="299" spans="3:7" hidden="1">
      <c r="C299" s="15"/>
      <c r="D299" s="15"/>
      <c r="E299" s="15"/>
      <c r="F299" s="15"/>
      <c r="G299" s="15"/>
    </row>
    <row r="300" spans="3:7" hidden="1">
      <c r="C300" s="15"/>
      <c r="D300" s="15"/>
      <c r="E300" s="15"/>
      <c r="F300" s="15"/>
      <c r="G300" s="15"/>
    </row>
    <row r="301" spans="3:7" hidden="1">
      <c r="C301" s="15"/>
      <c r="D301" s="15"/>
      <c r="E301" s="15"/>
      <c r="F301" s="15"/>
      <c r="G301" s="15"/>
    </row>
    <row r="302" spans="3:7" hidden="1">
      <c r="C302" s="15"/>
      <c r="D302" s="15"/>
      <c r="E302" s="15"/>
      <c r="F302" s="15"/>
      <c r="G302" s="15"/>
    </row>
    <row r="303" spans="3:7" hidden="1">
      <c r="C303" s="15"/>
      <c r="D303" s="15"/>
      <c r="E303" s="15"/>
      <c r="F303" s="15"/>
      <c r="G303" s="15"/>
    </row>
    <row r="304" spans="3:7" hidden="1">
      <c r="C304" s="15"/>
      <c r="D304" s="15"/>
      <c r="E304" s="15"/>
      <c r="F304" s="15"/>
      <c r="G304" s="15"/>
    </row>
    <row r="305" spans="3:7" hidden="1">
      <c r="C305" s="15"/>
      <c r="D305" s="15"/>
      <c r="E305" s="15"/>
      <c r="F305" s="15"/>
      <c r="G305" s="15"/>
    </row>
    <row r="306" spans="3:7" hidden="1">
      <c r="C306" s="15"/>
      <c r="D306" s="15"/>
      <c r="E306" s="15"/>
      <c r="F306" s="15"/>
      <c r="G306" s="15"/>
    </row>
    <row r="307" spans="3:7" hidden="1">
      <c r="C307" s="15"/>
      <c r="D307" s="15"/>
      <c r="E307" s="15"/>
      <c r="F307" s="15"/>
      <c r="G307" s="15"/>
    </row>
    <row r="308" spans="3:7" hidden="1">
      <c r="C308" s="15"/>
      <c r="D308" s="15"/>
      <c r="E308" s="15"/>
      <c r="F308" s="15"/>
      <c r="G308" s="15"/>
    </row>
    <row r="309" spans="3:7" hidden="1">
      <c r="C309" s="15"/>
      <c r="D309" s="15"/>
      <c r="E309" s="15"/>
      <c r="F309" s="15"/>
      <c r="G309" s="15"/>
    </row>
    <row r="310" spans="3:7" hidden="1">
      <c r="C310" s="15"/>
      <c r="D310" s="15"/>
      <c r="E310" s="15"/>
      <c r="F310" s="15"/>
      <c r="G310" s="15"/>
    </row>
    <row r="311" spans="3:7" hidden="1">
      <c r="C311" s="15"/>
      <c r="D311" s="15"/>
      <c r="E311" s="15"/>
      <c r="F311" s="15"/>
      <c r="G311" s="15"/>
    </row>
    <row r="312" spans="3:7" hidden="1">
      <c r="C312" s="15"/>
      <c r="D312" s="15"/>
      <c r="E312" s="15"/>
      <c r="F312" s="15"/>
      <c r="G312" s="15"/>
    </row>
    <row r="313" spans="3:7" hidden="1">
      <c r="C313" s="15"/>
      <c r="D313" s="15"/>
      <c r="E313" s="15"/>
      <c r="F313" s="15"/>
      <c r="G313" s="15"/>
    </row>
    <row r="314" spans="3:7" hidden="1">
      <c r="C314" s="15"/>
      <c r="D314" s="15"/>
      <c r="E314" s="15"/>
      <c r="F314" s="15"/>
      <c r="G314" s="15"/>
    </row>
    <row r="315" spans="3:7" hidden="1">
      <c r="C315" s="15"/>
      <c r="D315" s="15"/>
      <c r="E315" s="15"/>
      <c r="F315" s="15"/>
      <c r="G315" s="15"/>
    </row>
    <row r="316" spans="3:7" hidden="1">
      <c r="C316" s="15"/>
      <c r="D316" s="15"/>
      <c r="E316" s="15"/>
      <c r="F316" s="15"/>
      <c r="G316" s="15"/>
    </row>
    <row r="317" spans="3:7" hidden="1">
      <c r="C317" s="15"/>
      <c r="D317" s="15"/>
      <c r="E317" s="15"/>
      <c r="F317" s="15"/>
      <c r="G317" s="15"/>
    </row>
    <row r="318" spans="3:7" hidden="1">
      <c r="C318" s="15"/>
      <c r="D318" s="15"/>
      <c r="E318" s="15"/>
      <c r="F318" s="15"/>
      <c r="G318" s="15"/>
    </row>
    <row r="319" spans="3:7" hidden="1">
      <c r="C319" s="15"/>
      <c r="D319" s="15"/>
      <c r="E319" s="15"/>
      <c r="F319" s="15"/>
      <c r="G319" s="15"/>
    </row>
    <row r="320" spans="3:7" hidden="1">
      <c r="C320" s="15"/>
      <c r="D320" s="15"/>
      <c r="E320" s="15"/>
      <c r="F320" s="15"/>
      <c r="G320" s="15"/>
    </row>
    <row r="321" spans="3:7" hidden="1">
      <c r="C321" s="15"/>
      <c r="D321" s="15"/>
      <c r="E321" s="15"/>
      <c r="F321" s="15"/>
      <c r="G321" s="15"/>
    </row>
    <row r="322" spans="3:7" hidden="1">
      <c r="C322" s="15"/>
      <c r="D322" s="15"/>
      <c r="E322" s="15"/>
      <c r="F322" s="15"/>
      <c r="G322" s="15"/>
    </row>
    <row r="323" spans="3:7" hidden="1">
      <c r="C323" s="15"/>
      <c r="D323" s="15"/>
      <c r="E323" s="15"/>
      <c r="F323" s="15"/>
      <c r="G323" s="15"/>
    </row>
    <row r="324" spans="3:7" hidden="1">
      <c r="C324" s="15"/>
      <c r="D324" s="15"/>
      <c r="E324" s="15"/>
      <c r="F324" s="15"/>
      <c r="G324" s="15"/>
    </row>
    <row r="325" spans="3:7" hidden="1">
      <c r="C325" s="15"/>
      <c r="D325" s="15"/>
      <c r="E325" s="15"/>
      <c r="F325" s="15"/>
      <c r="G325" s="15"/>
    </row>
    <row r="326" spans="3:7" hidden="1">
      <c r="C326" s="15"/>
      <c r="D326" s="15"/>
      <c r="E326" s="15"/>
      <c r="F326" s="15"/>
      <c r="G326" s="15"/>
    </row>
    <row r="327" spans="3:7" hidden="1">
      <c r="C327" s="15"/>
      <c r="D327" s="15"/>
      <c r="E327" s="15"/>
      <c r="F327" s="15"/>
      <c r="G327" s="15"/>
    </row>
    <row r="328" spans="3:7" hidden="1">
      <c r="C328" s="15"/>
      <c r="D328" s="15"/>
      <c r="E328" s="15"/>
      <c r="F328" s="15"/>
      <c r="G328" s="15"/>
    </row>
    <row r="329" spans="3:7" hidden="1">
      <c r="C329" s="15"/>
      <c r="D329" s="15"/>
      <c r="E329" s="15"/>
      <c r="F329" s="15"/>
      <c r="G329" s="15"/>
    </row>
    <row r="330" spans="3:7" hidden="1">
      <c r="C330" s="15"/>
      <c r="D330" s="15"/>
      <c r="E330" s="15"/>
      <c r="F330" s="15"/>
      <c r="G330" s="15"/>
    </row>
    <row r="331" spans="3:7" hidden="1">
      <c r="C331" s="15"/>
      <c r="D331" s="15"/>
      <c r="E331" s="15"/>
      <c r="F331" s="15"/>
      <c r="G331" s="15"/>
    </row>
    <row r="332" spans="3:7" hidden="1">
      <c r="C332" s="15"/>
      <c r="D332" s="15"/>
      <c r="E332" s="15"/>
      <c r="F332" s="15"/>
      <c r="G332" s="15"/>
    </row>
    <row r="333" spans="3:7" hidden="1">
      <c r="C333" s="15"/>
      <c r="D333" s="15"/>
      <c r="E333" s="15"/>
      <c r="F333" s="15"/>
      <c r="G333" s="15"/>
    </row>
    <row r="334" spans="3:7" hidden="1">
      <c r="C334" s="15"/>
      <c r="D334" s="15"/>
      <c r="E334" s="15"/>
      <c r="F334" s="15"/>
      <c r="G334" s="15"/>
    </row>
    <row r="335" spans="3:7" hidden="1">
      <c r="C335" s="15"/>
      <c r="D335" s="15"/>
      <c r="E335" s="15"/>
      <c r="F335" s="15"/>
      <c r="G335" s="15"/>
    </row>
    <row r="336" spans="3:7" hidden="1">
      <c r="C336" s="15"/>
      <c r="D336" s="15"/>
      <c r="E336" s="15"/>
      <c r="F336" s="15"/>
      <c r="G336" s="15"/>
    </row>
    <row r="337" spans="3:7" hidden="1">
      <c r="C337" s="15"/>
      <c r="D337" s="15"/>
      <c r="E337" s="15"/>
      <c r="F337" s="15"/>
      <c r="G337" s="15"/>
    </row>
    <row r="338" spans="3:7" hidden="1">
      <c r="C338" s="15"/>
      <c r="D338" s="15"/>
      <c r="E338" s="15"/>
      <c r="F338" s="15"/>
      <c r="G338" s="15"/>
    </row>
    <row r="339" spans="3:7" hidden="1">
      <c r="C339" s="15"/>
      <c r="D339" s="15"/>
      <c r="E339" s="15"/>
      <c r="F339" s="15"/>
      <c r="G339" s="15"/>
    </row>
    <row r="340" spans="3:7" hidden="1">
      <c r="C340" s="15"/>
      <c r="D340" s="15"/>
      <c r="E340" s="15"/>
      <c r="F340" s="15"/>
      <c r="G340" s="15"/>
    </row>
    <row r="341" spans="3:7" hidden="1">
      <c r="C341" s="15"/>
      <c r="D341" s="15"/>
      <c r="E341" s="15"/>
      <c r="F341" s="15"/>
      <c r="G341" s="15"/>
    </row>
    <row r="342" spans="3:7" hidden="1">
      <c r="C342" s="15"/>
      <c r="D342" s="15"/>
      <c r="E342" s="15"/>
      <c r="F342" s="15"/>
      <c r="G342" s="15"/>
    </row>
    <row r="343" spans="3:7" hidden="1">
      <c r="C343" s="15"/>
      <c r="D343" s="15"/>
      <c r="E343" s="15"/>
      <c r="F343" s="15"/>
      <c r="G343" s="15"/>
    </row>
    <row r="344" spans="3:7" hidden="1">
      <c r="C344" s="15"/>
      <c r="D344" s="15"/>
      <c r="E344" s="15"/>
      <c r="F344" s="15"/>
      <c r="G344" s="15"/>
    </row>
    <row r="345" spans="3:7" hidden="1">
      <c r="C345" s="15"/>
      <c r="D345" s="15"/>
      <c r="E345" s="15"/>
      <c r="F345" s="15"/>
      <c r="G345" s="15"/>
    </row>
    <row r="346" spans="3:7" hidden="1">
      <c r="C346" s="15"/>
      <c r="D346" s="15"/>
      <c r="E346" s="15"/>
      <c r="F346" s="15"/>
      <c r="G346" s="15"/>
    </row>
    <row r="347" spans="3:7" hidden="1">
      <c r="C347" s="15"/>
      <c r="D347" s="15"/>
      <c r="E347" s="15"/>
      <c r="F347" s="15"/>
      <c r="G347" s="15"/>
    </row>
    <row r="348" spans="3:7" hidden="1">
      <c r="C348" s="15"/>
      <c r="D348" s="15"/>
      <c r="E348" s="15"/>
      <c r="F348" s="15"/>
      <c r="G348" s="15"/>
    </row>
    <row r="349" spans="3:7" hidden="1">
      <c r="C349" s="15"/>
      <c r="D349" s="15"/>
      <c r="E349" s="15"/>
      <c r="F349" s="15"/>
      <c r="G349" s="15"/>
    </row>
    <row r="350" spans="3:7" hidden="1">
      <c r="C350" s="15"/>
      <c r="D350" s="15"/>
      <c r="E350" s="15"/>
      <c r="F350" s="15"/>
      <c r="G350" s="15"/>
    </row>
    <row r="351" spans="3:7" hidden="1">
      <c r="C351" s="15"/>
      <c r="D351" s="15"/>
      <c r="E351" s="15"/>
      <c r="F351" s="15"/>
      <c r="G351" s="15"/>
    </row>
    <row r="352" spans="3:7" hidden="1">
      <c r="C352" s="15"/>
      <c r="D352" s="15"/>
      <c r="E352" s="15"/>
      <c r="F352" s="15"/>
      <c r="G352" s="15"/>
    </row>
    <row r="353" spans="3:7" hidden="1">
      <c r="C353" s="15"/>
      <c r="D353" s="15"/>
      <c r="E353" s="15"/>
      <c r="F353" s="15"/>
      <c r="G353" s="15"/>
    </row>
    <row r="354" spans="3:7" hidden="1">
      <c r="C354" s="15"/>
      <c r="D354" s="15"/>
      <c r="E354" s="15"/>
      <c r="F354" s="15"/>
      <c r="G354" s="15"/>
    </row>
    <row r="355" spans="3:7" hidden="1">
      <c r="C355" s="15"/>
      <c r="D355" s="15"/>
      <c r="E355" s="15"/>
      <c r="F355" s="15"/>
      <c r="G355" s="15"/>
    </row>
    <row r="356" spans="3:7" hidden="1">
      <c r="C356" s="15"/>
      <c r="D356" s="15"/>
      <c r="E356" s="15"/>
      <c r="F356" s="15"/>
      <c r="G356" s="15"/>
    </row>
    <row r="357" spans="3:7" hidden="1">
      <c r="C357" s="15"/>
      <c r="D357" s="15"/>
      <c r="E357" s="15"/>
      <c r="F357" s="15"/>
      <c r="G357" s="15"/>
    </row>
    <row r="358" spans="3:7" hidden="1">
      <c r="C358" s="15"/>
      <c r="D358" s="15"/>
      <c r="E358" s="15"/>
      <c r="F358" s="15"/>
      <c r="G358" s="15"/>
    </row>
    <row r="359" spans="3:7" hidden="1">
      <c r="C359" s="15"/>
      <c r="D359" s="15"/>
      <c r="E359" s="15"/>
      <c r="F359" s="15"/>
      <c r="G359" s="15"/>
    </row>
    <row r="360" spans="3:7" hidden="1">
      <c r="C360" s="15"/>
      <c r="D360" s="15"/>
      <c r="E360" s="15"/>
      <c r="F360" s="15"/>
      <c r="G360" s="15"/>
    </row>
    <row r="361" spans="3:7" hidden="1">
      <c r="C361" s="15"/>
      <c r="D361" s="15"/>
      <c r="E361" s="15"/>
      <c r="F361" s="15"/>
      <c r="G361" s="15"/>
    </row>
    <row r="362" spans="3:7" hidden="1">
      <c r="C362" s="15"/>
      <c r="D362" s="15"/>
      <c r="E362" s="15"/>
      <c r="F362" s="15"/>
      <c r="G362" s="15"/>
    </row>
    <row r="363" spans="3:7" hidden="1">
      <c r="C363" s="15"/>
      <c r="D363" s="15"/>
      <c r="E363" s="15"/>
      <c r="F363" s="15"/>
      <c r="G363" s="15"/>
    </row>
    <row r="364" spans="3:7" hidden="1">
      <c r="C364" s="15"/>
      <c r="D364" s="15"/>
      <c r="E364" s="15"/>
      <c r="F364" s="15"/>
      <c r="G364" s="15"/>
    </row>
    <row r="365" spans="3:7" hidden="1">
      <c r="C365" s="15"/>
      <c r="D365" s="15"/>
      <c r="E365" s="15"/>
      <c r="F365" s="15"/>
      <c r="G365" s="15"/>
    </row>
    <row r="366" spans="3:7" hidden="1">
      <c r="C366" s="15"/>
      <c r="D366" s="15"/>
      <c r="E366" s="15"/>
      <c r="F366" s="15"/>
      <c r="G366" s="15"/>
    </row>
    <row r="367" spans="3:7" hidden="1">
      <c r="C367" s="15"/>
      <c r="D367" s="15"/>
      <c r="E367" s="15"/>
      <c r="F367" s="15"/>
      <c r="G367" s="15"/>
    </row>
    <row r="368" spans="3:7" hidden="1">
      <c r="C368" s="15"/>
      <c r="D368" s="15"/>
      <c r="E368" s="15"/>
      <c r="F368" s="15"/>
      <c r="G368" s="15"/>
    </row>
    <row r="369" spans="3:7" hidden="1">
      <c r="C369" s="15"/>
      <c r="D369" s="15"/>
      <c r="E369" s="15"/>
      <c r="F369" s="15"/>
      <c r="G369" s="15"/>
    </row>
    <row r="370" spans="3:7" hidden="1">
      <c r="C370" s="15"/>
      <c r="D370" s="15"/>
      <c r="E370" s="15"/>
      <c r="F370" s="15"/>
      <c r="G370" s="15"/>
    </row>
    <row r="371" spans="3:7" hidden="1">
      <c r="C371" s="15"/>
      <c r="D371" s="15"/>
      <c r="E371" s="15"/>
      <c r="F371" s="15"/>
      <c r="G371" s="15"/>
    </row>
    <row r="372" spans="3:7" hidden="1">
      <c r="C372" s="15"/>
      <c r="D372" s="15"/>
      <c r="E372" s="15"/>
      <c r="F372" s="15"/>
      <c r="G372" s="15"/>
    </row>
    <row r="373" spans="3:7" hidden="1">
      <c r="C373" s="15"/>
      <c r="D373" s="15"/>
      <c r="E373" s="15"/>
      <c r="F373" s="15"/>
      <c r="G373" s="15"/>
    </row>
    <row r="374" spans="3:7" hidden="1">
      <c r="C374" s="15"/>
      <c r="D374" s="15"/>
      <c r="E374" s="15"/>
      <c r="F374" s="15"/>
      <c r="G374" s="15"/>
    </row>
    <row r="375" spans="3:7" hidden="1">
      <c r="C375" s="15"/>
      <c r="D375" s="15"/>
      <c r="E375" s="15"/>
      <c r="F375" s="15"/>
      <c r="G375" s="15"/>
    </row>
    <row r="376" spans="3:7" hidden="1">
      <c r="C376" s="15"/>
      <c r="D376" s="15"/>
      <c r="E376" s="15"/>
      <c r="F376" s="15"/>
      <c r="G376" s="15"/>
    </row>
    <row r="377" spans="3:7" hidden="1">
      <c r="C377" s="15"/>
      <c r="D377" s="15"/>
      <c r="E377" s="15"/>
      <c r="F377" s="15"/>
      <c r="G377" s="15"/>
    </row>
    <row r="378" spans="3:7" hidden="1">
      <c r="C378" s="15"/>
      <c r="D378" s="15"/>
      <c r="E378" s="15"/>
      <c r="F378" s="15"/>
      <c r="G378" s="15"/>
    </row>
    <row r="379" spans="3:7" hidden="1">
      <c r="C379" s="15"/>
      <c r="D379" s="15"/>
      <c r="E379" s="15"/>
      <c r="F379" s="15"/>
      <c r="G379" s="15"/>
    </row>
    <row r="380" spans="3:7" hidden="1">
      <c r="C380" s="15"/>
      <c r="D380" s="15"/>
      <c r="E380" s="15"/>
      <c r="F380" s="15"/>
      <c r="G380" s="15"/>
    </row>
    <row r="381" spans="3:7" hidden="1">
      <c r="C381" s="15"/>
      <c r="D381" s="15"/>
      <c r="E381" s="15"/>
      <c r="F381" s="15"/>
      <c r="G381" s="15"/>
    </row>
    <row r="382" spans="3:7" hidden="1">
      <c r="C382" s="15"/>
      <c r="D382" s="15"/>
      <c r="E382" s="15"/>
      <c r="F382" s="15"/>
      <c r="G382" s="15"/>
    </row>
    <row r="383" spans="3:7" hidden="1">
      <c r="C383" s="15"/>
      <c r="D383" s="15"/>
      <c r="E383" s="15"/>
      <c r="F383" s="15"/>
      <c r="G383" s="15"/>
    </row>
    <row r="384" spans="3:7" hidden="1">
      <c r="C384" s="15"/>
      <c r="D384" s="15"/>
      <c r="E384" s="15"/>
      <c r="F384" s="15"/>
      <c r="G384" s="15"/>
    </row>
    <row r="385" spans="3:7" hidden="1">
      <c r="C385" s="15"/>
      <c r="D385" s="15"/>
      <c r="E385" s="15"/>
      <c r="F385" s="15"/>
      <c r="G385" s="15"/>
    </row>
    <row r="386" spans="3:7" hidden="1">
      <c r="C386" s="15"/>
      <c r="D386" s="15"/>
      <c r="E386" s="15"/>
      <c r="F386" s="15"/>
      <c r="G386" s="15"/>
    </row>
    <row r="387" spans="3:7" hidden="1">
      <c r="C387" s="15"/>
      <c r="D387" s="15"/>
      <c r="E387" s="15"/>
      <c r="F387" s="15"/>
      <c r="G387" s="15"/>
    </row>
    <row r="388" spans="3:7" hidden="1">
      <c r="C388" s="15"/>
      <c r="D388" s="15"/>
      <c r="E388" s="15"/>
      <c r="F388" s="15"/>
      <c r="G388" s="15"/>
    </row>
    <row r="389" spans="3:7" hidden="1">
      <c r="C389" s="15"/>
      <c r="D389" s="15"/>
      <c r="E389" s="15"/>
      <c r="F389" s="15"/>
      <c r="G389" s="15"/>
    </row>
    <row r="390" spans="3:7" hidden="1">
      <c r="C390" s="15"/>
      <c r="D390" s="15"/>
      <c r="E390" s="15"/>
      <c r="F390" s="15"/>
      <c r="G390" s="15"/>
    </row>
    <row r="391" spans="3:7" hidden="1">
      <c r="C391" s="15"/>
      <c r="D391" s="15"/>
      <c r="E391" s="15"/>
      <c r="F391" s="15"/>
      <c r="G391" s="15"/>
    </row>
    <row r="392" spans="3:7" hidden="1">
      <c r="C392" s="15"/>
      <c r="D392" s="15"/>
      <c r="E392" s="15"/>
      <c r="F392" s="15"/>
      <c r="G392" s="15"/>
    </row>
    <row r="393" spans="3:7" hidden="1">
      <c r="C393" s="15"/>
      <c r="D393" s="15"/>
      <c r="E393" s="15"/>
      <c r="F393" s="15"/>
      <c r="G393" s="15"/>
    </row>
    <row r="394" spans="3:7" hidden="1">
      <c r="C394" s="15"/>
      <c r="D394" s="15"/>
      <c r="E394" s="15"/>
      <c r="F394" s="15"/>
      <c r="G394" s="15"/>
    </row>
    <row r="395" spans="3:7" hidden="1">
      <c r="C395" s="15"/>
      <c r="D395" s="15"/>
      <c r="E395" s="15"/>
      <c r="F395" s="15"/>
      <c r="G395" s="15"/>
    </row>
    <row r="396" spans="3:7" hidden="1">
      <c r="C396" s="15"/>
      <c r="D396" s="15"/>
      <c r="E396" s="15"/>
      <c r="F396" s="15"/>
      <c r="G396" s="15"/>
    </row>
    <row r="397" spans="3:7" hidden="1">
      <c r="C397" s="15"/>
      <c r="D397" s="15"/>
      <c r="E397" s="15"/>
      <c r="F397" s="15"/>
      <c r="G397" s="15"/>
    </row>
    <row r="398" spans="3:7" hidden="1">
      <c r="C398" s="15"/>
      <c r="D398" s="15"/>
      <c r="E398" s="15"/>
      <c r="F398" s="15"/>
      <c r="G398" s="15"/>
    </row>
    <row r="399" spans="3:7" hidden="1">
      <c r="C399" s="15"/>
      <c r="D399" s="15"/>
      <c r="E399" s="15"/>
      <c r="F399" s="15"/>
      <c r="G399" s="15"/>
    </row>
    <row r="400" spans="3:7" hidden="1">
      <c r="C400" s="15"/>
      <c r="D400" s="15"/>
      <c r="E400" s="15"/>
      <c r="F400" s="15"/>
      <c r="G400" s="15"/>
    </row>
    <row r="401" spans="3:7" hidden="1">
      <c r="C401" s="15"/>
      <c r="D401" s="15"/>
      <c r="E401" s="15"/>
      <c r="F401" s="15"/>
      <c r="G401" s="15"/>
    </row>
    <row r="402" spans="3:7" hidden="1">
      <c r="C402" s="15"/>
      <c r="D402" s="15"/>
      <c r="E402" s="15"/>
      <c r="F402" s="15"/>
      <c r="G402" s="15"/>
    </row>
    <row r="403" spans="3:7" hidden="1">
      <c r="C403" s="15"/>
      <c r="D403" s="15"/>
      <c r="E403" s="15"/>
      <c r="F403" s="15"/>
      <c r="G403" s="15"/>
    </row>
    <row r="404" spans="3:7" hidden="1">
      <c r="C404" s="15"/>
      <c r="D404" s="15"/>
      <c r="E404" s="15"/>
      <c r="F404" s="15"/>
      <c r="G404" s="15"/>
    </row>
    <row r="405" spans="3:7" hidden="1">
      <c r="C405" s="15"/>
      <c r="D405" s="15"/>
      <c r="E405" s="15"/>
      <c r="F405" s="15"/>
      <c r="G405" s="15"/>
    </row>
    <row r="406" spans="3:7" hidden="1">
      <c r="C406" s="15"/>
      <c r="D406" s="15"/>
      <c r="E406" s="15"/>
      <c r="F406" s="15"/>
      <c r="G406" s="15"/>
    </row>
    <row r="407" spans="3:7" hidden="1">
      <c r="C407" s="15"/>
      <c r="D407" s="15"/>
      <c r="E407" s="15"/>
      <c r="F407" s="15"/>
      <c r="G407" s="15"/>
    </row>
    <row r="408" spans="3:7" hidden="1">
      <c r="C408" s="15"/>
      <c r="D408" s="15"/>
      <c r="E408" s="15"/>
      <c r="F408" s="15"/>
      <c r="G408" s="15"/>
    </row>
    <row r="409" spans="3:7" hidden="1">
      <c r="C409" s="15"/>
      <c r="D409" s="15"/>
      <c r="E409" s="15"/>
      <c r="F409" s="15"/>
      <c r="G409" s="15"/>
    </row>
    <row r="410" spans="3:7" hidden="1">
      <c r="C410" s="15"/>
      <c r="D410" s="15"/>
      <c r="E410" s="15"/>
      <c r="F410" s="15"/>
      <c r="G410" s="15"/>
    </row>
    <row r="411" spans="3:7" hidden="1">
      <c r="C411" s="15"/>
      <c r="D411" s="15"/>
      <c r="E411" s="15"/>
      <c r="F411" s="15"/>
      <c r="G411" s="15"/>
    </row>
    <row r="412" spans="3:7" hidden="1">
      <c r="C412" s="15"/>
      <c r="D412" s="15"/>
      <c r="E412" s="15"/>
      <c r="F412" s="15"/>
      <c r="G412" s="15"/>
    </row>
    <row r="413" spans="3:7" hidden="1">
      <c r="C413" s="15"/>
      <c r="D413" s="15"/>
      <c r="E413" s="15"/>
      <c r="F413" s="15"/>
      <c r="G413" s="15"/>
    </row>
    <row r="414" spans="3:7" hidden="1">
      <c r="C414" s="15"/>
      <c r="D414" s="15"/>
      <c r="E414" s="15"/>
      <c r="F414" s="15"/>
      <c r="G414" s="15"/>
    </row>
    <row r="415" spans="3:7" hidden="1">
      <c r="C415" s="15"/>
      <c r="D415" s="15"/>
      <c r="E415" s="15"/>
      <c r="F415" s="15"/>
      <c r="G415" s="15"/>
    </row>
    <row r="416" spans="3:7" hidden="1">
      <c r="C416" s="15"/>
      <c r="D416" s="15"/>
      <c r="E416" s="15"/>
      <c r="F416" s="15"/>
      <c r="G416" s="15"/>
    </row>
    <row r="417" spans="3:7" hidden="1">
      <c r="C417" s="15"/>
      <c r="D417" s="15"/>
      <c r="E417" s="15"/>
      <c r="F417" s="15"/>
      <c r="G417" s="15"/>
    </row>
    <row r="418" spans="3:7" hidden="1">
      <c r="C418" s="15"/>
      <c r="D418" s="15"/>
      <c r="E418" s="15"/>
      <c r="F418" s="15"/>
      <c r="G418" s="15"/>
    </row>
    <row r="419" spans="3:7" hidden="1">
      <c r="C419" s="15"/>
      <c r="D419" s="15"/>
      <c r="E419" s="15"/>
      <c r="F419" s="15"/>
      <c r="G419" s="15"/>
    </row>
    <row r="420" spans="3:7" hidden="1">
      <c r="C420" s="15"/>
      <c r="D420" s="15"/>
      <c r="E420" s="15"/>
      <c r="F420" s="15"/>
      <c r="G420" s="15"/>
    </row>
    <row r="421" spans="3:7" hidden="1">
      <c r="C421" s="15"/>
      <c r="D421" s="15"/>
      <c r="E421" s="15"/>
      <c r="F421" s="15"/>
      <c r="G421" s="15"/>
    </row>
    <row r="422" spans="3:7" hidden="1">
      <c r="C422" s="15"/>
      <c r="D422" s="15"/>
      <c r="E422" s="15"/>
      <c r="F422" s="15"/>
      <c r="G422" s="15"/>
    </row>
    <row r="423" spans="3:7" hidden="1">
      <c r="C423" s="15"/>
      <c r="D423" s="15"/>
      <c r="E423" s="15"/>
      <c r="F423" s="15"/>
      <c r="G423" s="15"/>
    </row>
    <row r="424" spans="3:7" hidden="1">
      <c r="C424" s="15"/>
      <c r="D424" s="15"/>
      <c r="E424" s="15"/>
      <c r="F424" s="15"/>
      <c r="G424" s="15"/>
    </row>
    <row r="425" spans="3:7" hidden="1">
      <c r="C425" s="15"/>
      <c r="D425" s="15"/>
      <c r="E425" s="15"/>
      <c r="F425" s="15"/>
      <c r="G425" s="15"/>
    </row>
    <row r="426" spans="3:7" hidden="1">
      <c r="C426" s="15"/>
      <c r="D426" s="15"/>
      <c r="E426" s="15"/>
      <c r="F426" s="15"/>
      <c r="G426" s="15"/>
    </row>
    <row r="427" spans="3:7" hidden="1">
      <c r="C427" s="15"/>
      <c r="D427" s="15"/>
      <c r="E427" s="15"/>
      <c r="F427" s="15"/>
      <c r="G427" s="15"/>
    </row>
    <row r="428" spans="3:7" hidden="1">
      <c r="C428" s="15"/>
      <c r="D428" s="15"/>
      <c r="E428" s="15"/>
      <c r="F428" s="15"/>
      <c r="G428" s="15"/>
    </row>
    <row r="429" spans="3:7" hidden="1">
      <c r="C429" s="15"/>
      <c r="D429" s="15"/>
      <c r="E429" s="15"/>
      <c r="F429" s="15"/>
      <c r="G429" s="15"/>
    </row>
    <row r="430" spans="3:7" hidden="1">
      <c r="C430" s="15"/>
      <c r="D430" s="15"/>
      <c r="E430" s="15"/>
      <c r="F430" s="15"/>
      <c r="G430" s="15"/>
    </row>
    <row r="431" spans="3:7" hidden="1">
      <c r="C431" s="15"/>
      <c r="D431" s="15"/>
      <c r="E431" s="15"/>
      <c r="F431" s="15"/>
      <c r="G431" s="15"/>
    </row>
    <row r="432" spans="3:7" hidden="1">
      <c r="C432" s="15"/>
      <c r="D432" s="15"/>
      <c r="E432" s="15"/>
      <c r="F432" s="15"/>
      <c r="G432" s="15"/>
    </row>
    <row r="433" spans="3:7" hidden="1">
      <c r="C433" s="15"/>
      <c r="D433" s="15"/>
      <c r="E433" s="15"/>
      <c r="F433" s="15"/>
      <c r="G433" s="15"/>
    </row>
    <row r="434" spans="3:7" hidden="1">
      <c r="C434" s="15"/>
      <c r="D434" s="15"/>
      <c r="E434" s="15"/>
      <c r="F434" s="15"/>
      <c r="G434" s="15"/>
    </row>
    <row r="435" spans="3:7" hidden="1">
      <c r="C435" s="15"/>
      <c r="D435" s="15"/>
      <c r="E435" s="15"/>
      <c r="F435" s="15"/>
      <c r="G435" s="15"/>
    </row>
    <row r="436" spans="3:7" hidden="1">
      <c r="C436" s="15"/>
      <c r="D436" s="15"/>
      <c r="E436" s="15"/>
      <c r="F436" s="15"/>
      <c r="G436" s="15"/>
    </row>
    <row r="437" spans="3:7" hidden="1">
      <c r="C437" s="15"/>
      <c r="D437" s="15"/>
      <c r="E437" s="15"/>
      <c r="F437" s="15"/>
      <c r="G437" s="15"/>
    </row>
    <row r="438" spans="3:7" hidden="1">
      <c r="C438" s="15"/>
      <c r="D438" s="15"/>
      <c r="E438" s="15"/>
      <c r="F438" s="15"/>
      <c r="G438" s="15"/>
    </row>
    <row r="439" spans="3:7" hidden="1">
      <c r="C439" s="15"/>
      <c r="D439" s="15"/>
      <c r="E439" s="15"/>
      <c r="F439" s="15"/>
      <c r="G439" s="15"/>
    </row>
    <row r="440" spans="3:7" hidden="1">
      <c r="C440" s="15"/>
      <c r="D440" s="15"/>
      <c r="E440" s="15"/>
      <c r="F440" s="15"/>
      <c r="G440" s="15"/>
    </row>
    <row r="441" spans="3:7" hidden="1">
      <c r="C441" s="15"/>
      <c r="D441" s="15"/>
      <c r="E441" s="15"/>
      <c r="F441" s="15"/>
      <c r="G441" s="15"/>
    </row>
    <row r="442" spans="3:7" hidden="1">
      <c r="C442" s="15"/>
      <c r="D442" s="15"/>
      <c r="E442" s="15"/>
      <c r="F442" s="15"/>
      <c r="G442" s="15"/>
    </row>
    <row r="443" spans="3:7" hidden="1">
      <c r="C443" s="15"/>
      <c r="D443" s="15"/>
      <c r="E443" s="15"/>
      <c r="F443" s="15"/>
      <c r="G443" s="15"/>
    </row>
    <row r="444" spans="3:7" hidden="1">
      <c r="C444" s="15"/>
      <c r="D444" s="15"/>
      <c r="E444" s="15"/>
      <c r="F444" s="15"/>
      <c r="G444" s="15"/>
    </row>
    <row r="445" spans="3:7" hidden="1">
      <c r="C445" s="15"/>
      <c r="D445" s="15"/>
      <c r="E445" s="15"/>
      <c r="F445" s="15"/>
      <c r="G445" s="15"/>
    </row>
    <row r="446" spans="3:7" hidden="1">
      <c r="C446" s="15"/>
      <c r="D446" s="15"/>
      <c r="E446" s="15"/>
      <c r="F446" s="15"/>
      <c r="G446" s="15"/>
    </row>
    <row r="447" spans="3:7" hidden="1">
      <c r="C447" s="15"/>
      <c r="D447" s="15"/>
      <c r="E447" s="15"/>
      <c r="F447" s="15"/>
      <c r="G447" s="15"/>
    </row>
    <row r="448" spans="3:7" hidden="1">
      <c r="C448" s="15"/>
      <c r="D448" s="15"/>
      <c r="E448" s="15"/>
      <c r="F448" s="15"/>
      <c r="G448" s="15"/>
    </row>
    <row r="449" spans="3:7" hidden="1">
      <c r="C449" s="15"/>
      <c r="D449" s="15"/>
      <c r="E449" s="15"/>
      <c r="F449" s="15"/>
      <c r="G449" s="15"/>
    </row>
    <row r="450" spans="3:7" hidden="1">
      <c r="C450" s="15"/>
      <c r="D450" s="15"/>
      <c r="E450" s="15"/>
      <c r="F450" s="15"/>
      <c r="G450" s="15"/>
    </row>
    <row r="451" spans="3:7" hidden="1">
      <c r="C451" s="15"/>
      <c r="D451" s="15"/>
      <c r="E451" s="15"/>
      <c r="F451" s="15"/>
      <c r="G451" s="15"/>
    </row>
    <row r="452" spans="3:7" hidden="1">
      <c r="C452" s="15"/>
      <c r="D452" s="15"/>
      <c r="E452" s="15"/>
      <c r="F452" s="15"/>
      <c r="G452" s="15"/>
    </row>
    <row r="453" spans="3:7" hidden="1">
      <c r="C453" s="15"/>
      <c r="D453" s="15"/>
      <c r="E453" s="15"/>
      <c r="F453" s="15"/>
      <c r="G453" s="15"/>
    </row>
    <row r="454" spans="3:7" hidden="1">
      <c r="C454" s="15"/>
      <c r="D454" s="15"/>
      <c r="E454" s="15"/>
      <c r="F454" s="15"/>
      <c r="G454" s="15"/>
    </row>
    <row r="455" spans="3:7" hidden="1">
      <c r="C455" s="15"/>
      <c r="D455" s="15"/>
      <c r="E455" s="15"/>
      <c r="F455" s="15"/>
      <c r="G455" s="15"/>
    </row>
    <row r="456" spans="3:7" hidden="1">
      <c r="C456" s="15"/>
      <c r="D456" s="15"/>
      <c r="E456" s="15"/>
      <c r="F456" s="15"/>
      <c r="G456" s="15"/>
    </row>
    <row r="457" spans="3:7" hidden="1">
      <c r="C457" s="15"/>
      <c r="D457" s="15"/>
      <c r="E457" s="15"/>
      <c r="F457" s="15"/>
      <c r="G457" s="15"/>
    </row>
    <row r="458" spans="3:7" hidden="1">
      <c r="C458" s="15"/>
      <c r="D458" s="15"/>
      <c r="E458" s="15"/>
      <c r="F458" s="15"/>
      <c r="G458" s="15"/>
    </row>
    <row r="459" spans="3:7" hidden="1">
      <c r="C459" s="15"/>
      <c r="D459" s="15"/>
      <c r="E459" s="15"/>
      <c r="F459" s="15"/>
      <c r="G459" s="15"/>
    </row>
    <row r="460" spans="3:7" hidden="1">
      <c r="C460" s="15"/>
      <c r="D460" s="15"/>
      <c r="E460" s="15"/>
      <c r="F460" s="15"/>
      <c r="G460" s="15"/>
    </row>
    <row r="461" spans="3:7" hidden="1">
      <c r="C461" s="15"/>
      <c r="D461" s="15"/>
      <c r="E461" s="15"/>
      <c r="F461" s="15"/>
      <c r="G461" s="15"/>
    </row>
    <row r="462" spans="3:7" hidden="1">
      <c r="C462" s="15"/>
      <c r="D462" s="15"/>
      <c r="E462" s="15"/>
      <c r="F462" s="15"/>
      <c r="G462" s="15"/>
    </row>
    <row r="463" spans="3:7" hidden="1">
      <c r="C463" s="15"/>
      <c r="D463" s="15"/>
      <c r="E463" s="15"/>
      <c r="F463" s="15"/>
      <c r="G463" s="15"/>
    </row>
    <row r="464" spans="3:7" hidden="1">
      <c r="C464" s="15"/>
      <c r="D464" s="15"/>
      <c r="E464" s="15"/>
      <c r="F464" s="15"/>
      <c r="G464" s="15"/>
    </row>
    <row r="465" spans="3:7" hidden="1">
      <c r="C465" s="15"/>
      <c r="D465" s="15"/>
      <c r="E465" s="15"/>
      <c r="F465" s="15"/>
      <c r="G465" s="15"/>
    </row>
    <row r="466" spans="3:7" hidden="1">
      <c r="C466" s="15"/>
      <c r="D466" s="15"/>
      <c r="E466" s="15"/>
      <c r="F466" s="15"/>
      <c r="G466" s="15"/>
    </row>
    <row r="467" spans="3:7" hidden="1">
      <c r="C467" s="15"/>
      <c r="D467" s="15"/>
      <c r="E467" s="15"/>
      <c r="F467" s="15"/>
      <c r="G467" s="15"/>
    </row>
    <row r="468" spans="3:7" hidden="1">
      <c r="C468" s="15"/>
      <c r="D468" s="15"/>
      <c r="E468" s="15"/>
      <c r="F468" s="15"/>
      <c r="G468" s="15"/>
    </row>
    <row r="469" spans="3:7" hidden="1">
      <c r="C469" s="15"/>
      <c r="D469" s="15"/>
      <c r="E469" s="15"/>
      <c r="F469" s="15"/>
      <c r="G469" s="15"/>
    </row>
    <row r="470" spans="3:7" hidden="1">
      <c r="C470" s="15"/>
      <c r="D470" s="15"/>
      <c r="E470" s="15"/>
      <c r="F470" s="15"/>
      <c r="G470" s="15"/>
    </row>
    <row r="471" spans="3:7" hidden="1">
      <c r="C471" s="15"/>
      <c r="D471" s="15"/>
      <c r="E471" s="15"/>
      <c r="F471" s="15"/>
      <c r="G471" s="15"/>
    </row>
    <row r="472" spans="3:7" hidden="1">
      <c r="C472" s="15"/>
      <c r="D472" s="15"/>
      <c r="E472" s="15"/>
      <c r="F472" s="15"/>
      <c r="G472" s="15"/>
    </row>
    <row r="473" spans="3:7" hidden="1">
      <c r="C473" s="15"/>
      <c r="D473" s="15"/>
      <c r="E473" s="15"/>
      <c r="F473" s="15"/>
      <c r="G473" s="15"/>
    </row>
    <row r="474" spans="3:7" hidden="1">
      <c r="C474" s="15"/>
      <c r="D474" s="15"/>
      <c r="E474" s="15"/>
      <c r="F474" s="15"/>
      <c r="G474" s="15"/>
    </row>
    <row r="475" spans="3:7" hidden="1">
      <c r="C475" s="15"/>
      <c r="D475" s="15"/>
      <c r="E475" s="15"/>
      <c r="F475" s="15"/>
      <c r="G475" s="15"/>
    </row>
    <row r="476" spans="3:7" hidden="1">
      <c r="C476" s="15"/>
      <c r="D476" s="15"/>
      <c r="E476" s="15"/>
      <c r="F476" s="15"/>
      <c r="G476" s="15"/>
    </row>
    <row r="477" spans="3:7" hidden="1">
      <c r="C477" s="15"/>
      <c r="D477" s="15"/>
      <c r="E477" s="15"/>
      <c r="F477" s="15"/>
      <c r="G477" s="15"/>
    </row>
    <row r="478" spans="3:7" hidden="1">
      <c r="C478" s="15"/>
      <c r="D478" s="15"/>
      <c r="E478" s="15"/>
      <c r="F478" s="15"/>
      <c r="G478" s="15"/>
    </row>
    <row r="479" spans="3:7" hidden="1">
      <c r="C479" s="15"/>
      <c r="D479" s="15"/>
      <c r="E479" s="15"/>
      <c r="F479" s="15"/>
      <c r="G479" s="15"/>
    </row>
    <row r="480" spans="3:7" hidden="1">
      <c r="C480" s="15"/>
      <c r="D480" s="15"/>
      <c r="E480" s="15"/>
      <c r="F480" s="15"/>
      <c r="G480" s="15"/>
    </row>
    <row r="481" spans="3:7" hidden="1">
      <c r="C481" s="15"/>
      <c r="D481" s="15"/>
      <c r="E481" s="15"/>
      <c r="F481" s="15"/>
      <c r="G481" s="15"/>
    </row>
    <row r="482" spans="3:7" hidden="1">
      <c r="C482" s="15"/>
      <c r="D482" s="15"/>
      <c r="E482" s="15"/>
      <c r="F482" s="15"/>
      <c r="G482" s="15"/>
    </row>
    <row r="483" spans="3:7" hidden="1">
      <c r="C483" s="15"/>
      <c r="D483" s="15"/>
      <c r="E483" s="15"/>
      <c r="F483" s="15"/>
      <c r="G483" s="15"/>
    </row>
    <row r="484" spans="3:7" hidden="1">
      <c r="C484" s="15"/>
      <c r="D484" s="15"/>
      <c r="E484" s="15"/>
      <c r="F484" s="15"/>
      <c r="G484" s="15"/>
    </row>
    <row r="485" spans="3:7" hidden="1">
      <c r="C485" s="15"/>
      <c r="D485" s="15"/>
      <c r="E485" s="15"/>
      <c r="F485" s="15"/>
      <c r="G485" s="15"/>
    </row>
    <row r="486" spans="3:7" hidden="1">
      <c r="C486" s="15"/>
      <c r="D486" s="15"/>
      <c r="E486" s="15"/>
      <c r="F486" s="15"/>
      <c r="G486" s="15"/>
    </row>
    <row r="487" spans="3:7" hidden="1">
      <c r="C487" s="15"/>
      <c r="D487" s="15"/>
      <c r="E487" s="15"/>
      <c r="F487" s="15"/>
      <c r="G487" s="15"/>
    </row>
    <row r="488" spans="3:7" hidden="1">
      <c r="C488" s="15"/>
      <c r="D488" s="15"/>
      <c r="E488" s="15"/>
      <c r="F488" s="15"/>
      <c r="G488" s="15"/>
    </row>
    <row r="489" spans="3:7" hidden="1">
      <c r="C489" s="15"/>
      <c r="D489" s="15"/>
      <c r="E489" s="15"/>
      <c r="F489" s="15"/>
      <c r="G489" s="15"/>
    </row>
    <row r="490" spans="3:7" hidden="1">
      <c r="C490" s="15"/>
      <c r="D490" s="15"/>
      <c r="E490" s="15"/>
      <c r="F490" s="15"/>
      <c r="G490" s="15"/>
    </row>
    <row r="491" spans="3:7" hidden="1">
      <c r="C491" s="15"/>
      <c r="D491" s="15"/>
      <c r="E491" s="15"/>
      <c r="F491" s="15"/>
      <c r="G491" s="15"/>
    </row>
    <row r="492" spans="3:7" hidden="1">
      <c r="C492" s="15"/>
      <c r="D492" s="15"/>
      <c r="E492" s="15"/>
      <c r="F492" s="15"/>
      <c r="G492" s="15"/>
    </row>
    <row r="493" spans="3:7" hidden="1">
      <c r="C493" s="15"/>
      <c r="D493" s="15"/>
      <c r="E493" s="15"/>
      <c r="F493" s="15"/>
      <c r="G493" s="15"/>
    </row>
    <row r="494" spans="3:7" hidden="1">
      <c r="C494" s="15"/>
      <c r="D494" s="15"/>
      <c r="E494" s="15"/>
      <c r="F494" s="15"/>
      <c r="G494" s="15"/>
    </row>
    <row r="495" spans="3:7" hidden="1">
      <c r="C495" s="15"/>
      <c r="D495" s="15"/>
      <c r="E495" s="15"/>
      <c r="F495" s="15"/>
      <c r="G495" s="15"/>
    </row>
    <row r="496" spans="3:7" hidden="1">
      <c r="C496" s="15"/>
      <c r="D496" s="15"/>
      <c r="E496" s="15"/>
      <c r="F496" s="15"/>
      <c r="G496" s="15"/>
    </row>
    <row r="497" spans="3:7" hidden="1">
      <c r="C497" s="15"/>
      <c r="D497" s="15"/>
      <c r="E497" s="15"/>
      <c r="F497" s="15"/>
      <c r="G497" s="15"/>
    </row>
    <row r="498" spans="3:7" hidden="1">
      <c r="C498" s="15"/>
      <c r="D498" s="15"/>
      <c r="E498" s="15"/>
      <c r="F498" s="15"/>
      <c r="G498" s="15"/>
    </row>
    <row r="499" spans="3:7" hidden="1">
      <c r="C499" s="15"/>
      <c r="D499" s="15"/>
      <c r="E499" s="15"/>
      <c r="F499" s="15"/>
      <c r="G499" s="15"/>
    </row>
    <row r="500" spans="3:7" hidden="1">
      <c r="C500" s="15"/>
      <c r="D500" s="15"/>
      <c r="E500" s="15"/>
      <c r="F500" s="15"/>
      <c r="G500" s="15"/>
    </row>
    <row r="501" spans="3:7" hidden="1">
      <c r="C501" s="15"/>
      <c r="D501" s="15"/>
      <c r="E501" s="15"/>
      <c r="F501" s="15"/>
      <c r="G501" s="15"/>
    </row>
    <row r="502" spans="3:7" hidden="1">
      <c r="C502" s="15"/>
      <c r="D502" s="15"/>
      <c r="E502" s="15"/>
      <c r="F502" s="15"/>
      <c r="G502" s="15"/>
    </row>
    <row r="503" spans="3:7" hidden="1">
      <c r="C503" s="15"/>
      <c r="D503" s="15"/>
      <c r="E503" s="15"/>
      <c r="F503" s="15"/>
      <c r="G503" s="15"/>
    </row>
    <row r="504" spans="3:7" hidden="1">
      <c r="C504" s="15"/>
      <c r="D504" s="15"/>
      <c r="E504" s="15"/>
      <c r="F504" s="15"/>
      <c r="G504" s="15"/>
    </row>
    <row r="505" spans="3:7" hidden="1">
      <c r="C505" s="15"/>
      <c r="D505" s="15"/>
      <c r="E505" s="15"/>
      <c r="F505" s="15"/>
      <c r="G505" s="15"/>
    </row>
    <row r="506" spans="3:7" hidden="1">
      <c r="C506" s="15"/>
      <c r="D506" s="15"/>
      <c r="E506" s="15"/>
      <c r="F506" s="15"/>
      <c r="G506" s="15"/>
    </row>
    <row r="507" spans="3:7" hidden="1">
      <c r="C507" s="15"/>
      <c r="D507" s="15"/>
      <c r="E507" s="15"/>
      <c r="F507" s="15"/>
      <c r="G507" s="15"/>
    </row>
    <row r="508" spans="3:7" hidden="1">
      <c r="C508" s="15"/>
      <c r="D508" s="15"/>
      <c r="E508" s="15"/>
      <c r="F508" s="15"/>
      <c r="G508" s="15"/>
    </row>
    <row r="509" spans="3:7" hidden="1">
      <c r="C509" s="15"/>
      <c r="D509" s="15"/>
      <c r="E509" s="15"/>
      <c r="F509" s="15"/>
      <c r="G509" s="15"/>
    </row>
    <row r="510" spans="3:7" hidden="1">
      <c r="C510" s="15"/>
      <c r="D510" s="15"/>
      <c r="E510" s="15"/>
      <c r="F510" s="15"/>
      <c r="G510" s="15"/>
    </row>
    <row r="511" spans="3:7" hidden="1">
      <c r="C511" s="15"/>
      <c r="D511" s="15"/>
      <c r="E511" s="15"/>
      <c r="F511" s="15"/>
      <c r="G511" s="15"/>
    </row>
    <row r="512" spans="3:7" hidden="1">
      <c r="C512" s="15"/>
      <c r="D512" s="15"/>
      <c r="E512" s="15"/>
      <c r="F512" s="15"/>
      <c r="G512" s="15"/>
    </row>
    <row r="513" spans="3:7" hidden="1">
      <c r="C513" s="15"/>
      <c r="D513" s="15"/>
      <c r="E513" s="15"/>
      <c r="F513" s="15"/>
      <c r="G513" s="15"/>
    </row>
    <row r="514" spans="3:7" hidden="1">
      <c r="C514" s="15"/>
      <c r="D514" s="15"/>
      <c r="E514" s="15"/>
      <c r="F514" s="15"/>
      <c r="G514" s="15"/>
    </row>
    <row r="515" spans="3:7" hidden="1">
      <c r="C515" s="15"/>
      <c r="D515" s="15"/>
      <c r="E515" s="15"/>
      <c r="F515" s="15"/>
      <c r="G515" s="15"/>
    </row>
    <row r="516" spans="3:7" hidden="1">
      <c r="C516" s="15"/>
      <c r="D516" s="15"/>
      <c r="E516" s="15"/>
      <c r="F516" s="15"/>
      <c r="G516" s="15"/>
    </row>
    <row r="517" spans="3:7" hidden="1">
      <c r="C517" s="15"/>
      <c r="D517" s="15"/>
      <c r="E517" s="15"/>
      <c r="F517" s="15"/>
      <c r="G517" s="15"/>
    </row>
    <row r="518" spans="3:7" hidden="1">
      <c r="C518" s="15"/>
      <c r="D518" s="15"/>
      <c r="E518" s="15"/>
      <c r="F518" s="15"/>
      <c r="G518" s="15"/>
    </row>
    <row r="519" spans="3:7" hidden="1">
      <c r="C519" s="15"/>
      <c r="D519" s="15"/>
      <c r="E519" s="15"/>
      <c r="F519" s="15"/>
      <c r="G519" s="15"/>
    </row>
    <row r="520" spans="3:7" hidden="1">
      <c r="C520" s="15"/>
      <c r="D520" s="15"/>
      <c r="E520" s="15"/>
      <c r="F520" s="15"/>
      <c r="G520" s="15"/>
    </row>
    <row r="521" spans="3:7" hidden="1">
      <c r="C521" s="15"/>
      <c r="D521" s="15"/>
      <c r="E521" s="15"/>
      <c r="F521" s="15"/>
      <c r="G521" s="15"/>
    </row>
    <row r="522" spans="3:7" hidden="1">
      <c r="C522" s="15"/>
      <c r="D522" s="15"/>
      <c r="E522" s="15"/>
      <c r="F522" s="15"/>
      <c r="G522" s="15"/>
    </row>
    <row r="523" spans="3:7" hidden="1">
      <c r="C523" s="15"/>
      <c r="D523" s="15"/>
      <c r="E523" s="15"/>
      <c r="F523" s="15"/>
      <c r="G523" s="15"/>
    </row>
    <row r="524" spans="3:7" hidden="1">
      <c r="C524" s="15"/>
      <c r="D524" s="15"/>
      <c r="E524" s="15"/>
      <c r="F524" s="15"/>
      <c r="G524" s="15"/>
    </row>
    <row r="525" spans="3:7" hidden="1">
      <c r="C525" s="15"/>
      <c r="D525" s="15"/>
      <c r="E525" s="15"/>
      <c r="F525" s="15"/>
      <c r="G525" s="15"/>
    </row>
    <row r="526" spans="3:7" hidden="1">
      <c r="C526" s="15"/>
      <c r="D526" s="15"/>
      <c r="E526" s="15"/>
      <c r="F526" s="15"/>
      <c r="G526" s="15"/>
    </row>
    <row r="527" spans="3:7" hidden="1">
      <c r="C527" s="15"/>
      <c r="D527" s="15"/>
      <c r="E527" s="15"/>
      <c r="F527" s="15"/>
      <c r="G527" s="15"/>
    </row>
    <row r="528" spans="3:7" hidden="1">
      <c r="C528" s="15"/>
      <c r="D528" s="15"/>
      <c r="E528" s="15"/>
      <c r="F528" s="15"/>
      <c r="G528" s="15"/>
    </row>
    <row r="529" spans="3:7" hidden="1">
      <c r="C529" s="15"/>
      <c r="D529" s="15"/>
      <c r="E529" s="15"/>
      <c r="F529" s="15"/>
      <c r="G529" s="15"/>
    </row>
    <row r="530" spans="3:7" hidden="1">
      <c r="C530" s="15"/>
      <c r="D530" s="15"/>
      <c r="E530" s="15"/>
      <c r="F530" s="15"/>
      <c r="G530" s="15"/>
    </row>
    <row r="531" spans="3:7" hidden="1">
      <c r="C531" s="15"/>
      <c r="D531" s="15"/>
      <c r="E531" s="15"/>
      <c r="F531" s="15"/>
      <c r="G531" s="15"/>
    </row>
    <row r="532" spans="3:7" hidden="1">
      <c r="C532" s="15"/>
      <c r="D532" s="15"/>
      <c r="E532" s="15"/>
      <c r="F532" s="15"/>
      <c r="G532" s="15"/>
    </row>
    <row r="533" spans="3:7" hidden="1">
      <c r="C533" s="15"/>
      <c r="D533" s="15"/>
      <c r="E533" s="15"/>
      <c r="F533" s="15"/>
      <c r="G533" s="15"/>
    </row>
    <row r="534" spans="3:7" hidden="1">
      <c r="C534" s="15"/>
      <c r="D534" s="15"/>
      <c r="E534" s="15"/>
      <c r="F534" s="15"/>
      <c r="G534" s="15"/>
    </row>
    <row r="535" spans="3:7" hidden="1">
      <c r="C535" s="15"/>
      <c r="D535" s="15"/>
      <c r="E535" s="15"/>
      <c r="F535" s="15"/>
      <c r="G535" s="15"/>
    </row>
    <row r="536" spans="3:7" hidden="1">
      <c r="C536" s="15"/>
      <c r="D536" s="15"/>
      <c r="E536" s="15"/>
      <c r="F536" s="15"/>
      <c r="G536" s="15"/>
    </row>
    <row r="537" spans="3:7" hidden="1">
      <c r="C537" s="15"/>
      <c r="D537" s="15"/>
      <c r="E537" s="15"/>
      <c r="F537" s="15"/>
      <c r="G537" s="15"/>
    </row>
    <row r="538" spans="3:7" hidden="1">
      <c r="C538" s="15"/>
      <c r="D538" s="15"/>
      <c r="E538" s="15"/>
      <c r="F538" s="15"/>
      <c r="G538" s="15"/>
    </row>
    <row r="539" spans="3:7" hidden="1">
      <c r="C539" s="15"/>
      <c r="D539" s="15"/>
      <c r="E539" s="15"/>
      <c r="F539" s="15"/>
      <c r="G539" s="15"/>
    </row>
    <row r="540" spans="3:7" hidden="1">
      <c r="C540" s="15"/>
      <c r="D540" s="15"/>
      <c r="E540" s="15"/>
      <c r="F540" s="15"/>
      <c r="G540" s="15"/>
    </row>
    <row r="541" spans="3:7" hidden="1">
      <c r="C541" s="15"/>
      <c r="D541" s="15"/>
      <c r="E541" s="15"/>
      <c r="F541" s="15"/>
      <c r="G541" s="15"/>
    </row>
    <row r="542" spans="3:7" hidden="1">
      <c r="C542" s="15"/>
      <c r="D542" s="15"/>
      <c r="E542" s="15"/>
      <c r="F542" s="15"/>
      <c r="G542" s="15"/>
    </row>
    <row r="543" spans="3:7" hidden="1">
      <c r="C543" s="15"/>
      <c r="D543" s="15"/>
      <c r="E543" s="15"/>
      <c r="F543" s="15"/>
      <c r="G543" s="15"/>
    </row>
    <row r="544" spans="3:7" hidden="1">
      <c r="C544" s="15"/>
      <c r="D544" s="15"/>
      <c r="E544" s="15"/>
      <c r="F544" s="15"/>
      <c r="G544" s="15"/>
    </row>
    <row r="545" spans="3:7" hidden="1">
      <c r="C545" s="15"/>
      <c r="D545" s="15"/>
      <c r="E545" s="15"/>
      <c r="F545" s="15"/>
      <c r="G545" s="15"/>
    </row>
    <row r="546" spans="3:7" hidden="1">
      <c r="C546" s="15"/>
      <c r="D546" s="15"/>
      <c r="E546" s="15"/>
      <c r="F546" s="15"/>
      <c r="G546" s="15"/>
    </row>
    <row r="547" spans="3:7" hidden="1">
      <c r="C547" s="15"/>
      <c r="D547" s="15"/>
      <c r="E547" s="15"/>
      <c r="F547" s="15"/>
      <c r="G547" s="15"/>
    </row>
    <row r="548" spans="3:7" hidden="1">
      <c r="C548" s="15"/>
      <c r="D548" s="15"/>
      <c r="E548" s="15"/>
      <c r="F548" s="15"/>
      <c r="G548" s="15"/>
    </row>
    <row r="549" spans="3:7" hidden="1">
      <c r="C549" s="15"/>
      <c r="D549" s="15"/>
      <c r="E549" s="15"/>
      <c r="F549" s="15"/>
      <c r="G549" s="15"/>
    </row>
    <row r="550" spans="3:7" hidden="1">
      <c r="C550" s="15"/>
      <c r="D550" s="15"/>
      <c r="E550" s="15"/>
      <c r="F550" s="15"/>
      <c r="G550" s="15"/>
    </row>
    <row r="551" spans="3:7" hidden="1">
      <c r="C551" s="15"/>
      <c r="D551" s="15"/>
      <c r="E551" s="15"/>
      <c r="F551" s="15"/>
      <c r="G551" s="15"/>
    </row>
    <row r="552" spans="3:7" hidden="1">
      <c r="C552" s="15"/>
      <c r="D552" s="15"/>
      <c r="E552" s="15"/>
      <c r="F552" s="15"/>
      <c r="G552" s="15"/>
    </row>
    <row r="553" spans="3:7" hidden="1">
      <c r="C553" s="15"/>
      <c r="D553" s="15"/>
      <c r="E553" s="15"/>
      <c r="F553" s="15"/>
      <c r="G553" s="15"/>
    </row>
    <row r="554" spans="3:7" hidden="1">
      <c r="C554" s="15"/>
      <c r="D554" s="15"/>
      <c r="E554" s="15"/>
      <c r="F554" s="15"/>
      <c r="G554" s="15"/>
    </row>
    <row r="555" spans="3:7" hidden="1">
      <c r="C555" s="15"/>
      <c r="D555" s="15"/>
      <c r="E555" s="15"/>
      <c r="F555" s="15"/>
      <c r="G555" s="15"/>
    </row>
    <row r="556" spans="3:7" hidden="1">
      <c r="C556" s="15"/>
      <c r="D556" s="15"/>
      <c r="E556" s="15"/>
      <c r="F556" s="15"/>
      <c r="G556" s="15"/>
    </row>
    <row r="557" spans="3:7" hidden="1">
      <c r="C557" s="15"/>
      <c r="D557" s="15"/>
      <c r="E557" s="15"/>
      <c r="F557" s="15"/>
      <c r="G557" s="15"/>
    </row>
    <row r="558" spans="3:7" hidden="1">
      <c r="C558" s="15"/>
      <c r="D558" s="15"/>
      <c r="E558" s="15"/>
      <c r="F558" s="15"/>
      <c r="G558" s="15"/>
    </row>
    <row r="559" spans="3:7" hidden="1">
      <c r="C559" s="15"/>
      <c r="D559" s="15"/>
      <c r="E559" s="15"/>
      <c r="F559" s="15"/>
      <c r="G559" s="15"/>
    </row>
    <row r="560" spans="3:7" hidden="1">
      <c r="C560" s="15"/>
      <c r="D560" s="15"/>
      <c r="E560" s="15"/>
      <c r="F560" s="15"/>
      <c r="G560" s="15"/>
    </row>
    <row r="561" spans="3:7" hidden="1">
      <c r="C561" s="15"/>
      <c r="D561" s="15"/>
      <c r="E561" s="15"/>
      <c r="F561" s="15"/>
      <c r="G561" s="15"/>
    </row>
    <row r="562" spans="3:7" hidden="1">
      <c r="C562" s="15"/>
      <c r="D562" s="15"/>
      <c r="E562" s="15"/>
      <c r="F562" s="15"/>
      <c r="G562" s="15"/>
    </row>
    <row r="563" spans="3:7" hidden="1">
      <c r="C563" s="15"/>
      <c r="D563" s="15"/>
      <c r="E563" s="15"/>
      <c r="F563" s="15"/>
      <c r="G563" s="15"/>
    </row>
    <row r="564" spans="3:7" hidden="1">
      <c r="C564" s="15"/>
      <c r="D564" s="15"/>
      <c r="E564" s="15"/>
      <c r="F564" s="15"/>
      <c r="G564" s="15"/>
    </row>
    <row r="565" spans="3:7" hidden="1">
      <c r="C565" s="15"/>
      <c r="D565" s="15"/>
      <c r="E565" s="15"/>
      <c r="F565" s="15"/>
      <c r="G565" s="15"/>
    </row>
    <row r="566" spans="3:7" hidden="1">
      <c r="C566" s="15"/>
      <c r="D566" s="15"/>
      <c r="E566" s="15"/>
      <c r="F566" s="15"/>
      <c r="G566" s="15"/>
    </row>
    <row r="567" spans="3:7" hidden="1">
      <c r="C567" s="15"/>
      <c r="D567" s="15"/>
      <c r="E567" s="15"/>
      <c r="F567" s="15"/>
      <c r="G567" s="15"/>
    </row>
    <row r="568" spans="3:7" hidden="1">
      <c r="C568" s="15"/>
      <c r="D568" s="15"/>
      <c r="E568" s="15"/>
      <c r="F568" s="15"/>
      <c r="G568" s="15"/>
    </row>
    <row r="569" spans="3:7" hidden="1">
      <c r="C569" s="15"/>
      <c r="D569" s="15"/>
      <c r="E569" s="15"/>
      <c r="F569" s="15"/>
      <c r="G569" s="15"/>
    </row>
    <row r="570" spans="3:7" hidden="1">
      <c r="C570" s="15"/>
      <c r="D570" s="15"/>
      <c r="E570" s="15"/>
      <c r="F570" s="15"/>
      <c r="G570" s="15"/>
    </row>
    <row r="571" spans="3:7" hidden="1">
      <c r="C571" s="15"/>
      <c r="D571" s="15"/>
      <c r="E571" s="15"/>
      <c r="F571" s="15"/>
      <c r="G571" s="15"/>
    </row>
    <row r="572" spans="3:7" hidden="1">
      <c r="C572" s="15"/>
      <c r="D572" s="15"/>
      <c r="E572" s="15"/>
      <c r="F572" s="15"/>
      <c r="G572" s="15"/>
    </row>
    <row r="573" spans="3:7" hidden="1">
      <c r="C573" s="15"/>
      <c r="D573" s="15"/>
      <c r="E573" s="15"/>
      <c r="F573" s="15"/>
      <c r="G573" s="15"/>
    </row>
    <row r="574" spans="3:7" hidden="1">
      <c r="C574" s="15"/>
      <c r="D574" s="15"/>
      <c r="E574" s="15"/>
      <c r="F574" s="15"/>
      <c r="G574" s="15"/>
    </row>
    <row r="575" spans="3:7" hidden="1">
      <c r="C575" s="15"/>
      <c r="D575" s="15"/>
      <c r="E575" s="15"/>
      <c r="F575" s="15"/>
      <c r="G575" s="15"/>
    </row>
    <row r="576" spans="3:7" hidden="1">
      <c r="C576" s="15"/>
      <c r="D576" s="15"/>
      <c r="E576" s="15"/>
      <c r="F576" s="15"/>
      <c r="G576" s="15"/>
    </row>
    <row r="577" spans="3:7" hidden="1">
      <c r="C577" s="15"/>
      <c r="D577" s="15"/>
      <c r="E577" s="15"/>
      <c r="F577" s="15"/>
      <c r="G577" s="15"/>
    </row>
    <row r="578" spans="3:7" hidden="1">
      <c r="C578" s="15"/>
      <c r="D578" s="15"/>
      <c r="E578" s="15"/>
      <c r="F578" s="15"/>
      <c r="G578" s="15"/>
    </row>
    <row r="579" spans="3:7" hidden="1">
      <c r="C579" s="15"/>
      <c r="D579" s="15"/>
      <c r="E579" s="15"/>
      <c r="F579" s="15"/>
      <c r="G579" s="15"/>
    </row>
    <row r="580" spans="3:7" hidden="1">
      <c r="C580" s="15"/>
      <c r="D580" s="15"/>
      <c r="E580" s="15"/>
      <c r="F580" s="15"/>
      <c r="G580" s="15"/>
    </row>
    <row r="581" spans="3:7" hidden="1">
      <c r="C581" s="15"/>
      <c r="D581" s="15"/>
      <c r="E581" s="15"/>
      <c r="F581" s="15"/>
      <c r="G581" s="15"/>
    </row>
    <row r="582" spans="3:7" hidden="1">
      <c r="C582" s="15"/>
      <c r="D582" s="15"/>
      <c r="E582" s="15"/>
      <c r="F582" s="15"/>
      <c r="G582" s="15"/>
    </row>
    <row r="583" spans="3:7" hidden="1">
      <c r="C583" s="15"/>
      <c r="D583" s="15"/>
      <c r="E583" s="15"/>
      <c r="F583" s="15"/>
      <c r="G583" s="15"/>
    </row>
    <row r="584" spans="3:7" hidden="1">
      <c r="C584" s="15"/>
      <c r="D584" s="15"/>
      <c r="E584" s="15"/>
      <c r="F584" s="15"/>
      <c r="G584" s="15"/>
    </row>
    <row r="585" spans="3:7" hidden="1">
      <c r="C585" s="15"/>
      <c r="D585" s="15"/>
      <c r="E585" s="15"/>
      <c r="F585" s="15"/>
      <c r="G585" s="15"/>
    </row>
    <row r="586" spans="3:7" hidden="1">
      <c r="C586" s="15"/>
      <c r="D586" s="15"/>
      <c r="E586" s="15"/>
      <c r="F586" s="15"/>
      <c r="G586" s="15"/>
    </row>
    <row r="587" spans="3:7" hidden="1">
      <c r="C587" s="15"/>
      <c r="D587" s="15"/>
      <c r="E587" s="15"/>
      <c r="F587" s="15"/>
      <c r="G587" s="15"/>
    </row>
    <row r="588" spans="3:7" hidden="1">
      <c r="C588" s="15"/>
      <c r="D588" s="15"/>
      <c r="E588" s="15"/>
      <c r="F588" s="15"/>
      <c r="G588" s="15"/>
    </row>
    <row r="589" spans="3:7" hidden="1">
      <c r="C589" s="15"/>
      <c r="D589" s="15"/>
      <c r="E589" s="15"/>
      <c r="F589" s="15"/>
      <c r="G589" s="15"/>
    </row>
    <row r="590" spans="3:7" hidden="1">
      <c r="C590" s="15"/>
      <c r="D590" s="15"/>
      <c r="E590" s="15"/>
      <c r="F590" s="15"/>
      <c r="G590" s="15"/>
    </row>
    <row r="591" spans="3:7" hidden="1">
      <c r="C591" s="15"/>
      <c r="D591" s="15"/>
      <c r="E591" s="15"/>
      <c r="F591" s="15"/>
      <c r="G591" s="15"/>
    </row>
    <row r="592" spans="3:7" hidden="1">
      <c r="C592" s="15"/>
      <c r="D592" s="15"/>
      <c r="E592" s="15"/>
      <c r="F592" s="15"/>
      <c r="G592" s="15"/>
    </row>
    <row r="593" spans="3:7" hidden="1">
      <c r="C593" s="15"/>
      <c r="D593" s="15"/>
      <c r="E593" s="15"/>
      <c r="F593" s="15"/>
      <c r="G593" s="15"/>
    </row>
    <row r="594" spans="3:7" hidden="1">
      <c r="C594" s="15"/>
      <c r="D594" s="15"/>
      <c r="E594" s="15"/>
      <c r="F594" s="15"/>
      <c r="G594" s="15"/>
    </row>
    <row r="595" spans="3:7" hidden="1">
      <c r="C595" s="15"/>
      <c r="D595" s="15"/>
      <c r="E595" s="15"/>
      <c r="F595" s="15"/>
      <c r="G595" s="15"/>
    </row>
    <row r="596" spans="3:7" hidden="1">
      <c r="C596" s="15"/>
      <c r="D596" s="15"/>
      <c r="E596" s="15"/>
      <c r="F596" s="15"/>
      <c r="G596" s="15"/>
    </row>
    <row r="597" spans="3:7" hidden="1">
      <c r="C597" s="15"/>
      <c r="D597" s="15"/>
      <c r="E597" s="15"/>
      <c r="F597" s="15"/>
      <c r="G597" s="15"/>
    </row>
    <row r="598" spans="3:7" hidden="1">
      <c r="C598" s="15"/>
      <c r="D598" s="15"/>
      <c r="E598" s="15"/>
      <c r="F598" s="15"/>
      <c r="G598" s="15"/>
    </row>
    <row r="599" spans="3:7" hidden="1">
      <c r="D599" s="37"/>
      <c r="F599" s="37"/>
    </row>
    <row r="600" spans="3:7" hidden="1">
      <c r="D600" s="37"/>
      <c r="F600" s="37"/>
    </row>
    <row r="601" spans="3:7" hidden="1">
      <c r="D601" s="37"/>
      <c r="F601" s="37"/>
    </row>
    <row r="602" spans="3:7" hidden="1">
      <c r="D602" s="37"/>
      <c r="F602" s="37"/>
    </row>
    <row r="603" spans="3:7" hidden="1">
      <c r="D603" s="37"/>
      <c r="F603" s="37"/>
    </row>
    <row r="604" spans="3:7" hidden="1">
      <c r="D604" s="37"/>
      <c r="F604" s="37"/>
    </row>
    <row r="10000" spans="52:52" hidden="1">
      <c r="AZ10000"/>
    </row>
  </sheetData>
  <dataValidations count="1">
    <dataValidation allowBlank="1" showInputMessage="1" showErrorMessage="1" sqref="B1:B4 A5:AY1048576 BA5:XFD1048576 AZ5:AZ9999 AZ10001:AZ1048576" xr:uid="{00000000-0002-0000-1900-000000000000}"/>
  </dataValidations>
  <pageMargins left="0" right="0" top="0.5" bottom="0.5" header="0" footer="0.25"/>
  <pageSetup paperSize="9" scale="77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indexed="52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47.28515625" style="12" customWidth="1"/>
    <col min="2" max="2" width="17.85546875" style="13" customWidth="1"/>
    <col min="3" max="3" width="23.5703125" style="13" customWidth="1"/>
    <col min="4" max="4" width="7.140625" style="15" hidden="1"/>
    <col min="5" max="5" width="6" style="15" hidden="1"/>
    <col min="6" max="6" width="7.85546875" style="15" hidden="1"/>
    <col min="7" max="7" width="8.140625" style="15" hidden="1"/>
    <col min="8" max="8" width="6.28515625" style="15" hidden="1"/>
    <col min="9" max="9" width="8" style="15" hidden="1"/>
    <col min="10" max="10" width="8.7109375" style="15" hidden="1"/>
    <col min="11" max="11" width="10" style="15" hidden="1"/>
    <col min="12" max="12" width="9.5703125" style="15" hidden="1"/>
    <col min="13" max="13" width="6.140625" style="15" hidden="1"/>
    <col min="14" max="15" width="5.7109375" style="15" hidden="1"/>
    <col min="16" max="16" width="6.85546875" style="15" hidden="1"/>
    <col min="17" max="17" width="6.42578125" style="13" hidden="1"/>
    <col min="18" max="18" width="6.7109375" style="13" hidden="1"/>
    <col min="19" max="19" width="7.28515625" style="13" hidden="1"/>
    <col min="20" max="31" width="5.7109375" style="13" hidden="1"/>
    <col min="32" max="32" width="9.140625" style="13" hidden="1"/>
    <col min="33" max="52" width="0" style="13" hidden="1"/>
    <col min="53" max="16384" width="9.140625" style="13" hidden="1"/>
  </cols>
  <sheetData>
    <row r="1" spans="1:16" s="1" customFormat="1">
      <c r="A1" s="2" t="s">
        <v>0</v>
      </c>
      <c r="B1" s="62" t="s">
        <v>4061</v>
      </c>
    </row>
    <row r="2" spans="1:16" s="1" customFormat="1">
      <c r="A2" s="2" t="s">
        <v>1</v>
      </c>
      <c r="B2" s="9" t="s">
        <v>3164</v>
      </c>
    </row>
    <row r="3" spans="1:16" s="1" customFormat="1">
      <c r="A3" s="2" t="s">
        <v>2</v>
      </c>
      <c r="B3" s="20" t="s">
        <v>3165</v>
      </c>
    </row>
    <row r="4" spans="1:16" s="1" customFormat="1">
      <c r="A4" s="2" t="s">
        <v>3</v>
      </c>
      <c r="B4" s="63" t="s">
        <v>165</v>
      </c>
    </row>
    <row r="5" spans="1:16" s="15" customFormat="1">
      <c r="A5" s="32" t="s">
        <v>92</v>
      </c>
      <c r="B5" s="38" t="s">
        <v>141</v>
      </c>
      <c r="C5" s="39" t="s">
        <v>142</v>
      </c>
    </row>
    <row r="6" spans="1:16" s="15" customFormat="1">
      <c r="A6" s="100" t="s">
        <v>4062</v>
      </c>
      <c r="B6" s="21" t="s">
        <v>153</v>
      </c>
      <c r="C6" s="29" t="s">
        <v>70</v>
      </c>
    </row>
    <row r="7" spans="1:16" s="17" customFormat="1" ht="20.25">
      <c r="A7" s="102" t="s">
        <v>4062</v>
      </c>
      <c r="B7" s="5" t="s">
        <v>8</v>
      </c>
      <c r="C7" s="24" t="s">
        <v>9</v>
      </c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</row>
    <row r="8" spans="1:16" s="17" customFormat="1" ht="20.25">
      <c r="A8" s="18" t="s">
        <v>143</v>
      </c>
      <c r="B8" s="53">
        <f>B9+B60</f>
        <v>46587.257678819784</v>
      </c>
      <c r="C8" s="126" t="s">
        <v>4062</v>
      </c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P8" s="15"/>
    </row>
    <row r="9" spans="1:16">
      <c r="A9" s="57" t="s">
        <v>172</v>
      </c>
      <c r="B9" s="59">
        <f>SUM(B10:B59)</f>
        <v>14158.254891743984</v>
      </c>
      <c r="C9" s="108" t="s">
        <v>4062</v>
      </c>
    </row>
    <row r="10" spans="1:16">
      <c r="A10" t="s">
        <v>3984</v>
      </c>
      <c r="B10" s="60">
        <v>30.589922065328992</v>
      </c>
      <c r="C10" s="66">
        <v>45340</v>
      </c>
    </row>
    <row r="11" spans="1:16">
      <c r="A11" t="s">
        <v>3990</v>
      </c>
      <c r="B11" s="60">
        <v>163.711275</v>
      </c>
      <c r="C11" s="66">
        <v>45363</v>
      </c>
    </row>
    <row r="12" spans="1:16">
      <c r="A12" t="s">
        <v>3973</v>
      </c>
      <c r="B12" s="65">
        <v>47.437919161453735</v>
      </c>
      <c r="C12" s="66">
        <v>45383</v>
      </c>
    </row>
    <row r="13" spans="1:16">
      <c r="A13" t="s">
        <v>3977</v>
      </c>
      <c r="B13" s="65">
        <v>373.97206873251321</v>
      </c>
      <c r="C13" s="66">
        <v>45473</v>
      </c>
    </row>
    <row r="14" spans="1:16">
      <c r="A14" t="s">
        <v>3202</v>
      </c>
      <c r="B14" s="60">
        <v>18.209324010656477</v>
      </c>
      <c r="C14" s="66">
        <v>45640</v>
      </c>
    </row>
    <row r="15" spans="1:16">
      <c r="A15" t="s">
        <v>3985</v>
      </c>
      <c r="B15" s="60">
        <v>391.797645503637</v>
      </c>
      <c r="C15" s="66">
        <v>45838</v>
      </c>
    </row>
    <row r="16" spans="1:16">
      <c r="A16" t="s">
        <v>3987</v>
      </c>
      <c r="B16" s="65">
        <v>895.59555280013433</v>
      </c>
      <c r="C16" s="66">
        <v>45935</v>
      </c>
    </row>
    <row r="17" spans="1:3">
      <c r="A17" t="s">
        <v>3972</v>
      </c>
      <c r="B17" s="65">
        <v>711.94223807391757</v>
      </c>
      <c r="C17" s="66">
        <v>46022</v>
      </c>
    </row>
    <row r="18" spans="1:3">
      <c r="A18" t="s">
        <v>3978</v>
      </c>
      <c r="B18" s="65">
        <v>734.63328022010592</v>
      </c>
      <c r="C18" s="66">
        <v>46022</v>
      </c>
    </row>
    <row r="19" spans="1:3">
      <c r="A19" t="s">
        <v>3203</v>
      </c>
      <c r="B19" s="60">
        <v>23.880305180012368</v>
      </c>
      <c r="C19" s="66">
        <v>46054</v>
      </c>
    </row>
    <row r="20" spans="1:3">
      <c r="A20" t="s">
        <v>3971</v>
      </c>
      <c r="B20" s="65">
        <v>504.45944828424058</v>
      </c>
      <c r="C20" s="66">
        <v>46338</v>
      </c>
    </row>
    <row r="21" spans="1:3">
      <c r="A21" t="s">
        <v>3206</v>
      </c>
      <c r="B21" s="60">
        <v>88.568492800000001</v>
      </c>
      <c r="C21" s="66">
        <v>46539</v>
      </c>
    </row>
    <row r="22" spans="1:3">
      <c r="A22" t="s">
        <v>3207</v>
      </c>
      <c r="B22" s="60">
        <v>311.80314000000004</v>
      </c>
      <c r="C22" s="66">
        <v>46661</v>
      </c>
    </row>
    <row r="23" spans="1:3">
      <c r="A23" t="s">
        <v>3211</v>
      </c>
      <c r="B23" s="60">
        <v>406.51506999999998</v>
      </c>
      <c r="C23" s="66">
        <v>46661</v>
      </c>
    </row>
    <row r="24" spans="1:3">
      <c r="A24" t="s">
        <v>3204</v>
      </c>
      <c r="B24" s="65">
        <v>27.18298656924259</v>
      </c>
      <c r="C24" s="66">
        <v>46752</v>
      </c>
    </row>
    <row r="25" spans="1:3">
      <c r="A25" t="s">
        <v>3208</v>
      </c>
      <c r="B25" s="60">
        <v>90.483357499894183</v>
      </c>
      <c r="C25" s="66">
        <v>46772</v>
      </c>
    </row>
    <row r="26" spans="1:3">
      <c r="A26" t="s">
        <v>3974</v>
      </c>
      <c r="B26" s="65">
        <v>1217.7172791131359</v>
      </c>
      <c r="C26" s="66">
        <v>46871</v>
      </c>
    </row>
    <row r="27" spans="1:3">
      <c r="A27" t="s">
        <v>3212</v>
      </c>
      <c r="B27" s="60">
        <v>143.77817000000002</v>
      </c>
      <c r="C27" s="66">
        <v>47118</v>
      </c>
    </row>
    <row r="28" spans="1:3">
      <c r="A28" t="s">
        <v>3986</v>
      </c>
      <c r="B28" s="60">
        <v>986.85960938064511</v>
      </c>
      <c r="C28" s="66">
        <v>47191</v>
      </c>
    </row>
    <row r="29" spans="1:3">
      <c r="A29" t="s">
        <v>3205</v>
      </c>
      <c r="B29" s="65">
        <v>44.944543424608348</v>
      </c>
      <c r="C29" s="66">
        <v>47209</v>
      </c>
    </row>
    <row r="30" spans="1:3">
      <c r="A30" t="s">
        <v>3209</v>
      </c>
      <c r="B30" s="60">
        <v>12.106448837748573</v>
      </c>
      <c r="C30" s="66">
        <v>47209</v>
      </c>
    </row>
    <row r="31" spans="1:3">
      <c r="A31" t="s">
        <v>3224</v>
      </c>
      <c r="B31" s="65">
        <v>259.59617878465298</v>
      </c>
      <c r="C31" s="66">
        <v>47308</v>
      </c>
    </row>
    <row r="32" spans="1:3">
      <c r="A32" t="s">
        <v>3988</v>
      </c>
      <c r="B32" s="60">
        <v>1886.5208852669125</v>
      </c>
      <c r="C32" s="66">
        <v>47391</v>
      </c>
    </row>
    <row r="33" spans="1:3">
      <c r="A33" t="s">
        <v>3976</v>
      </c>
      <c r="B33" s="65">
        <v>763.98595194270717</v>
      </c>
      <c r="C33" s="66">
        <v>47525</v>
      </c>
    </row>
    <row r="34" spans="1:3">
      <c r="A34" t="s">
        <v>3216</v>
      </c>
      <c r="B34" s="60">
        <v>1.2870046799999997</v>
      </c>
      <c r="C34" s="66">
        <v>47566</v>
      </c>
    </row>
    <row r="35" spans="1:3">
      <c r="A35" t="s">
        <v>3213</v>
      </c>
      <c r="B35" s="60">
        <v>28.899935999999997</v>
      </c>
      <c r="C35" s="66">
        <v>47848</v>
      </c>
    </row>
    <row r="36" spans="1:3">
      <c r="A36" t="s">
        <v>3218</v>
      </c>
      <c r="B36" s="60">
        <v>1.2798957599999998</v>
      </c>
      <c r="C36" s="66">
        <v>47848</v>
      </c>
    </row>
    <row r="37" spans="1:3">
      <c r="A37" t="s">
        <v>3214</v>
      </c>
      <c r="B37" s="60">
        <v>1.4281675199999999</v>
      </c>
      <c r="C37" s="66">
        <v>47907</v>
      </c>
    </row>
    <row r="38" spans="1:3">
      <c r="A38" t="s">
        <v>3227</v>
      </c>
      <c r="B38" s="60">
        <v>1992.44461</v>
      </c>
      <c r="C38" s="66">
        <v>47938</v>
      </c>
    </row>
    <row r="39" spans="1:3">
      <c r="A39" t="s">
        <v>3217</v>
      </c>
      <c r="B39" s="60">
        <v>197.02125143999999</v>
      </c>
      <c r="C39" s="66">
        <v>47969</v>
      </c>
    </row>
    <row r="40" spans="1:3">
      <c r="A40" t="s">
        <v>3228</v>
      </c>
      <c r="B40" s="65">
        <v>486.49734000000001</v>
      </c>
      <c r="C40" s="66">
        <v>47969</v>
      </c>
    </row>
    <row r="41" spans="1:3">
      <c r="A41" t="s">
        <v>3220</v>
      </c>
      <c r="B41" s="65">
        <v>37.95259545293392</v>
      </c>
      <c r="C41" s="66">
        <v>48212</v>
      </c>
    </row>
    <row r="42" spans="1:3">
      <c r="A42" t="s">
        <v>3221</v>
      </c>
      <c r="B42" s="60">
        <v>51.22707331024764</v>
      </c>
      <c r="C42" s="66">
        <v>48212</v>
      </c>
    </row>
    <row r="43" spans="1:3">
      <c r="A43" t="s">
        <v>3222</v>
      </c>
      <c r="B43" s="65">
        <v>152.85391464025025</v>
      </c>
      <c r="C43" s="66">
        <v>48233</v>
      </c>
    </row>
    <row r="44" spans="1:3">
      <c r="A44" t="s">
        <v>3219</v>
      </c>
      <c r="B44" s="60">
        <v>65.829772989884361</v>
      </c>
      <c r="C44" s="66">
        <v>48274</v>
      </c>
    </row>
    <row r="45" spans="1:3">
      <c r="A45" t="s">
        <v>2516</v>
      </c>
      <c r="B45" s="65">
        <v>34.65615255310454</v>
      </c>
      <c r="C45" s="66">
        <v>48274</v>
      </c>
    </row>
    <row r="46" spans="1:3">
      <c r="A46" t="s">
        <v>3223</v>
      </c>
      <c r="B46" s="65">
        <v>0.89623169999999996</v>
      </c>
      <c r="C46" s="66">
        <v>48297</v>
      </c>
    </row>
    <row r="47" spans="1:3">
      <c r="A47" t="s">
        <v>2145</v>
      </c>
      <c r="B47" s="65">
        <v>207.05195845111379</v>
      </c>
      <c r="C47" s="66">
        <v>48297</v>
      </c>
    </row>
    <row r="48" spans="1:3">
      <c r="A48" t="s">
        <v>3975</v>
      </c>
      <c r="B48" s="60">
        <v>43.058889060727545</v>
      </c>
      <c r="C48" s="66">
        <v>48482</v>
      </c>
    </row>
    <row r="49" spans="1:3">
      <c r="A49" t="s">
        <v>3215</v>
      </c>
      <c r="B49" s="60">
        <v>117.93205</v>
      </c>
      <c r="C49" s="66">
        <v>48700</v>
      </c>
    </row>
    <row r="50" spans="1:3">
      <c r="A50" t="s">
        <v>3979</v>
      </c>
      <c r="B50" s="65">
        <v>3.3000735457871997</v>
      </c>
      <c r="C50" s="66">
        <v>48844</v>
      </c>
    </row>
    <row r="51" spans="1:3">
      <c r="A51" t="s">
        <v>3980</v>
      </c>
      <c r="B51" s="60">
        <v>3.1960911289215996</v>
      </c>
      <c r="C51" s="66">
        <v>48844</v>
      </c>
    </row>
    <row r="52" spans="1:3">
      <c r="A52" t="s">
        <v>3981</v>
      </c>
      <c r="B52" s="65">
        <v>3.9944298163042005</v>
      </c>
      <c r="C52" s="66">
        <v>48844</v>
      </c>
    </row>
    <row r="53" spans="1:3">
      <c r="A53" t="s">
        <v>3982</v>
      </c>
      <c r="B53" s="60">
        <v>2.7356952963522003</v>
      </c>
      <c r="C53" s="66">
        <v>48844</v>
      </c>
    </row>
    <row r="54" spans="1:3">
      <c r="A54" t="s">
        <v>3983</v>
      </c>
      <c r="B54" s="60">
        <v>2.8123139193057995</v>
      </c>
      <c r="C54" s="66">
        <v>48844</v>
      </c>
    </row>
    <row r="55" spans="1:3">
      <c r="A55" t="s">
        <v>3225</v>
      </c>
      <c r="B55" s="60">
        <v>1.2590887025262731</v>
      </c>
      <c r="C55" s="66">
        <v>48944</v>
      </c>
    </row>
    <row r="56" spans="1:3">
      <c r="A56" t="s">
        <v>3210</v>
      </c>
      <c r="B56" s="60">
        <v>316.19324999999998</v>
      </c>
      <c r="C56" s="66">
        <v>50256</v>
      </c>
    </row>
    <row r="57" spans="1:3">
      <c r="A57" t="s">
        <v>3226</v>
      </c>
      <c r="B57" s="60">
        <v>202.78723320099598</v>
      </c>
      <c r="C57" s="66">
        <v>50770</v>
      </c>
    </row>
    <row r="58" spans="1:3">
      <c r="A58" t="s">
        <v>3989</v>
      </c>
      <c r="B58" s="65">
        <v>65.368779923978437</v>
      </c>
      <c r="C58" s="66">
        <v>52047</v>
      </c>
    </row>
    <row r="59" spans="1:3">
      <c r="A59" s="106" t="s">
        <v>4062</v>
      </c>
      <c r="B59" s="106" t="s">
        <v>4062</v>
      </c>
      <c r="C59" s="108" t="s">
        <v>4062</v>
      </c>
    </row>
    <row r="60" spans="1:3">
      <c r="A60" s="57" t="s">
        <v>184</v>
      </c>
      <c r="B60" s="59">
        <f>SUM(B61:B193)</f>
        <v>32429.002787075799</v>
      </c>
      <c r="C60" s="108" t="s">
        <v>4062</v>
      </c>
    </row>
    <row r="61" spans="1:3">
      <c r="A61" t="s">
        <v>3232</v>
      </c>
      <c r="B61" s="65">
        <v>216.79841209476919</v>
      </c>
      <c r="C61" s="66">
        <v>45343</v>
      </c>
    </row>
    <row r="62" spans="1:3">
      <c r="A62" t="s">
        <v>3234</v>
      </c>
      <c r="B62" s="65">
        <v>100.04350182582141</v>
      </c>
      <c r="C62" s="66">
        <v>45485</v>
      </c>
    </row>
    <row r="63" spans="1:3">
      <c r="A63" t="s">
        <v>3229</v>
      </c>
      <c r="B63" s="65">
        <v>89.759668407661607</v>
      </c>
      <c r="C63" s="66">
        <v>45494</v>
      </c>
    </row>
    <row r="64" spans="1:3">
      <c r="A64" t="s">
        <v>3991</v>
      </c>
      <c r="B64" s="65">
        <v>41.226982458868498</v>
      </c>
      <c r="C64" s="66">
        <v>45515</v>
      </c>
    </row>
    <row r="65" spans="1:3">
      <c r="A65" t="s">
        <v>3994</v>
      </c>
      <c r="B65" s="65">
        <v>88.898085842095327</v>
      </c>
      <c r="C65" s="66">
        <v>45553</v>
      </c>
    </row>
    <row r="66" spans="1:3">
      <c r="A66" t="s">
        <v>3237</v>
      </c>
      <c r="B66" s="65">
        <v>364.04331714416008</v>
      </c>
      <c r="C66" s="66">
        <v>45557</v>
      </c>
    </row>
    <row r="67" spans="1:3">
      <c r="A67" t="s">
        <v>3995</v>
      </c>
      <c r="B67" s="65">
        <v>90.287319482164136</v>
      </c>
      <c r="C67" s="66">
        <v>45602</v>
      </c>
    </row>
    <row r="68" spans="1:3">
      <c r="A68" t="s">
        <v>3992</v>
      </c>
      <c r="B68" s="65">
        <v>231.52739</v>
      </c>
      <c r="C68" s="66">
        <v>45615</v>
      </c>
    </row>
    <row r="69" spans="1:3">
      <c r="A69" t="s">
        <v>3233</v>
      </c>
      <c r="B69" s="65">
        <v>29.248396146244787</v>
      </c>
      <c r="C69" s="66">
        <v>45710</v>
      </c>
    </row>
    <row r="70" spans="1:3">
      <c r="A70" t="s">
        <v>3238</v>
      </c>
      <c r="B70" s="65">
        <v>101.4758325386574</v>
      </c>
      <c r="C70" s="66">
        <v>45778</v>
      </c>
    </row>
    <row r="71" spans="1:3">
      <c r="A71" t="s">
        <v>3239</v>
      </c>
      <c r="B71" s="65">
        <v>17.593546902568253</v>
      </c>
      <c r="C71" s="66">
        <v>45869</v>
      </c>
    </row>
    <row r="72" spans="1:3">
      <c r="A72" t="s">
        <v>3243</v>
      </c>
      <c r="B72" s="65">
        <v>50.820424340293435</v>
      </c>
      <c r="C72" s="66">
        <v>45869</v>
      </c>
    </row>
    <row r="73" spans="1:3">
      <c r="A73" t="s">
        <v>3277</v>
      </c>
      <c r="B73" s="65">
        <v>315.350224497</v>
      </c>
      <c r="C73" s="66">
        <v>45930</v>
      </c>
    </row>
    <row r="74" spans="1:3">
      <c r="A74" t="s">
        <v>3230</v>
      </c>
      <c r="B74" s="65">
        <v>141.72824107506207</v>
      </c>
      <c r="C74" s="66">
        <v>46012</v>
      </c>
    </row>
    <row r="75" spans="1:3">
      <c r="A75" t="s">
        <v>3271</v>
      </c>
      <c r="B75" s="65">
        <v>0.55790892930215652</v>
      </c>
      <c r="C75" s="66">
        <v>46082</v>
      </c>
    </row>
    <row r="76" spans="1:3">
      <c r="A76" t="s">
        <v>3272</v>
      </c>
      <c r="B76" s="65">
        <v>191.64295448999999</v>
      </c>
      <c r="C76" s="66">
        <v>46112</v>
      </c>
    </row>
    <row r="77" spans="1:3">
      <c r="A77" t="s">
        <v>3286</v>
      </c>
      <c r="B77" s="65">
        <v>349.45146754658276</v>
      </c>
      <c r="C77" s="66">
        <v>46149</v>
      </c>
    </row>
    <row r="78" spans="1:3">
      <c r="A78" t="s">
        <v>3236</v>
      </c>
      <c r="B78" s="65">
        <v>88.097440347315853</v>
      </c>
      <c r="C78" s="66">
        <v>46201</v>
      </c>
    </row>
    <row r="79" spans="1:3">
      <c r="A79" t="s">
        <v>3267</v>
      </c>
      <c r="B79" s="65">
        <v>145.84732338549003</v>
      </c>
      <c r="C79" s="66">
        <v>46203</v>
      </c>
    </row>
    <row r="80" spans="1:3">
      <c r="A80" t="s">
        <v>2294</v>
      </c>
      <c r="B80" s="65">
        <v>14.905972564718446</v>
      </c>
      <c r="C80" s="66">
        <v>46326</v>
      </c>
    </row>
    <row r="81" spans="1:3">
      <c r="A81" t="s">
        <v>3257</v>
      </c>
      <c r="B81" s="65">
        <v>215.372060262291</v>
      </c>
      <c r="C81" s="66">
        <v>46417</v>
      </c>
    </row>
    <row r="82" spans="1:3">
      <c r="A82" t="s">
        <v>3993</v>
      </c>
      <c r="B82" s="65">
        <v>170.88941947036639</v>
      </c>
      <c r="C82" s="66">
        <v>46418</v>
      </c>
    </row>
    <row r="83" spans="1:3">
      <c r="A83" t="s">
        <v>3258</v>
      </c>
      <c r="B83" s="65">
        <v>282.45314262269591</v>
      </c>
      <c r="C83" s="66">
        <v>46465</v>
      </c>
    </row>
    <row r="84" spans="1:3">
      <c r="A84" t="s">
        <v>3245</v>
      </c>
      <c r="B84" s="65">
        <v>13.115907961962789</v>
      </c>
      <c r="C84" s="66">
        <v>46524</v>
      </c>
    </row>
    <row r="85" spans="1:3">
      <c r="A85" t="s">
        <v>3251</v>
      </c>
      <c r="B85" s="65">
        <v>117.1150639877569</v>
      </c>
      <c r="C85" s="66">
        <v>46572</v>
      </c>
    </row>
    <row r="86" spans="1:3">
      <c r="A86" t="s">
        <v>3249</v>
      </c>
      <c r="B86" s="65">
        <v>274.89150592731318</v>
      </c>
      <c r="C86" s="66">
        <v>46573</v>
      </c>
    </row>
    <row r="87" spans="1:3">
      <c r="A87" t="s">
        <v>3244</v>
      </c>
      <c r="B87" s="65">
        <v>478.26779449263438</v>
      </c>
      <c r="C87" s="66">
        <v>46643</v>
      </c>
    </row>
    <row r="88" spans="1:3">
      <c r="A88" t="s">
        <v>3291</v>
      </c>
      <c r="B88" s="65">
        <v>128.73840351839999</v>
      </c>
      <c r="C88" s="66">
        <v>46660</v>
      </c>
    </row>
    <row r="89" spans="1:3">
      <c r="A89" t="s">
        <v>3231</v>
      </c>
      <c r="B89" s="65">
        <v>52.506895009869446</v>
      </c>
      <c r="C89" s="66">
        <v>46722</v>
      </c>
    </row>
    <row r="90" spans="1:3">
      <c r="A90" t="s">
        <v>3306</v>
      </c>
      <c r="B90" s="65">
        <v>950.86289386529984</v>
      </c>
      <c r="C90" s="66">
        <v>46722</v>
      </c>
    </row>
    <row r="91" spans="1:3">
      <c r="A91" t="s">
        <v>3320</v>
      </c>
      <c r="B91" s="65">
        <v>76.73915925</v>
      </c>
      <c r="C91" s="66">
        <v>46722</v>
      </c>
    </row>
    <row r="92" spans="1:3">
      <c r="A92" t="s">
        <v>3285</v>
      </c>
      <c r="B92" s="65">
        <v>234.32506395479999</v>
      </c>
      <c r="C92" s="66">
        <v>46742</v>
      </c>
    </row>
    <row r="93" spans="1:3">
      <c r="A93" t="s">
        <v>3298</v>
      </c>
      <c r="B93" s="65">
        <v>409.11679545749996</v>
      </c>
      <c r="C93" s="66">
        <v>46752</v>
      </c>
    </row>
    <row r="94" spans="1:3">
      <c r="A94" t="s">
        <v>2178</v>
      </c>
      <c r="B94" s="65">
        <v>46.659020448981096</v>
      </c>
      <c r="C94" s="66">
        <v>46752</v>
      </c>
    </row>
    <row r="95" spans="1:3">
      <c r="A95" t="s">
        <v>3300</v>
      </c>
      <c r="B95" s="65">
        <v>41.687054099754107</v>
      </c>
      <c r="C95" s="66">
        <v>46753</v>
      </c>
    </row>
    <row r="96" spans="1:3">
      <c r="A96" t="s">
        <v>3250</v>
      </c>
      <c r="B96" s="65">
        <v>66.887748310302484</v>
      </c>
      <c r="C96" s="66">
        <v>46794</v>
      </c>
    </row>
    <row r="97" spans="1:3">
      <c r="A97" t="s">
        <v>3330</v>
      </c>
      <c r="B97" s="65">
        <v>302.1816104848445</v>
      </c>
      <c r="C97" s="66">
        <v>46933</v>
      </c>
    </row>
    <row r="98" spans="1:3">
      <c r="A98" t="s">
        <v>3334</v>
      </c>
      <c r="B98" s="65">
        <v>151.09081908560896</v>
      </c>
      <c r="C98" s="66">
        <v>46933</v>
      </c>
    </row>
    <row r="99" spans="1:3">
      <c r="A99" t="s">
        <v>3235</v>
      </c>
      <c r="B99" s="65">
        <v>49.823274721576887</v>
      </c>
      <c r="C99" s="66">
        <v>46938</v>
      </c>
    </row>
    <row r="100" spans="1:3">
      <c r="A100" t="s">
        <v>3266</v>
      </c>
      <c r="B100" s="65">
        <v>223.28348421841676</v>
      </c>
      <c r="C100" s="66">
        <v>46997</v>
      </c>
    </row>
    <row r="101" spans="1:3">
      <c r="A101" t="s">
        <v>3296</v>
      </c>
      <c r="B101" s="65">
        <v>509.62101402440743</v>
      </c>
      <c r="C101" s="66">
        <v>46997</v>
      </c>
    </row>
    <row r="102" spans="1:3">
      <c r="A102" t="s">
        <v>3268</v>
      </c>
      <c r="B102" s="65">
        <v>222.66606889500397</v>
      </c>
      <c r="C102" s="66">
        <v>47082</v>
      </c>
    </row>
    <row r="103" spans="1:3">
      <c r="A103" t="s">
        <v>3240</v>
      </c>
      <c r="B103" s="65">
        <v>41.369090490000005</v>
      </c>
      <c r="C103" s="66">
        <v>47107</v>
      </c>
    </row>
    <row r="104" spans="1:3">
      <c r="A104" t="s">
        <v>3241</v>
      </c>
      <c r="B104" s="65">
        <v>50.148867108600001</v>
      </c>
      <c r="C104" s="66">
        <v>47119</v>
      </c>
    </row>
    <row r="105" spans="1:3">
      <c r="A105" t="s">
        <v>3242</v>
      </c>
      <c r="B105" s="65">
        <v>28.875473532719997</v>
      </c>
      <c r="C105" s="66">
        <v>47119</v>
      </c>
    </row>
    <row r="106" spans="1:3">
      <c r="A106" t="s">
        <v>3262</v>
      </c>
      <c r="B106" s="65">
        <v>155.81464560222378</v>
      </c>
      <c r="C106" s="66">
        <v>47201</v>
      </c>
    </row>
    <row r="107" spans="1:3">
      <c r="A107" t="s">
        <v>3253</v>
      </c>
      <c r="B107" s="65">
        <v>199.96480639980001</v>
      </c>
      <c r="C107" s="66">
        <v>47209</v>
      </c>
    </row>
    <row r="108" spans="1:3">
      <c r="A108" t="s">
        <v>3318</v>
      </c>
      <c r="B108" s="65">
        <v>22.655847310199999</v>
      </c>
      <c r="C108" s="66">
        <v>47209</v>
      </c>
    </row>
    <row r="109" spans="1:3">
      <c r="A109" t="s">
        <v>3274</v>
      </c>
      <c r="B109" s="65">
        <v>76.987554570062741</v>
      </c>
      <c r="C109" s="66">
        <v>47236</v>
      </c>
    </row>
    <row r="110" spans="1:3">
      <c r="A110" t="s">
        <v>3246</v>
      </c>
      <c r="B110" s="65">
        <v>49.996621502905285</v>
      </c>
      <c r="C110" s="66">
        <v>47255</v>
      </c>
    </row>
    <row r="111" spans="1:3">
      <c r="A111" t="s">
        <v>3248</v>
      </c>
      <c r="B111" s="65">
        <v>15.40675559508</v>
      </c>
      <c r="C111" s="66">
        <v>47270</v>
      </c>
    </row>
    <row r="112" spans="1:3">
      <c r="A112" t="s">
        <v>3280</v>
      </c>
      <c r="B112" s="65">
        <v>98.022213899999997</v>
      </c>
      <c r="C112" s="66">
        <v>47301</v>
      </c>
    </row>
    <row r="113" spans="1:3">
      <c r="A113" t="s">
        <v>3283</v>
      </c>
      <c r="B113" s="65">
        <v>354.72654612650837</v>
      </c>
      <c r="C113" s="66">
        <v>47301</v>
      </c>
    </row>
    <row r="114" spans="1:3">
      <c r="A114" t="s">
        <v>3292</v>
      </c>
      <c r="B114" s="65">
        <v>138.68168411941861</v>
      </c>
      <c r="C114" s="66">
        <v>47301</v>
      </c>
    </row>
    <row r="115" spans="1:3">
      <c r="A115" t="s">
        <v>2524</v>
      </c>
      <c r="B115" s="65">
        <v>685.34842085696846</v>
      </c>
      <c r="C115" s="66">
        <v>47312</v>
      </c>
    </row>
    <row r="116" spans="1:3">
      <c r="A116" t="s">
        <v>3252</v>
      </c>
      <c r="B116" s="65">
        <v>250.55823779999997</v>
      </c>
      <c r="C116" s="66">
        <v>47392</v>
      </c>
    </row>
    <row r="117" spans="1:3">
      <c r="A117" t="s">
        <v>3297</v>
      </c>
      <c r="B117" s="65">
        <v>257.15182349654759</v>
      </c>
      <c r="C117" s="66">
        <v>47398</v>
      </c>
    </row>
    <row r="118" spans="1:3">
      <c r="A118" t="s">
        <v>3254</v>
      </c>
      <c r="B118" s="65">
        <v>96.571728191999981</v>
      </c>
      <c r="C118" s="66">
        <v>47407</v>
      </c>
    </row>
    <row r="119" spans="1:3">
      <c r="A119" t="s">
        <v>3328</v>
      </c>
      <c r="B119" s="65">
        <v>822.66295369611703</v>
      </c>
      <c r="C119" s="66">
        <v>47409</v>
      </c>
    </row>
    <row r="120" spans="1:3">
      <c r="A120" t="s">
        <v>3259</v>
      </c>
      <c r="B120" s="65">
        <v>14.878570589999999</v>
      </c>
      <c r="C120" s="66">
        <v>47447</v>
      </c>
    </row>
    <row r="121" spans="1:3">
      <c r="A121" t="s">
        <v>3275</v>
      </c>
      <c r="B121" s="65">
        <v>0.70157060999999998</v>
      </c>
      <c r="C121" s="66">
        <v>47453</v>
      </c>
    </row>
    <row r="122" spans="1:3">
      <c r="A122" t="s">
        <v>3287</v>
      </c>
      <c r="B122" s="65">
        <v>109.67734518389999</v>
      </c>
      <c r="C122" s="66">
        <v>47463</v>
      </c>
    </row>
    <row r="123" spans="1:3">
      <c r="A123" t="s">
        <v>3295</v>
      </c>
      <c r="B123" s="65">
        <v>55.872695326350353</v>
      </c>
      <c r="C123" s="66">
        <v>47467</v>
      </c>
    </row>
    <row r="124" spans="1:3">
      <c r="A124" t="s">
        <v>2510</v>
      </c>
      <c r="B124" s="65">
        <v>31.631567889989277</v>
      </c>
      <c r="C124" s="66">
        <v>47467</v>
      </c>
    </row>
    <row r="125" spans="1:3">
      <c r="A125" t="s">
        <v>2222</v>
      </c>
      <c r="B125" s="65">
        <v>661.27912079580005</v>
      </c>
      <c r="C125" s="66">
        <v>47528</v>
      </c>
    </row>
    <row r="126" spans="1:3">
      <c r="A126" t="s">
        <v>3260</v>
      </c>
      <c r="B126" s="65">
        <v>263.60520458399998</v>
      </c>
      <c r="C126" s="66">
        <v>47574</v>
      </c>
    </row>
    <row r="127" spans="1:3">
      <c r="A127" t="s">
        <v>3316</v>
      </c>
      <c r="B127" s="65">
        <v>11.36429775</v>
      </c>
      <c r="C127" s="66">
        <v>47599</v>
      </c>
    </row>
    <row r="128" spans="1:3">
      <c r="A128" t="s">
        <v>3308</v>
      </c>
      <c r="B128" s="65">
        <v>1077.092011388916</v>
      </c>
      <c r="C128" s="66">
        <v>47665</v>
      </c>
    </row>
    <row r="129" spans="1:3">
      <c r="A129" t="s">
        <v>3315</v>
      </c>
      <c r="B129" s="65">
        <v>502.75959994425818</v>
      </c>
      <c r="C129" s="66">
        <v>47665</v>
      </c>
    </row>
    <row r="130" spans="1:3">
      <c r="A130" t="s">
        <v>3332</v>
      </c>
      <c r="B130" s="65">
        <v>768.47465999984422</v>
      </c>
      <c r="C130" s="66">
        <v>47665</v>
      </c>
    </row>
    <row r="131" spans="1:3">
      <c r="A131" t="s">
        <v>3256</v>
      </c>
      <c r="B131" s="65">
        <v>233.03371334944245</v>
      </c>
      <c r="C131" s="66">
        <v>47715</v>
      </c>
    </row>
    <row r="132" spans="1:3">
      <c r="A132" t="s">
        <v>3263</v>
      </c>
      <c r="B132" s="65">
        <v>649.6817866444303</v>
      </c>
      <c r="C132" s="66">
        <v>47715</v>
      </c>
    </row>
    <row r="133" spans="1:3">
      <c r="A133" t="s">
        <v>3310</v>
      </c>
      <c r="B133" s="65">
        <v>9.6115499999999991E-5</v>
      </c>
      <c r="C133" s="66">
        <v>47715</v>
      </c>
    </row>
    <row r="134" spans="1:3">
      <c r="A134" t="s">
        <v>2297</v>
      </c>
      <c r="B134" s="65">
        <v>7.7620448399999997</v>
      </c>
      <c r="C134" s="66">
        <v>47715</v>
      </c>
    </row>
    <row r="135" spans="1:3">
      <c r="A135" t="s">
        <v>3276</v>
      </c>
      <c r="B135" s="65">
        <v>441.89554499999997</v>
      </c>
      <c r="C135" s="66">
        <v>47735</v>
      </c>
    </row>
    <row r="136" spans="1:3">
      <c r="A136" t="s">
        <v>3269</v>
      </c>
      <c r="B136" s="65">
        <v>44.861565060000004</v>
      </c>
      <c r="C136" s="66">
        <v>47756</v>
      </c>
    </row>
    <row r="137" spans="1:3">
      <c r="A137" t="s">
        <v>3317</v>
      </c>
      <c r="B137" s="65">
        <v>584.65889831761626</v>
      </c>
      <c r="C137" s="66">
        <v>47832</v>
      </c>
    </row>
    <row r="138" spans="1:3">
      <c r="A138" t="s">
        <v>3281</v>
      </c>
      <c r="B138" s="65">
        <v>69.890307653930975</v>
      </c>
      <c r="C138" s="66">
        <v>47848</v>
      </c>
    </row>
    <row r="139" spans="1:3">
      <c r="A139" t="s">
        <v>3294</v>
      </c>
      <c r="B139" s="65">
        <v>148.03594666392252</v>
      </c>
      <c r="C139" s="66">
        <v>47848</v>
      </c>
    </row>
    <row r="140" spans="1:3">
      <c r="A140" t="s">
        <v>2288</v>
      </c>
      <c r="B140" s="65">
        <v>65.649679198654127</v>
      </c>
      <c r="C140" s="66">
        <v>47848</v>
      </c>
    </row>
    <row r="141" spans="1:3">
      <c r="A141" t="s">
        <v>3264</v>
      </c>
      <c r="B141" s="65">
        <v>234.34478313035999</v>
      </c>
      <c r="C141" s="66">
        <v>47849</v>
      </c>
    </row>
    <row r="142" spans="1:3">
      <c r="A142" t="s">
        <v>2219</v>
      </c>
      <c r="B142" s="65">
        <v>1271.9338976330998</v>
      </c>
      <c r="C142" s="66">
        <v>47927</v>
      </c>
    </row>
    <row r="143" spans="1:3">
      <c r="A143" t="s">
        <v>2245</v>
      </c>
      <c r="B143" s="65">
        <v>790.78345047408004</v>
      </c>
      <c r="C143" s="66">
        <v>47937</v>
      </c>
    </row>
    <row r="144" spans="1:3">
      <c r="A144" t="s">
        <v>3278</v>
      </c>
      <c r="B144" s="65">
        <v>166.51641908069999</v>
      </c>
      <c r="C144" s="66">
        <v>47987</v>
      </c>
    </row>
    <row r="145" spans="1:3">
      <c r="A145" t="s">
        <v>3247</v>
      </c>
      <c r="B145" s="65">
        <v>181.05984000000001</v>
      </c>
      <c r="C145" s="66">
        <v>48004</v>
      </c>
    </row>
    <row r="146" spans="1:3">
      <c r="A146" t="s">
        <v>3284</v>
      </c>
      <c r="B146" s="65">
        <v>30.831832369297057</v>
      </c>
      <c r="C146" s="66">
        <v>48029</v>
      </c>
    </row>
    <row r="147" spans="1:3">
      <c r="A147" t="s">
        <v>3282</v>
      </c>
      <c r="B147" s="65">
        <v>1.3214611799999998</v>
      </c>
      <c r="C147" s="66">
        <v>48030</v>
      </c>
    </row>
    <row r="148" spans="1:3">
      <c r="A148" t="s">
        <v>2291</v>
      </c>
      <c r="B148" s="65">
        <v>208.602116868</v>
      </c>
      <c r="C148" s="66">
        <v>48054</v>
      </c>
    </row>
    <row r="149" spans="1:3">
      <c r="A149" t="s">
        <v>3301</v>
      </c>
      <c r="B149" s="65">
        <v>367.75499721456828</v>
      </c>
      <c r="C149" s="66">
        <v>48121</v>
      </c>
    </row>
    <row r="150" spans="1:3">
      <c r="A150" t="s">
        <v>3302</v>
      </c>
      <c r="B150" s="65">
        <v>62.314037840142809</v>
      </c>
      <c r="C150" s="66">
        <v>48121</v>
      </c>
    </row>
    <row r="151" spans="1:3">
      <c r="A151" t="s">
        <v>3293</v>
      </c>
      <c r="B151" s="65">
        <v>0.59471079451701392</v>
      </c>
      <c r="C151" s="66">
        <v>48122</v>
      </c>
    </row>
    <row r="152" spans="1:3">
      <c r="A152" t="s">
        <v>3290</v>
      </c>
      <c r="B152" s="65">
        <v>14.5909973664</v>
      </c>
      <c r="C152" s="66">
        <v>48151</v>
      </c>
    </row>
    <row r="153" spans="1:3">
      <c r="A153" t="s">
        <v>3288</v>
      </c>
      <c r="B153" s="65">
        <v>198.99407902139998</v>
      </c>
      <c r="C153" s="66">
        <v>48176</v>
      </c>
    </row>
    <row r="154" spans="1:3">
      <c r="A154" t="s">
        <v>2521</v>
      </c>
      <c r="B154" s="65">
        <v>161.15477075644296</v>
      </c>
      <c r="C154" s="66">
        <v>48180</v>
      </c>
    </row>
    <row r="155" spans="1:3">
      <c r="A155" t="s">
        <v>3270</v>
      </c>
      <c r="B155" s="65">
        <v>63.979563304799996</v>
      </c>
      <c r="C155" s="66">
        <v>48213</v>
      </c>
    </row>
    <row r="156" spans="1:3">
      <c r="A156" t="s">
        <v>2310</v>
      </c>
      <c r="B156" s="65">
        <v>4.7151E-6</v>
      </c>
      <c r="C156" s="66">
        <v>48213</v>
      </c>
    </row>
    <row r="157" spans="1:3">
      <c r="A157" t="s">
        <v>3307</v>
      </c>
      <c r="B157" s="65">
        <v>449.12425412399995</v>
      </c>
      <c r="C157" s="66">
        <v>48234</v>
      </c>
    </row>
    <row r="158" spans="1:3">
      <c r="A158" t="s">
        <v>3265</v>
      </c>
      <c r="B158" s="65">
        <v>88.436887110000001</v>
      </c>
      <c r="C158" s="66">
        <v>48268</v>
      </c>
    </row>
    <row r="159" spans="1:3">
      <c r="A159" t="s">
        <v>3299</v>
      </c>
      <c r="B159" s="65">
        <v>89.960481000000001</v>
      </c>
      <c r="C159" s="66">
        <v>48294</v>
      </c>
    </row>
    <row r="160" spans="1:3">
      <c r="A160" t="s">
        <v>2142</v>
      </c>
      <c r="B160" s="65">
        <v>771.3407176501878</v>
      </c>
      <c r="C160" s="66">
        <v>48304</v>
      </c>
    </row>
    <row r="161" spans="1:3">
      <c r="A161" t="s">
        <v>3303</v>
      </c>
      <c r="B161" s="65">
        <v>19.899935337959999</v>
      </c>
      <c r="C161" s="66">
        <v>48319</v>
      </c>
    </row>
    <row r="162" spans="1:3">
      <c r="A162" t="s">
        <v>3305</v>
      </c>
      <c r="B162" s="65">
        <v>277.34247758103515</v>
      </c>
      <c r="C162" s="66">
        <v>48332</v>
      </c>
    </row>
    <row r="163" spans="1:3">
      <c r="A163" t="s">
        <v>3311</v>
      </c>
      <c r="B163" s="65">
        <v>916.89127334999989</v>
      </c>
      <c r="C163" s="66">
        <v>48365</v>
      </c>
    </row>
    <row r="164" spans="1:3">
      <c r="A164" t="s">
        <v>2285</v>
      </c>
      <c r="B164" s="65">
        <v>366.24303359999999</v>
      </c>
      <c r="C164" s="66">
        <v>48366</v>
      </c>
    </row>
    <row r="165" spans="1:3">
      <c r="A165" t="s">
        <v>3312</v>
      </c>
      <c r="B165" s="65">
        <v>191.7148395365754</v>
      </c>
      <c r="C165" s="66">
        <v>48395</v>
      </c>
    </row>
    <row r="166" spans="1:3">
      <c r="A166" t="s">
        <v>2240</v>
      </c>
      <c r="B166" s="65">
        <v>62.054990873926755</v>
      </c>
      <c r="C166" s="66">
        <v>48395</v>
      </c>
    </row>
    <row r="167" spans="1:3">
      <c r="A167" t="s">
        <v>3255</v>
      </c>
      <c r="B167" s="65">
        <v>243.21550707724904</v>
      </c>
      <c r="C167" s="66">
        <v>48446</v>
      </c>
    </row>
    <row r="168" spans="1:3">
      <c r="A168" t="s">
        <v>3261</v>
      </c>
      <c r="B168" s="65">
        <v>3.1186396799999998</v>
      </c>
      <c r="C168" s="66">
        <v>48446</v>
      </c>
    </row>
    <row r="169" spans="1:3">
      <c r="A169" t="s">
        <v>2302</v>
      </c>
      <c r="B169" s="65">
        <v>52.139503259999991</v>
      </c>
      <c r="C169" s="66">
        <v>48466</v>
      </c>
    </row>
    <row r="170" spans="1:3">
      <c r="A170" t="s">
        <v>3313</v>
      </c>
      <c r="B170" s="65">
        <v>44.924383991999996</v>
      </c>
      <c r="C170" s="66">
        <v>48466</v>
      </c>
    </row>
    <row r="171" spans="1:3">
      <c r="A171" t="s">
        <v>3321</v>
      </c>
      <c r="B171" s="65">
        <v>395.16733431911649</v>
      </c>
      <c r="C171" s="66">
        <v>48669</v>
      </c>
    </row>
    <row r="172" spans="1:3">
      <c r="A172" t="s">
        <v>3323</v>
      </c>
      <c r="B172" s="65">
        <v>626.57217527626153</v>
      </c>
      <c r="C172" s="66">
        <v>48693</v>
      </c>
    </row>
    <row r="173" spans="1:3">
      <c r="A173" t="s">
        <v>3319</v>
      </c>
      <c r="B173" s="65">
        <v>220.11148215336311</v>
      </c>
      <c r="C173" s="66">
        <v>48757</v>
      </c>
    </row>
    <row r="174" spans="1:3">
      <c r="A174" t="s">
        <v>2181</v>
      </c>
      <c r="B174" s="65">
        <v>261.83477026100917</v>
      </c>
      <c r="C174" s="66">
        <v>48760</v>
      </c>
    </row>
    <row r="175" spans="1:3">
      <c r="A175" t="s">
        <v>3327</v>
      </c>
      <c r="B175" s="65">
        <v>602.59535335199985</v>
      </c>
      <c r="C175" s="66">
        <v>48781</v>
      </c>
    </row>
    <row r="176" spans="1:3">
      <c r="A176" t="s">
        <v>3314</v>
      </c>
      <c r="B176" s="65">
        <v>298.90397159999998</v>
      </c>
      <c r="C176" s="66">
        <v>48914</v>
      </c>
    </row>
    <row r="177" spans="1:3">
      <c r="A177" t="s">
        <v>3279</v>
      </c>
      <c r="B177" s="65">
        <v>137.08440109259999</v>
      </c>
      <c r="C177" s="66">
        <v>48942</v>
      </c>
    </row>
    <row r="178" spans="1:3">
      <c r="A178" t="s">
        <v>3289</v>
      </c>
      <c r="B178" s="65">
        <v>94.433875181099992</v>
      </c>
      <c r="C178" s="66">
        <v>48942</v>
      </c>
    </row>
    <row r="179" spans="1:3">
      <c r="A179" t="s">
        <v>3326</v>
      </c>
      <c r="B179" s="65">
        <v>1.6947720646349413</v>
      </c>
      <c r="C179" s="66">
        <v>48944</v>
      </c>
    </row>
    <row r="180" spans="1:3">
      <c r="A180" t="s">
        <v>3329</v>
      </c>
      <c r="B180" s="65">
        <v>351.36001624983533</v>
      </c>
      <c r="C180" s="66">
        <v>48944</v>
      </c>
    </row>
    <row r="181" spans="1:3">
      <c r="A181" t="s">
        <v>3331</v>
      </c>
      <c r="B181" s="65">
        <v>791.7846662695523</v>
      </c>
      <c r="C181" s="66">
        <v>49124</v>
      </c>
    </row>
    <row r="182" spans="1:3">
      <c r="A182" t="s">
        <v>2558</v>
      </c>
      <c r="B182" s="65">
        <v>5.7422304843885357</v>
      </c>
      <c r="C182" s="66">
        <v>49126</v>
      </c>
    </row>
    <row r="183" spans="1:3">
      <c r="A183" t="s">
        <v>2556</v>
      </c>
      <c r="B183" s="65">
        <v>651.709577061819</v>
      </c>
      <c r="C183" s="66">
        <v>49126</v>
      </c>
    </row>
    <row r="184" spans="1:3">
      <c r="A184" t="s">
        <v>3324</v>
      </c>
      <c r="B184" s="65">
        <v>2.1121574178770998E-7</v>
      </c>
      <c r="C184" s="66">
        <v>49337</v>
      </c>
    </row>
    <row r="185" spans="1:3">
      <c r="A185" t="s">
        <v>3333</v>
      </c>
      <c r="B185" s="65">
        <v>1229.6597015999998</v>
      </c>
      <c r="C185" s="66">
        <v>49396</v>
      </c>
    </row>
    <row r="186" spans="1:3">
      <c r="A186" t="s">
        <v>2312</v>
      </c>
      <c r="B186" s="65">
        <v>922.10338115999991</v>
      </c>
      <c r="C186" s="66">
        <v>49405</v>
      </c>
    </row>
    <row r="187" spans="1:3">
      <c r="A187" t="s">
        <v>3304</v>
      </c>
      <c r="B187" s="65">
        <v>434.20860381599994</v>
      </c>
      <c r="C187" s="66">
        <v>49427</v>
      </c>
    </row>
    <row r="188" spans="1:3">
      <c r="A188" t="s">
        <v>3273</v>
      </c>
      <c r="B188" s="65">
        <v>693.79923981599995</v>
      </c>
      <c r="C188" s="66">
        <v>50770</v>
      </c>
    </row>
    <row r="189" spans="1:3">
      <c r="A189" t="s">
        <v>2527</v>
      </c>
      <c r="B189" s="65">
        <v>1.6419478799999999E-3</v>
      </c>
      <c r="C189" s="66">
        <v>50770</v>
      </c>
    </row>
    <row r="190" spans="1:3">
      <c r="A190" t="s">
        <v>3309</v>
      </c>
      <c r="B190" s="65">
        <v>143.91546865354601</v>
      </c>
      <c r="C190" s="66">
        <v>50770</v>
      </c>
    </row>
    <row r="191" spans="1:3">
      <c r="A191" t="s">
        <v>3322</v>
      </c>
      <c r="B191" s="65">
        <v>459.78797123999993</v>
      </c>
      <c r="C191" s="66">
        <v>50770</v>
      </c>
    </row>
    <row r="192" spans="1:3">
      <c r="A192" t="s">
        <v>3325</v>
      </c>
      <c r="B192" s="65">
        <v>1.6004934804549596E-4</v>
      </c>
      <c r="C192" s="66">
        <v>50770</v>
      </c>
    </row>
    <row r="193" spans="1:3" hidden="1">
      <c r="A193"/>
      <c r="B193" s="55"/>
    </row>
    <row r="194" spans="1:3" hidden="1">
      <c r="A194"/>
      <c r="B194" s="65"/>
      <c r="C194"/>
    </row>
    <row r="195" spans="1:3" hidden="1">
      <c r="A195"/>
      <c r="B195" s="65"/>
      <c r="C195"/>
    </row>
    <row r="10000" spans="52:52" hidden="1">
      <c r="AZ10000"/>
    </row>
  </sheetData>
  <sortState xmlns:xlrd2="http://schemas.microsoft.com/office/spreadsheetml/2017/richdata2" ref="A61:C192">
    <sortCondition ref="C61:C192"/>
  </sortState>
  <dataValidations count="1">
    <dataValidation allowBlank="1" showInputMessage="1" showErrorMessage="1" sqref="B1:B4 A5:XFD61 A196:C1048576 D62:AY1048576 BA62:XFD1048576 AZ62:AZ9999 AZ10001:AZ1048576" xr:uid="{00000000-0002-0000-1A00-000000000000}"/>
  </dataValidations>
  <pageMargins left="0" right="0" top="0.5" bottom="0.5" header="0" footer="0.25"/>
  <pageSetup paperSize="9" scale="15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7" tint="-0.249977111117893"/>
  </sheetPr>
  <dimension ref="A1:AZ10000"/>
  <sheetViews>
    <sheetView rightToLeft="1" workbookViewId="0"/>
  </sheetViews>
  <sheetFormatPr defaultColWidth="0" defaultRowHeight="18" zeroHeight="1"/>
  <cols>
    <col min="1" max="1" width="48.28515625" style="12" bestFit="1" customWidth="1"/>
    <col min="2" max="2" width="12.42578125" style="12" customWidth="1"/>
    <col min="3" max="3" width="11.85546875" style="12" customWidth="1"/>
    <col min="4" max="4" width="10.7109375" style="13" customWidth="1"/>
    <col min="5" max="5" width="11.140625" style="13" customWidth="1"/>
    <col min="6" max="6" width="15.140625" style="13" customWidth="1"/>
    <col min="7" max="7" width="10.7109375" style="13" customWidth="1"/>
    <col min="8" max="8" width="11.5703125" style="13" customWidth="1"/>
    <col min="9" max="9" width="13.85546875" style="13" customWidth="1"/>
    <col min="10" max="10" width="17.7109375" style="13" customWidth="1"/>
    <col min="11" max="11" width="14.85546875" style="13" customWidth="1"/>
    <col min="12" max="12" width="14.7109375" style="13" customWidth="1"/>
    <col min="13" max="13" width="22.7109375" style="13" customWidth="1"/>
    <col min="14" max="14" width="26.85546875" style="13" customWidth="1"/>
    <col min="15" max="15" width="25.42578125" style="13" customWidth="1"/>
    <col min="16" max="16" width="7.5703125" style="13" hidden="1"/>
    <col min="17" max="17" width="6.7109375" style="13" hidden="1"/>
    <col min="18" max="18" width="7.7109375" style="13" hidden="1"/>
    <col min="19" max="19" width="7.140625" style="13" hidden="1"/>
    <col min="20" max="20" width="6" style="13" hidden="1"/>
    <col min="21" max="21" width="7.85546875" style="13" hidden="1"/>
    <col min="22" max="22" width="8.140625" style="13" hidden="1"/>
    <col min="23" max="23" width="6.28515625" style="13" hidden="1"/>
    <col min="24" max="24" width="8" style="13" hidden="1"/>
    <col min="25" max="25" width="8.7109375" style="13" hidden="1"/>
    <col min="26" max="26" width="10" style="13" hidden="1"/>
    <col min="27" max="27" width="9.5703125" style="13" hidden="1"/>
    <col min="28" max="28" width="6.140625" style="13" hidden="1"/>
    <col min="29" max="30" width="5.7109375" style="13" hidden="1"/>
    <col min="31" max="31" width="6.85546875" style="13" hidden="1"/>
    <col min="32" max="32" width="6.42578125" style="13" hidden="1"/>
    <col min="33" max="33" width="6.7109375" style="13" hidden="1"/>
    <col min="34" max="34" width="7.28515625" style="13" hidden="1"/>
    <col min="35" max="47" width="9.140625" style="13" hidden="1"/>
    <col min="48" max="52" width="0" style="13" hidden="1"/>
    <col min="53" max="16384" width="9.140625" style="13" hidden="1"/>
  </cols>
  <sheetData>
    <row r="1" spans="1:17" s="1" customFormat="1">
      <c r="A1" s="2" t="s">
        <v>0</v>
      </c>
      <c r="B1" s="62" t="s">
        <v>4061</v>
      </c>
    </row>
    <row r="2" spans="1:17" s="1" customFormat="1">
      <c r="A2" s="2" t="s">
        <v>1</v>
      </c>
      <c r="B2" s="9" t="s">
        <v>3164</v>
      </c>
    </row>
    <row r="3" spans="1:17" s="1" customFormat="1">
      <c r="A3" s="2" t="s">
        <v>2</v>
      </c>
      <c r="B3" s="20" t="s">
        <v>3165</v>
      </c>
    </row>
    <row r="4" spans="1:17" s="1" customFormat="1">
      <c r="A4" s="2" t="s">
        <v>3</v>
      </c>
      <c r="B4" s="63" t="s">
        <v>165</v>
      </c>
    </row>
    <row r="5" spans="1:17" s="15" customFormat="1">
      <c r="A5" s="32" t="s">
        <v>92</v>
      </c>
      <c r="B5" s="33" t="s">
        <v>46</v>
      </c>
      <c r="C5" s="33" t="s">
        <v>80</v>
      </c>
      <c r="D5" s="33" t="s">
        <v>48</v>
      </c>
      <c r="E5" s="33" t="s">
        <v>49</v>
      </c>
      <c r="F5" s="33" t="s">
        <v>67</v>
      </c>
      <c r="G5" s="33" t="s">
        <v>68</v>
      </c>
      <c r="H5" s="33" t="s">
        <v>50</v>
      </c>
      <c r="I5" s="33" t="s">
        <v>51</v>
      </c>
      <c r="J5" s="33" t="s">
        <v>144</v>
      </c>
      <c r="K5" s="33" t="s">
        <v>158</v>
      </c>
      <c r="L5" s="33" t="s">
        <v>145</v>
      </c>
      <c r="M5" s="33" t="s">
        <v>69</v>
      </c>
      <c r="N5" s="33" t="s">
        <v>54</v>
      </c>
      <c r="O5" s="34" t="s">
        <v>151</v>
      </c>
      <c r="Q5" s="13"/>
    </row>
    <row r="6" spans="1:17" s="15" customFormat="1">
      <c r="A6" s="100" t="s">
        <v>4062</v>
      </c>
      <c r="B6" s="101" t="s">
        <v>4062</v>
      </c>
      <c r="C6" s="101" t="s">
        <v>4062</v>
      </c>
      <c r="D6" s="101" t="s">
        <v>4062</v>
      </c>
      <c r="E6" s="101" t="s">
        <v>4062</v>
      </c>
      <c r="F6" s="21" t="s">
        <v>70</v>
      </c>
      <c r="G6" s="21" t="s">
        <v>71</v>
      </c>
      <c r="H6" s="101" t="s">
        <v>4062</v>
      </c>
      <c r="I6" s="21" t="s">
        <v>7</v>
      </c>
      <c r="J6" s="21" t="s">
        <v>7</v>
      </c>
      <c r="K6" s="21" t="s">
        <v>152</v>
      </c>
      <c r="L6" s="21" t="s">
        <v>6</v>
      </c>
      <c r="M6" s="21" t="s">
        <v>7</v>
      </c>
      <c r="N6" s="21" t="s">
        <v>7</v>
      </c>
      <c r="O6" s="22" t="s">
        <v>7</v>
      </c>
    </row>
    <row r="7" spans="1:17" s="17" customFormat="1" ht="20.25">
      <c r="A7" s="102" t="s">
        <v>4062</v>
      </c>
      <c r="B7" s="5" t="s">
        <v>8</v>
      </c>
      <c r="C7" s="5" t="s">
        <v>9</v>
      </c>
      <c r="D7" s="5" t="s">
        <v>56</v>
      </c>
      <c r="E7" s="5" t="s">
        <v>57</v>
      </c>
      <c r="F7" s="5" t="s">
        <v>58</v>
      </c>
      <c r="G7" s="5" t="s">
        <v>59</v>
      </c>
      <c r="H7" s="24" t="s">
        <v>60</v>
      </c>
      <c r="I7" s="24" t="s">
        <v>61</v>
      </c>
      <c r="J7" s="5" t="s">
        <v>62</v>
      </c>
      <c r="K7" s="5" t="s">
        <v>63</v>
      </c>
      <c r="L7" s="5" t="s">
        <v>72</v>
      </c>
      <c r="M7" s="5" t="s">
        <v>73</v>
      </c>
      <c r="N7" s="24" t="s">
        <v>74</v>
      </c>
      <c r="O7" s="24" t="s">
        <v>75</v>
      </c>
      <c r="P7" s="25"/>
    </row>
    <row r="8" spans="1:17" s="17" customFormat="1" ht="20.25">
      <c r="A8" s="18" t="s">
        <v>146</v>
      </c>
      <c r="B8" s="103" t="s">
        <v>4062</v>
      </c>
      <c r="C8" s="103" t="s">
        <v>4062</v>
      </c>
      <c r="D8" s="103" t="s">
        <v>4062</v>
      </c>
      <c r="E8" s="103" t="s">
        <v>4062</v>
      </c>
      <c r="F8" s="103" t="s">
        <v>4062</v>
      </c>
      <c r="G8" s="103" t="s">
        <v>4062</v>
      </c>
      <c r="H8" s="103" t="s">
        <v>4062</v>
      </c>
      <c r="I8" s="103" t="s">
        <v>4062</v>
      </c>
      <c r="J8" s="103" t="s">
        <v>4062</v>
      </c>
      <c r="K8" s="53">
        <v>0</v>
      </c>
      <c r="L8" s="53">
        <v>0</v>
      </c>
      <c r="M8" s="103" t="s">
        <v>4062</v>
      </c>
      <c r="N8" s="54">
        <v>0</v>
      </c>
      <c r="O8" s="54">
        <v>0</v>
      </c>
      <c r="P8" s="25"/>
    </row>
    <row r="9" spans="1:17">
      <c r="A9" s="57" t="s">
        <v>172</v>
      </c>
      <c r="B9" s="107" t="s">
        <v>4062</v>
      </c>
      <c r="C9" s="108" t="s">
        <v>4062</v>
      </c>
      <c r="D9" s="108" t="s">
        <v>4062</v>
      </c>
      <c r="E9" s="108" t="s">
        <v>4062</v>
      </c>
      <c r="F9" s="108" t="s">
        <v>4062</v>
      </c>
      <c r="G9" s="59">
        <v>0</v>
      </c>
      <c r="H9" s="108" t="s">
        <v>4062</v>
      </c>
      <c r="I9" s="108" t="s">
        <v>4062</v>
      </c>
      <c r="J9" s="108" t="s">
        <v>4062</v>
      </c>
      <c r="K9" s="59">
        <v>0</v>
      </c>
      <c r="L9" s="59">
        <v>0</v>
      </c>
      <c r="M9" s="108" t="s">
        <v>4062</v>
      </c>
      <c r="N9" s="58">
        <v>0</v>
      </c>
      <c r="O9" s="58">
        <v>0</v>
      </c>
    </row>
    <row r="10" spans="1:17">
      <c r="A10" s="57" t="s">
        <v>303</v>
      </c>
      <c r="B10" s="107" t="s">
        <v>4062</v>
      </c>
      <c r="C10" s="108" t="s">
        <v>4062</v>
      </c>
      <c r="D10" s="108" t="s">
        <v>4062</v>
      </c>
      <c r="E10" s="108" t="s">
        <v>4062</v>
      </c>
      <c r="F10" s="108" t="s">
        <v>4062</v>
      </c>
      <c r="G10" s="59">
        <v>0</v>
      </c>
      <c r="H10" s="108" t="s">
        <v>4062</v>
      </c>
      <c r="I10" s="108" t="s">
        <v>4062</v>
      </c>
      <c r="J10" s="108" t="s">
        <v>4062</v>
      </c>
      <c r="K10" s="59">
        <v>0</v>
      </c>
      <c r="L10" s="59">
        <v>0</v>
      </c>
      <c r="M10" s="108" t="s">
        <v>4062</v>
      </c>
      <c r="N10" s="58">
        <v>0</v>
      </c>
      <c r="O10" s="58">
        <v>0</v>
      </c>
    </row>
    <row r="11" spans="1:17">
      <c r="A11" t="s">
        <v>177</v>
      </c>
      <c r="B11" t="s">
        <v>177</v>
      </c>
      <c r="C11" t="s">
        <v>177</v>
      </c>
      <c r="D11" t="s">
        <v>177</v>
      </c>
      <c r="E11" s="108" t="s">
        <v>4062</v>
      </c>
      <c r="F11" s="108" t="s">
        <v>4062</v>
      </c>
      <c r="G11" s="55">
        <v>0</v>
      </c>
      <c r="H11" t="s">
        <v>177</v>
      </c>
      <c r="I11" s="56">
        <v>0</v>
      </c>
      <c r="J11" s="56">
        <v>0</v>
      </c>
      <c r="K11" s="55">
        <v>0</v>
      </c>
      <c r="L11" s="55">
        <v>0</v>
      </c>
      <c r="M11" s="56">
        <v>0</v>
      </c>
      <c r="N11" s="56">
        <v>0</v>
      </c>
      <c r="O11" s="56">
        <v>0</v>
      </c>
    </row>
    <row r="12" spans="1:17">
      <c r="A12" s="57" t="s">
        <v>217</v>
      </c>
      <c r="B12" s="107" t="s">
        <v>4062</v>
      </c>
      <c r="C12" s="108" t="s">
        <v>4062</v>
      </c>
      <c r="D12" s="108" t="s">
        <v>4062</v>
      </c>
      <c r="E12" s="108" t="s">
        <v>4062</v>
      </c>
      <c r="F12" s="108" t="s">
        <v>4062</v>
      </c>
      <c r="G12" s="59">
        <v>0</v>
      </c>
      <c r="H12" s="108" t="s">
        <v>4062</v>
      </c>
      <c r="I12" s="108" t="s">
        <v>4062</v>
      </c>
      <c r="J12" s="108" t="s">
        <v>4062</v>
      </c>
      <c r="K12" s="59">
        <v>0</v>
      </c>
      <c r="L12" s="59">
        <v>0</v>
      </c>
      <c r="M12" s="108" t="s">
        <v>4062</v>
      </c>
      <c r="N12" s="58">
        <v>0</v>
      </c>
      <c r="O12" s="58">
        <v>0</v>
      </c>
    </row>
    <row r="13" spans="1:17">
      <c r="A13" t="s">
        <v>177</v>
      </c>
      <c r="B13" t="s">
        <v>177</v>
      </c>
      <c r="C13" t="s">
        <v>177</v>
      </c>
      <c r="D13" t="s">
        <v>177</v>
      </c>
      <c r="E13" s="108" t="s">
        <v>4062</v>
      </c>
      <c r="F13" s="108" t="s">
        <v>4062</v>
      </c>
      <c r="G13" s="55">
        <v>0</v>
      </c>
      <c r="H13" t="s">
        <v>177</v>
      </c>
      <c r="I13" s="56">
        <v>0</v>
      </c>
      <c r="J13" s="56">
        <v>0</v>
      </c>
      <c r="K13" s="55">
        <v>0</v>
      </c>
      <c r="L13" s="55">
        <v>0</v>
      </c>
      <c r="M13" s="56">
        <v>0</v>
      </c>
      <c r="N13" s="56">
        <v>0</v>
      </c>
      <c r="O13" s="56">
        <v>0</v>
      </c>
    </row>
    <row r="14" spans="1:17">
      <c r="A14" s="57" t="s">
        <v>304</v>
      </c>
      <c r="B14" s="107" t="s">
        <v>4062</v>
      </c>
      <c r="C14" s="108" t="s">
        <v>4062</v>
      </c>
      <c r="D14" s="108" t="s">
        <v>4062</v>
      </c>
      <c r="E14" s="108" t="s">
        <v>4062</v>
      </c>
      <c r="F14" s="108" t="s">
        <v>4062</v>
      </c>
      <c r="G14" s="59">
        <v>0</v>
      </c>
      <c r="H14" s="108" t="s">
        <v>4062</v>
      </c>
      <c r="I14" s="108" t="s">
        <v>4062</v>
      </c>
      <c r="J14" s="108" t="s">
        <v>4062</v>
      </c>
      <c r="K14" s="59">
        <v>0</v>
      </c>
      <c r="L14" s="59">
        <v>0</v>
      </c>
      <c r="M14" s="108" t="s">
        <v>4062</v>
      </c>
      <c r="N14" s="58">
        <v>0</v>
      </c>
      <c r="O14" s="58">
        <v>0</v>
      </c>
    </row>
    <row r="15" spans="1:17">
      <c r="A15" t="s">
        <v>177</v>
      </c>
      <c r="B15" t="s">
        <v>177</v>
      </c>
      <c r="C15" t="s">
        <v>177</v>
      </c>
      <c r="D15" t="s">
        <v>177</v>
      </c>
      <c r="E15" s="108" t="s">
        <v>4062</v>
      </c>
      <c r="F15" s="108" t="s">
        <v>4062</v>
      </c>
      <c r="G15" s="55">
        <v>0</v>
      </c>
      <c r="H15" t="s">
        <v>177</v>
      </c>
      <c r="I15" s="56">
        <v>0</v>
      </c>
      <c r="J15" s="56">
        <v>0</v>
      </c>
      <c r="K15" s="55">
        <v>0</v>
      </c>
      <c r="L15" s="55">
        <v>0</v>
      </c>
      <c r="M15" s="56">
        <v>0</v>
      </c>
      <c r="N15" s="56">
        <v>0</v>
      </c>
      <c r="O15" s="56">
        <v>0</v>
      </c>
    </row>
    <row r="16" spans="1:17">
      <c r="A16" s="57" t="s">
        <v>825</v>
      </c>
      <c r="B16" s="107" t="s">
        <v>4062</v>
      </c>
      <c r="C16" s="108" t="s">
        <v>4062</v>
      </c>
      <c r="D16" s="108" t="s">
        <v>4062</v>
      </c>
      <c r="E16" s="108" t="s">
        <v>4062</v>
      </c>
      <c r="F16" s="108" t="s">
        <v>4062</v>
      </c>
      <c r="G16" s="59">
        <v>0</v>
      </c>
      <c r="H16" s="108" t="s">
        <v>4062</v>
      </c>
      <c r="I16" s="108" t="s">
        <v>4062</v>
      </c>
      <c r="J16" s="108" t="s">
        <v>4062</v>
      </c>
      <c r="K16" s="59">
        <v>0</v>
      </c>
      <c r="L16" s="59">
        <v>0</v>
      </c>
      <c r="M16" s="108" t="s">
        <v>4062</v>
      </c>
      <c r="N16" s="58">
        <v>0</v>
      </c>
      <c r="O16" s="58">
        <v>0</v>
      </c>
    </row>
    <row r="17" spans="1:15">
      <c r="A17" t="s">
        <v>177</v>
      </c>
      <c r="B17" t="s">
        <v>177</v>
      </c>
      <c r="C17" t="s">
        <v>177</v>
      </c>
      <c r="D17" t="s">
        <v>177</v>
      </c>
      <c r="E17" s="108" t="s">
        <v>4062</v>
      </c>
      <c r="F17" s="108" t="s">
        <v>4062</v>
      </c>
      <c r="G17" s="55">
        <v>0</v>
      </c>
      <c r="H17" t="s">
        <v>177</v>
      </c>
      <c r="I17" s="56">
        <v>0</v>
      </c>
      <c r="J17" s="56">
        <v>0</v>
      </c>
      <c r="K17" s="55">
        <v>0</v>
      </c>
      <c r="L17" s="55">
        <v>0</v>
      </c>
      <c r="M17" s="56">
        <v>0</v>
      </c>
      <c r="N17" s="56">
        <v>0</v>
      </c>
      <c r="O17" s="56">
        <v>0</v>
      </c>
    </row>
    <row r="18" spans="1:15">
      <c r="A18" s="57" t="s">
        <v>184</v>
      </c>
      <c r="B18" s="107" t="s">
        <v>4062</v>
      </c>
      <c r="C18" s="108" t="s">
        <v>4062</v>
      </c>
      <c r="D18" s="108" t="s">
        <v>4062</v>
      </c>
      <c r="E18" s="108" t="s">
        <v>4062</v>
      </c>
      <c r="F18" s="108" t="s">
        <v>4062</v>
      </c>
      <c r="G18" s="59">
        <v>0</v>
      </c>
      <c r="H18" s="108" t="s">
        <v>4062</v>
      </c>
      <c r="I18" s="108" t="s">
        <v>4062</v>
      </c>
      <c r="J18" s="108" t="s">
        <v>4062</v>
      </c>
      <c r="K18" s="59">
        <v>0</v>
      </c>
      <c r="L18" s="59">
        <v>0</v>
      </c>
      <c r="M18" s="108" t="s">
        <v>4062</v>
      </c>
      <c r="N18" s="58">
        <v>0</v>
      </c>
      <c r="O18" s="58">
        <v>0</v>
      </c>
    </row>
    <row r="19" spans="1:15">
      <c r="A19" s="57" t="s">
        <v>305</v>
      </c>
      <c r="B19" s="107" t="s">
        <v>4062</v>
      </c>
      <c r="C19" s="108" t="s">
        <v>4062</v>
      </c>
      <c r="D19" s="108" t="s">
        <v>4062</v>
      </c>
      <c r="E19" s="108" t="s">
        <v>4062</v>
      </c>
      <c r="F19" s="108" t="s">
        <v>4062</v>
      </c>
      <c r="G19" s="59">
        <v>0</v>
      </c>
      <c r="H19" s="108" t="s">
        <v>4062</v>
      </c>
      <c r="I19" s="108" t="s">
        <v>4062</v>
      </c>
      <c r="J19" s="108" t="s">
        <v>4062</v>
      </c>
      <c r="K19" s="59">
        <v>0</v>
      </c>
      <c r="L19" s="59">
        <v>0</v>
      </c>
      <c r="M19" s="108" t="s">
        <v>4062</v>
      </c>
      <c r="N19" s="58">
        <v>0</v>
      </c>
      <c r="O19" s="58">
        <v>0</v>
      </c>
    </row>
    <row r="20" spans="1:15">
      <c r="A20" t="s">
        <v>177</v>
      </c>
      <c r="B20" t="s">
        <v>177</v>
      </c>
      <c r="C20" t="s">
        <v>177</v>
      </c>
      <c r="D20" t="s">
        <v>177</v>
      </c>
      <c r="E20" s="108" t="s">
        <v>4062</v>
      </c>
      <c r="F20" s="108" t="s">
        <v>4062</v>
      </c>
      <c r="G20" s="55">
        <v>0</v>
      </c>
      <c r="H20" t="s">
        <v>177</v>
      </c>
      <c r="I20" s="56">
        <v>0</v>
      </c>
      <c r="J20" s="56">
        <v>0</v>
      </c>
      <c r="K20" s="55">
        <v>0</v>
      </c>
      <c r="L20" s="55">
        <v>0</v>
      </c>
      <c r="M20" s="56">
        <v>0</v>
      </c>
      <c r="N20" s="56">
        <v>0</v>
      </c>
      <c r="O20" s="56">
        <v>0</v>
      </c>
    </row>
    <row r="21" spans="1:15">
      <c r="A21" s="57" t="s">
        <v>306</v>
      </c>
      <c r="B21" s="107" t="s">
        <v>4062</v>
      </c>
      <c r="C21" s="108" t="s">
        <v>4062</v>
      </c>
      <c r="D21" s="108" t="s">
        <v>4062</v>
      </c>
      <c r="E21" s="108" t="s">
        <v>4062</v>
      </c>
      <c r="F21" s="108" t="s">
        <v>4062</v>
      </c>
      <c r="G21" s="59">
        <v>0</v>
      </c>
      <c r="H21" s="108" t="s">
        <v>4062</v>
      </c>
      <c r="I21" s="108" t="s">
        <v>4062</v>
      </c>
      <c r="J21" s="108" t="s">
        <v>4062</v>
      </c>
      <c r="K21" s="59">
        <v>0</v>
      </c>
      <c r="L21" s="59">
        <v>0</v>
      </c>
      <c r="M21" s="108" t="s">
        <v>4062</v>
      </c>
      <c r="N21" s="58">
        <v>0</v>
      </c>
      <c r="O21" s="58">
        <v>0</v>
      </c>
    </row>
    <row r="22" spans="1:15">
      <c r="A22" t="s">
        <v>177</v>
      </c>
      <c r="B22" t="s">
        <v>177</v>
      </c>
      <c r="C22" t="s">
        <v>177</v>
      </c>
      <c r="D22" t="s">
        <v>177</v>
      </c>
      <c r="E22" s="108" t="s">
        <v>4062</v>
      </c>
      <c r="F22" s="108" t="s">
        <v>4062</v>
      </c>
      <c r="G22" s="55">
        <v>0</v>
      </c>
      <c r="H22" t="s">
        <v>177</v>
      </c>
      <c r="I22" s="56">
        <v>0</v>
      </c>
      <c r="J22" s="56">
        <v>0</v>
      </c>
      <c r="K22" s="55">
        <v>0</v>
      </c>
      <c r="L22" s="55">
        <v>0</v>
      </c>
      <c r="M22" s="56">
        <v>0</v>
      </c>
      <c r="N22" s="56">
        <v>0</v>
      </c>
      <c r="O22" s="56">
        <v>0</v>
      </c>
    </row>
    <row r="23" spans="1:15">
      <c r="A23" t="s">
        <v>186</v>
      </c>
      <c r="B23" s="107" t="s">
        <v>4062</v>
      </c>
      <c r="C23" s="108" t="s">
        <v>4062</v>
      </c>
      <c r="D23" s="108" t="s">
        <v>4062</v>
      </c>
      <c r="E23" s="108" t="s">
        <v>4062</v>
      </c>
      <c r="F23" s="108" t="s">
        <v>4062</v>
      </c>
      <c r="G23" s="108" t="s">
        <v>4062</v>
      </c>
      <c r="H23" s="108" t="s">
        <v>4062</v>
      </c>
      <c r="I23" s="108" t="s">
        <v>4062</v>
      </c>
      <c r="J23" s="108" t="s">
        <v>4062</v>
      </c>
      <c r="K23" s="108" t="s">
        <v>4062</v>
      </c>
      <c r="L23" s="108" t="s">
        <v>4062</v>
      </c>
      <c r="M23" s="108" t="s">
        <v>4062</v>
      </c>
      <c r="N23" s="108" t="s">
        <v>4062</v>
      </c>
      <c r="O23" s="108" t="s">
        <v>4062</v>
      </c>
    </row>
    <row r="24" spans="1:15">
      <c r="A24" t="s">
        <v>299</v>
      </c>
      <c r="B24" s="107" t="s">
        <v>4062</v>
      </c>
      <c r="C24" s="108" t="s">
        <v>4062</v>
      </c>
      <c r="D24" s="108" t="s">
        <v>4062</v>
      </c>
      <c r="E24" s="108" t="s">
        <v>4062</v>
      </c>
      <c r="F24" s="108" t="s">
        <v>4062</v>
      </c>
      <c r="G24" s="108" t="s">
        <v>4062</v>
      </c>
      <c r="H24" s="108" t="s">
        <v>4062</v>
      </c>
      <c r="I24" s="108" t="s">
        <v>4062</v>
      </c>
      <c r="J24" s="108" t="s">
        <v>4062</v>
      </c>
      <c r="K24" s="108" t="s">
        <v>4062</v>
      </c>
      <c r="L24" s="108" t="s">
        <v>4062</v>
      </c>
      <c r="M24" s="108" t="s">
        <v>4062</v>
      </c>
      <c r="N24" s="108" t="s">
        <v>4062</v>
      </c>
      <c r="O24" s="108" t="s">
        <v>4062</v>
      </c>
    </row>
    <row r="25" spans="1:15">
      <c r="A25" t="s">
        <v>301</v>
      </c>
      <c r="B25" s="107" t="s">
        <v>4062</v>
      </c>
      <c r="C25" s="108" t="s">
        <v>4062</v>
      </c>
      <c r="D25" s="108" t="s">
        <v>4062</v>
      </c>
      <c r="E25" s="108" t="s">
        <v>4062</v>
      </c>
      <c r="F25" s="108" t="s">
        <v>4062</v>
      </c>
      <c r="G25" s="108" t="s">
        <v>4062</v>
      </c>
      <c r="H25" s="108" t="s">
        <v>4062</v>
      </c>
      <c r="I25" s="108" t="s">
        <v>4062</v>
      </c>
      <c r="J25" s="108" t="s">
        <v>4062</v>
      </c>
      <c r="K25" s="108" t="s">
        <v>4062</v>
      </c>
      <c r="L25" s="108" t="s">
        <v>4062</v>
      </c>
      <c r="M25" s="108" t="s">
        <v>4062</v>
      </c>
      <c r="N25" s="108" t="s">
        <v>4062</v>
      </c>
      <c r="O25" s="108" t="s">
        <v>4062</v>
      </c>
    </row>
    <row r="26" spans="1:15" hidden="1">
      <c r="C26" s="13"/>
    </row>
    <row r="27" spans="1:15" hidden="1">
      <c r="C27" s="13"/>
    </row>
    <row r="28" spans="1:15" hidden="1">
      <c r="C28" s="13"/>
    </row>
    <row r="29" spans="1:15" hidden="1">
      <c r="C29" s="13"/>
    </row>
    <row r="30" spans="1:15" hidden="1">
      <c r="C30" s="13"/>
    </row>
    <row r="31" spans="1:15" hidden="1">
      <c r="C31" s="13"/>
    </row>
    <row r="32" spans="1:15" hidden="1">
      <c r="C32" s="13"/>
    </row>
    <row r="33" spans="3:3" hidden="1">
      <c r="C33" s="13"/>
    </row>
    <row r="34" spans="3:3" hidden="1">
      <c r="C34" s="13"/>
    </row>
    <row r="35" spans="3:3" hidden="1">
      <c r="C35" s="13"/>
    </row>
    <row r="36" spans="3:3" hidden="1">
      <c r="C36" s="13"/>
    </row>
    <row r="37" spans="3:3" hidden="1">
      <c r="C37" s="13"/>
    </row>
    <row r="38" spans="3:3" hidden="1">
      <c r="C38" s="13"/>
    </row>
    <row r="39" spans="3:3" hidden="1">
      <c r="C39" s="13"/>
    </row>
    <row r="40" spans="3:3" hidden="1">
      <c r="C40" s="13"/>
    </row>
    <row r="41" spans="3:3" hidden="1">
      <c r="C41" s="13"/>
    </row>
    <row r="42" spans="3:3" hidden="1">
      <c r="C42" s="13"/>
    </row>
    <row r="43" spans="3:3" hidden="1">
      <c r="C43" s="13"/>
    </row>
    <row r="44" spans="3:3" hidden="1">
      <c r="C44" s="13"/>
    </row>
    <row r="45" spans="3:3" hidden="1">
      <c r="C45" s="13"/>
    </row>
    <row r="46" spans="3:3" hidden="1">
      <c r="C46" s="13"/>
    </row>
    <row r="47" spans="3:3" hidden="1">
      <c r="C47" s="13"/>
    </row>
    <row r="48" spans="3:3" hidden="1">
      <c r="C48" s="13"/>
    </row>
    <row r="49" spans="3:3" hidden="1">
      <c r="C49" s="13"/>
    </row>
    <row r="50" spans="3:3" hidden="1">
      <c r="C50" s="13"/>
    </row>
    <row r="51" spans="3:3" hidden="1">
      <c r="C51" s="13"/>
    </row>
    <row r="52" spans="3:3" hidden="1">
      <c r="C52" s="13"/>
    </row>
    <row r="53" spans="3:3" hidden="1">
      <c r="C53" s="13"/>
    </row>
    <row r="54" spans="3:3" hidden="1">
      <c r="C54" s="13"/>
    </row>
    <row r="55" spans="3:3" hidden="1">
      <c r="C55" s="13"/>
    </row>
    <row r="56" spans="3:3" hidden="1">
      <c r="C56" s="13"/>
    </row>
    <row r="57" spans="3:3" hidden="1">
      <c r="C57" s="13"/>
    </row>
    <row r="58" spans="3:3" hidden="1">
      <c r="C58" s="13"/>
    </row>
    <row r="59" spans="3:3" hidden="1">
      <c r="C59" s="13"/>
    </row>
    <row r="60" spans="3:3" hidden="1">
      <c r="C60" s="13"/>
    </row>
    <row r="61" spans="3:3" hidden="1">
      <c r="C61" s="13"/>
    </row>
    <row r="62" spans="3:3" hidden="1">
      <c r="C62" s="13"/>
    </row>
    <row r="63" spans="3:3" hidden="1">
      <c r="C63" s="13"/>
    </row>
    <row r="64" spans="3:3" hidden="1">
      <c r="C64" s="13"/>
    </row>
    <row r="65" spans="3:3" hidden="1">
      <c r="C65" s="13"/>
    </row>
    <row r="66" spans="3:3" hidden="1">
      <c r="C66" s="13"/>
    </row>
    <row r="67" spans="3:3" hidden="1">
      <c r="C67" s="13"/>
    </row>
    <row r="68" spans="3:3" hidden="1">
      <c r="C68" s="13"/>
    </row>
    <row r="69" spans="3:3" hidden="1">
      <c r="C69" s="13"/>
    </row>
    <row r="70" spans="3:3" hidden="1">
      <c r="C70" s="13"/>
    </row>
    <row r="71" spans="3:3" hidden="1">
      <c r="C71" s="13"/>
    </row>
    <row r="72" spans="3:3" hidden="1">
      <c r="C72" s="13"/>
    </row>
    <row r="73" spans="3:3" hidden="1">
      <c r="C73" s="13"/>
    </row>
    <row r="74" spans="3:3" hidden="1">
      <c r="C74" s="13"/>
    </row>
    <row r="75" spans="3:3" hidden="1">
      <c r="C75" s="13"/>
    </row>
    <row r="76" spans="3:3" hidden="1">
      <c r="C76" s="13"/>
    </row>
    <row r="77" spans="3:3" hidden="1">
      <c r="C77" s="13"/>
    </row>
    <row r="78" spans="3:3" hidden="1">
      <c r="C78" s="13"/>
    </row>
    <row r="79" spans="3:3" hidden="1">
      <c r="C79" s="13"/>
    </row>
    <row r="80" spans="3:3" hidden="1">
      <c r="C80" s="13"/>
    </row>
    <row r="81" spans="3:3" hidden="1">
      <c r="C81" s="13"/>
    </row>
    <row r="82" spans="3:3" hidden="1">
      <c r="C82" s="13"/>
    </row>
    <row r="83" spans="3:3" hidden="1">
      <c r="C83" s="13"/>
    </row>
    <row r="84" spans="3:3" hidden="1">
      <c r="C84" s="13"/>
    </row>
    <row r="85" spans="3:3" hidden="1">
      <c r="C85" s="13"/>
    </row>
    <row r="86" spans="3:3" hidden="1">
      <c r="C86" s="13"/>
    </row>
    <row r="87" spans="3:3" hidden="1">
      <c r="C87" s="13"/>
    </row>
    <row r="88" spans="3:3" hidden="1">
      <c r="C88" s="13"/>
    </row>
    <row r="89" spans="3:3" hidden="1">
      <c r="C89" s="13"/>
    </row>
    <row r="90" spans="3:3" hidden="1">
      <c r="C90" s="13"/>
    </row>
    <row r="91" spans="3:3" hidden="1">
      <c r="C91" s="13"/>
    </row>
    <row r="92" spans="3:3" hidden="1">
      <c r="C92" s="13"/>
    </row>
    <row r="93" spans="3:3" hidden="1">
      <c r="C93" s="13"/>
    </row>
    <row r="94" spans="3:3" hidden="1">
      <c r="C94" s="13"/>
    </row>
    <row r="95" spans="3:3" hidden="1">
      <c r="C95" s="13"/>
    </row>
    <row r="96" spans="3:3" hidden="1">
      <c r="C96" s="13"/>
    </row>
    <row r="97" spans="3:3" hidden="1">
      <c r="C97" s="13"/>
    </row>
    <row r="98" spans="3:3" hidden="1">
      <c r="C98" s="13"/>
    </row>
    <row r="99" spans="3:3" hidden="1">
      <c r="C99" s="13"/>
    </row>
    <row r="100" spans="3:3" hidden="1">
      <c r="C100" s="13"/>
    </row>
    <row r="101" spans="3:3" hidden="1">
      <c r="C101" s="13"/>
    </row>
    <row r="102" spans="3:3" hidden="1">
      <c r="C102" s="13"/>
    </row>
    <row r="103" spans="3:3" hidden="1">
      <c r="C103" s="13"/>
    </row>
    <row r="104" spans="3:3" hidden="1">
      <c r="C104" s="13"/>
    </row>
    <row r="105" spans="3:3" hidden="1">
      <c r="C105" s="13"/>
    </row>
    <row r="106" spans="3:3" hidden="1">
      <c r="C106" s="13"/>
    </row>
    <row r="107" spans="3:3" hidden="1">
      <c r="C107" s="13"/>
    </row>
    <row r="108" spans="3:3" hidden="1">
      <c r="C108" s="13"/>
    </row>
    <row r="109" spans="3:3" hidden="1">
      <c r="C109" s="13"/>
    </row>
    <row r="110" spans="3:3" hidden="1">
      <c r="C110" s="13"/>
    </row>
    <row r="111" spans="3:3" hidden="1">
      <c r="C111" s="13"/>
    </row>
    <row r="112" spans="3:3" hidden="1">
      <c r="C112" s="13"/>
    </row>
    <row r="113" spans="3:3" hidden="1">
      <c r="C113" s="13"/>
    </row>
    <row r="114" spans="3:3" hidden="1">
      <c r="C114" s="13"/>
    </row>
    <row r="115" spans="3:3" hidden="1">
      <c r="C115" s="13"/>
    </row>
    <row r="116" spans="3:3" hidden="1">
      <c r="C116" s="13"/>
    </row>
    <row r="117" spans="3:3" hidden="1">
      <c r="C117" s="13"/>
    </row>
    <row r="118" spans="3:3" hidden="1">
      <c r="C118" s="13"/>
    </row>
    <row r="119" spans="3:3" hidden="1">
      <c r="C119" s="13"/>
    </row>
    <row r="120" spans="3:3" hidden="1">
      <c r="C120" s="13"/>
    </row>
    <row r="121" spans="3:3" hidden="1">
      <c r="C121" s="13"/>
    </row>
    <row r="122" spans="3:3" hidden="1">
      <c r="C122" s="13"/>
    </row>
    <row r="123" spans="3:3" hidden="1">
      <c r="C123" s="13"/>
    </row>
    <row r="124" spans="3:3" hidden="1">
      <c r="C124" s="13"/>
    </row>
    <row r="125" spans="3:3" hidden="1">
      <c r="C125" s="13"/>
    </row>
    <row r="126" spans="3:3" hidden="1">
      <c r="C126" s="13"/>
    </row>
    <row r="127" spans="3:3" hidden="1">
      <c r="C127" s="13"/>
    </row>
    <row r="128" spans="3:3" hidden="1">
      <c r="C128" s="13"/>
    </row>
    <row r="129" spans="3:3" hidden="1">
      <c r="C129" s="13"/>
    </row>
    <row r="130" spans="3:3" hidden="1">
      <c r="C130" s="13"/>
    </row>
    <row r="131" spans="3:3" hidden="1">
      <c r="C131" s="13"/>
    </row>
    <row r="132" spans="3:3" hidden="1">
      <c r="C132" s="13"/>
    </row>
    <row r="133" spans="3:3" hidden="1">
      <c r="C133" s="13"/>
    </row>
    <row r="134" spans="3:3" hidden="1">
      <c r="C134" s="13"/>
    </row>
    <row r="135" spans="3:3" hidden="1">
      <c r="C135" s="13"/>
    </row>
    <row r="136" spans="3:3" hidden="1">
      <c r="C136" s="13"/>
    </row>
    <row r="137" spans="3:3" hidden="1">
      <c r="C137" s="13"/>
    </row>
    <row r="138" spans="3:3" hidden="1">
      <c r="C138" s="13"/>
    </row>
    <row r="139" spans="3:3" hidden="1">
      <c r="C139" s="13"/>
    </row>
    <row r="140" spans="3:3" hidden="1">
      <c r="C140" s="13"/>
    </row>
    <row r="141" spans="3:3" hidden="1">
      <c r="C141" s="13"/>
    </row>
    <row r="142" spans="3:3" hidden="1">
      <c r="C142" s="13"/>
    </row>
    <row r="143" spans="3:3" hidden="1">
      <c r="C143" s="13"/>
    </row>
    <row r="144" spans="3:3" hidden="1">
      <c r="C144" s="13"/>
    </row>
    <row r="145" spans="3:3" hidden="1">
      <c r="C145" s="13"/>
    </row>
    <row r="146" spans="3:3" hidden="1">
      <c r="C146" s="13"/>
    </row>
    <row r="147" spans="3:3" hidden="1">
      <c r="C147" s="13"/>
    </row>
    <row r="148" spans="3:3" hidden="1">
      <c r="C148" s="13"/>
    </row>
    <row r="149" spans="3:3" hidden="1">
      <c r="C149" s="13"/>
    </row>
    <row r="150" spans="3:3" hidden="1">
      <c r="C150" s="13"/>
    </row>
    <row r="151" spans="3:3" hidden="1">
      <c r="C151" s="13"/>
    </row>
    <row r="152" spans="3:3" hidden="1">
      <c r="C152" s="13"/>
    </row>
    <row r="153" spans="3:3" hidden="1">
      <c r="C153" s="13"/>
    </row>
    <row r="154" spans="3:3" hidden="1">
      <c r="C154" s="13"/>
    </row>
    <row r="155" spans="3:3" hidden="1">
      <c r="C155" s="13"/>
    </row>
    <row r="156" spans="3:3" hidden="1">
      <c r="C156" s="13"/>
    </row>
    <row r="157" spans="3:3" hidden="1">
      <c r="C157" s="13"/>
    </row>
    <row r="158" spans="3:3" hidden="1">
      <c r="C158" s="13"/>
    </row>
    <row r="159" spans="3:3" hidden="1">
      <c r="C159" s="13"/>
    </row>
    <row r="160" spans="3:3" hidden="1">
      <c r="C160" s="13"/>
    </row>
    <row r="161" spans="3:3" hidden="1">
      <c r="C161" s="13"/>
    </row>
    <row r="162" spans="3:3" hidden="1">
      <c r="C162" s="13"/>
    </row>
    <row r="163" spans="3:3" hidden="1">
      <c r="C163" s="13"/>
    </row>
    <row r="164" spans="3:3" hidden="1">
      <c r="C164" s="13"/>
    </row>
    <row r="165" spans="3:3" hidden="1">
      <c r="C165" s="13"/>
    </row>
    <row r="166" spans="3:3" hidden="1">
      <c r="C166" s="13"/>
    </row>
    <row r="167" spans="3:3" hidden="1">
      <c r="C167" s="13"/>
    </row>
    <row r="168" spans="3:3" hidden="1">
      <c r="C168" s="13"/>
    </row>
    <row r="169" spans="3:3" hidden="1">
      <c r="C169" s="13"/>
    </row>
    <row r="170" spans="3:3" hidden="1">
      <c r="C170" s="13"/>
    </row>
    <row r="171" spans="3:3" hidden="1">
      <c r="C171" s="13"/>
    </row>
    <row r="172" spans="3:3" hidden="1">
      <c r="C172" s="13"/>
    </row>
    <row r="173" spans="3:3" hidden="1">
      <c r="C173" s="13"/>
    </row>
    <row r="174" spans="3:3" hidden="1">
      <c r="C174" s="13"/>
    </row>
    <row r="175" spans="3:3" hidden="1">
      <c r="C175" s="13"/>
    </row>
    <row r="176" spans="3:3" hidden="1">
      <c r="C176" s="13"/>
    </row>
    <row r="177" spans="3:3" hidden="1">
      <c r="C177" s="13"/>
    </row>
    <row r="178" spans="3:3" hidden="1">
      <c r="C178" s="13"/>
    </row>
    <row r="179" spans="3:3" hidden="1">
      <c r="C179" s="13"/>
    </row>
    <row r="180" spans="3:3" hidden="1">
      <c r="C180" s="13"/>
    </row>
    <row r="181" spans="3:3" hidden="1">
      <c r="C181" s="13"/>
    </row>
    <row r="182" spans="3:3" hidden="1">
      <c r="C182" s="13"/>
    </row>
    <row r="183" spans="3:3" hidden="1">
      <c r="C183" s="13"/>
    </row>
    <row r="184" spans="3:3" hidden="1">
      <c r="C184" s="13"/>
    </row>
    <row r="185" spans="3:3" hidden="1">
      <c r="C185" s="13"/>
    </row>
    <row r="186" spans="3:3" hidden="1">
      <c r="C186" s="13"/>
    </row>
    <row r="187" spans="3:3" hidden="1">
      <c r="C187" s="13"/>
    </row>
    <row r="188" spans="3:3" hidden="1">
      <c r="C188" s="13"/>
    </row>
    <row r="189" spans="3:3" hidden="1">
      <c r="C189" s="13"/>
    </row>
    <row r="190" spans="3:3" hidden="1">
      <c r="C190" s="13"/>
    </row>
    <row r="191" spans="3:3" hidden="1">
      <c r="C191" s="13"/>
    </row>
    <row r="192" spans="3:3" hidden="1">
      <c r="C192" s="13"/>
    </row>
    <row r="193" spans="3:3" hidden="1">
      <c r="C193" s="13"/>
    </row>
    <row r="194" spans="3:3" hidden="1">
      <c r="C194" s="13"/>
    </row>
    <row r="195" spans="3:3" hidden="1">
      <c r="C195" s="13"/>
    </row>
    <row r="196" spans="3:3" hidden="1">
      <c r="C196" s="13"/>
    </row>
    <row r="197" spans="3:3" hidden="1">
      <c r="C197" s="13"/>
    </row>
    <row r="198" spans="3:3" hidden="1">
      <c r="C198" s="13"/>
    </row>
    <row r="199" spans="3:3" hidden="1">
      <c r="C199" s="13"/>
    </row>
    <row r="200" spans="3:3" hidden="1">
      <c r="C200" s="13"/>
    </row>
    <row r="201" spans="3:3" hidden="1">
      <c r="C201" s="13"/>
    </row>
    <row r="202" spans="3:3" hidden="1">
      <c r="C202" s="13"/>
    </row>
    <row r="203" spans="3:3" hidden="1">
      <c r="C203" s="13"/>
    </row>
    <row r="204" spans="3:3" hidden="1">
      <c r="C204" s="13"/>
    </row>
    <row r="205" spans="3:3" hidden="1">
      <c r="C205" s="13"/>
    </row>
    <row r="206" spans="3:3" hidden="1">
      <c r="C206" s="13"/>
    </row>
    <row r="207" spans="3:3" hidden="1">
      <c r="C207" s="13"/>
    </row>
    <row r="208" spans="3:3" hidden="1">
      <c r="C208" s="13"/>
    </row>
    <row r="209" spans="3:3" hidden="1">
      <c r="C209" s="13"/>
    </row>
    <row r="210" spans="3:3" hidden="1">
      <c r="C210" s="13"/>
    </row>
    <row r="211" spans="3:3" hidden="1">
      <c r="C211" s="13"/>
    </row>
    <row r="212" spans="3:3" hidden="1">
      <c r="C212" s="13"/>
    </row>
    <row r="213" spans="3:3" hidden="1">
      <c r="C213" s="13"/>
    </row>
    <row r="214" spans="3:3" hidden="1">
      <c r="C214" s="13"/>
    </row>
    <row r="215" spans="3:3" hidden="1">
      <c r="C215" s="13"/>
    </row>
    <row r="216" spans="3:3" hidden="1">
      <c r="C216" s="13"/>
    </row>
    <row r="217" spans="3:3" hidden="1">
      <c r="C217" s="13"/>
    </row>
    <row r="218" spans="3:3" hidden="1">
      <c r="C218" s="13"/>
    </row>
    <row r="219" spans="3:3" hidden="1">
      <c r="C219" s="13"/>
    </row>
    <row r="220" spans="3:3" hidden="1">
      <c r="C220" s="13"/>
    </row>
    <row r="221" spans="3:3" hidden="1">
      <c r="C221" s="13"/>
    </row>
    <row r="222" spans="3:3" hidden="1">
      <c r="C222" s="13"/>
    </row>
    <row r="223" spans="3:3" hidden="1">
      <c r="C223" s="13"/>
    </row>
    <row r="224" spans="3:3" hidden="1">
      <c r="C224" s="13"/>
    </row>
    <row r="225" spans="3:3" hidden="1">
      <c r="C225" s="13"/>
    </row>
    <row r="226" spans="3:3" hidden="1">
      <c r="C226" s="13"/>
    </row>
    <row r="227" spans="3:3" hidden="1">
      <c r="C227" s="13"/>
    </row>
    <row r="228" spans="3:3" hidden="1">
      <c r="C228" s="13"/>
    </row>
    <row r="229" spans="3:3" hidden="1">
      <c r="C229" s="13"/>
    </row>
    <row r="230" spans="3:3" hidden="1">
      <c r="C230" s="13"/>
    </row>
    <row r="231" spans="3:3" hidden="1">
      <c r="C231" s="13"/>
    </row>
    <row r="232" spans="3:3" hidden="1">
      <c r="C232" s="13"/>
    </row>
    <row r="233" spans="3:3" hidden="1">
      <c r="C233" s="13"/>
    </row>
    <row r="234" spans="3:3" hidden="1">
      <c r="C234" s="13"/>
    </row>
    <row r="235" spans="3:3" hidden="1">
      <c r="C235" s="13"/>
    </row>
    <row r="236" spans="3:3" hidden="1">
      <c r="C236" s="13"/>
    </row>
    <row r="237" spans="3:3" hidden="1">
      <c r="C237" s="13"/>
    </row>
    <row r="238" spans="3:3" hidden="1">
      <c r="C238" s="13"/>
    </row>
    <row r="239" spans="3:3" hidden="1">
      <c r="C239" s="13"/>
    </row>
    <row r="240" spans="3:3" hidden="1">
      <c r="C240" s="13"/>
    </row>
    <row r="241" spans="3:3" hidden="1">
      <c r="C241" s="13"/>
    </row>
    <row r="242" spans="3:3" hidden="1">
      <c r="C242" s="13"/>
    </row>
    <row r="243" spans="3:3" hidden="1">
      <c r="C243" s="13"/>
    </row>
    <row r="244" spans="3:3" hidden="1">
      <c r="C244" s="13"/>
    </row>
    <row r="245" spans="3:3" hidden="1">
      <c r="C245" s="13"/>
    </row>
    <row r="246" spans="3:3" hidden="1">
      <c r="C246" s="13"/>
    </row>
    <row r="247" spans="3:3" hidden="1">
      <c r="C247" s="13"/>
    </row>
    <row r="248" spans="3:3" hidden="1">
      <c r="C248" s="13"/>
    </row>
    <row r="249" spans="3:3" hidden="1">
      <c r="C249" s="13"/>
    </row>
    <row r="250" spans="3:3" hidden="1">
      <c r="C250" s="13"/>
    </row>
    <row r="251" spans="3:3" hidden="1">
      <c r="C251" s="13"/>
    </row>
    <row r="252" spans="3:3" hidden="1">
      <c r="C252" s="13"/>
    </row>
    <row r="253" spans="3:3" hidden="1">
      <c r="C253" s="13"/>
    </row>
    <row r="254" spans="3:3" hidden="1">
      <c r="C254" s="13"/>
    </row>
    <row r="255" spans="3:3" hidden="1">
      <c r="C255" s="13"/>
    </row>
    <row r="256" spans="3:3" hidden="1">
      <c r="C256" s="13"/>
    </row>
    <row r="257" spans="3:3" hidden="1">
      <c r="C257" s="13"/>
    </row>
    <row r="258" spans="3:3" hidden="1">
      <c r="C258" s="13"/>
    </row>
    <row r="259" spans="3:3" hidden="1">
      <c r="C259" s="13"/>
    </row>
    <row r="260" spans="3:3" hidden="1">
      <c r="C260" s="13"/>
    </row>
    <row r="261" spans="3:3" hidden="1">
      <c r="C261" s="13"/>
    </row>
    <row r="262" spans="3:3" hidden="1">
      <c r="C262" s="13"/>
    </row>
    <row r="263" spans="3:3" hidden="1">
      <c r="C263" s="13"/>
    </row>
    <row r="264" spans="3:3" hidden="1">
      <c r="C264" s="13"/>
    </row>
    <row r="265" spans="3:3" hidden="1">
      <c r="C265" s="13"/>
    </row>
    <row r="266" spans="3:3" hidden="1">
      <c r="C266" s="13"/>
    </row>
    <row r="267" spans="3:3" hidden="1">
      <c r="C267" s="13"/>
    </row>
    <row r="268" spans="3:3" hidden="1">
      <c r="C268" s="13"/>
    </row>
    <row r="269" spans="3:3" hidden="1">
      <c r="C269" s="13"/>
    </row>
    <row r="270" spans="3:3" hidden="1">
      <c r="C270" s="13"/>
    </row>
    <row r="271" spans="3:3" hidden="1">
      <c r="C271" s="13"/>
    </row>
    <row r="272" spans="3:3" hidden="1">
      <c r="C272" s="13"/>
    </row>
    <row r="273" spans="3:3" hidden="1">
      <c r="C273" s="13"/>
    </row>
    <row r="274" spans="3:3" hidden="1">
      <c r="C274" s="13"/>
    </row>
    <row r="275" spans="3:3" hidden="1">
      <c r="C275" s="13"/>
    </row>
    <row r="276" spans="3:3" hidden="1">
      <c r="C276" s="13"/>
    </row>
    <row r="277" spans="3:3" hidden="1">
      <c r="C277" s="13"/>
    </row>
    <row r="278" spans="3:3" hidden="1">
      <c r="C278" s="13"/>
    </row>
    <row r="279" spans="3:3" hidden="1">
      <c r="C279" s="13"/>
    </row>
    <row r="280" spans="3:3" hidden="1">
      <c r="C280" s="13"/>
    </row>
    <row r="281" spans="3:3" hidden="1">
      <c r="C281" s="13"/>
    </row>
    <row r="282" spans="3:3" hidden="1">
      <c r="C282" s="13"/>
    </row>
    <row r="283" spans="3:3" hidden="1">
      <c r="C283" s="13"/>
    </row>
    <row r="284" spans="3:3" hidden="1">
      <c r="C284" s="13"/>
    </row>
    <row r="285" spans="3:3" hidden="1">
      <c r="C285" s="13"/>
    </row>
    <row r="286" spans="3:3" hidden="1">
      <c r="C286" s="13"/>
    </row>
    <row r="287" spans="3:3" hidden="1">
      <c r="C287" s="13"/>
    </row>
    <row r="288" spans="3:3" hidden="1">
      <c r="C288" s="13"/>
    </row>
    <row r="289" spans="3:3" hidden="1">
      <c r="C289" s="13"/>
    </row>
    <row r="290" spans="3:3" hidden="1">
      <c r="C290" s="13"/>
    </row>
    <row r="291" spans="3:3" hidden="1">
      <c r="C291" s="13"/>
    </row>
    <row r="292" spans="3:3" hidden="1">
      <c r="C292" s="13"/>
    </row>
    <row r="293" spans="3:3" hidden="1">
      <c r="C293" s="13"/>
    </row>
    <row r="294" spans="3:3" hidden="1">
      <c r="C294" s="13"/>
    </row>
    <row r="295" spans="3:3" hidden="1">
      <c r="C295" s="13"/>
    </row>
    <row r="296" spans="3:3" hidden="1">
      <c r="C296" s="13"/>
    </row>
    <row r="297" spans="3:3" hidden="1">
      <c r="C297" s="13"/>
    </row>
    <row r="298" spans="3:3" hidden="1">
      <c r="C298" s="13"/>
    </row>
    <row r="299" spans="3:3" hidden="1">
      <c r="C299" s="13"/>
    </row>
    <row r="300" spans="3:3" hidden="1">
      <c r="C300" s="13"/>
    </row>
    <row r="301" spans="3:3" hidden="1">
      <c r="C301" s="13"/>
    </row>
    <row r="302" spans="3:3" hidden="1">
      <c r="C302" s="13"/>
    </row>
    <row r="303" spans="3:3" hidden="1">
      <c r="C303" s="13"/>
    </row>
    <row r="304" spans="3:3" hidden="1">
      <c r="C304" s="13"/>
    </row>
    <row r="305" spans="3:3" hidden="1">
      <c r="C305" s="13"/>
    </row>
    <row r="306" spans="3:3" hidden="1">
      <c r="C306" s="13"/>
    </row>
    <row r="307" spans="3:3" hidden="1">
      <c r="C307" s="13"/>
    </row>
    <row r="308" spans="3:3" hidden="1">
      <c r="C308" s="13"/>
    </row>
    <row r="309" spans="3:3" hidden="1">
      <c r="C309" s="13"/>
    </row>
    <row r="310" spans="3:3" hidden="1">
      <c r="C310" s="13"/>
    </row>
    <row r="311" spans="3:3" hidden="1">
      <c r="C311" s="13"/>
    </row>
    <row r="312" spans="3:3" hidden="1">
      <c r="C312" s="13"/>
    </row>
    <row r="313" spans="3:3" hidden="1">
      <c r="C313" s="13"/>
    </row>
    <row r="314" spans="3:3" hidden="1">
      <c r="C314" s="13"/>
    </row>
    <row r="315" spans="3:3" hidden="1">
      <c r="C315" s="13"/>
    </row>
    <row r="316" spans="3:3" hidden="1">
      <c r="C316" s="13"/>
    </row>
    <row r="317" spans="3:3" hidden="1">
      <c r="C317" s="13"/>
    </row>
    <row r="318" spans="3:3" hidden="1">
      <c r="C318" s="13"/>
    </row>
    <row r="319" spans="3:3" hidden="1">
      <c r="C319" s="13"/>
    </row>
    <row r="320" spans="3:3" hidden="1">
      <c r="C320" s="13"/>
    </row>
    <row r="321" spans="3:3" hidden="1">
      <c r="C321" s="13"/>
    </row>
    <row r="322" spans="3:3" hidden="1">
      <c r="C322" s="13"/>
    </row>
    <row r="323" spans="3:3" hidden="1">
      <c r="C323" s="13"/>
    </row>
    <row r="324" spans="3:3" hidden="1">
      <c r="C324" s="13"/>
    </row>
    <row r="325" spans="3:3" hidden="1">
      <c r="C325" s="13"/>
    </row>
    <row r="326" spans="3:3" hidden="1">
      <c r="C326" s="13"/>
    </row>
    <row r="327" spans="3:3" hidden="1">
      <c r="C327" s="13"/>
    </row>
    <row r="328" spans="3:3" hidden="1">
      <c r="C328" s="13"/>
    </row>
    <row r="329" spans="3:3" hidden="1">
      <c r="C329" s="13"/>
    </row>
    <row r="330" spans="3:3" hidden="1">
      <c r="C330" s="13"/>
    </row>
    <row r="331" spans="3:3" hidden="1">
      <c r="C331" s="13"/>
    </row>
    <row r="332" spans="3:3" hidden="1">
      <c r="C332" s="13"/>
    </row>
    <row r="333" spans="3:3" hidden="1">
      <c r="C333" s="13"/>
    </row>
    <row r="334" spans="3:3" hidden="1">
      <c r="C334" s="13"/>
    </row>
    <row r="335" spans="3:3" hidden="1">
      <c r="C335" s="13"/>
    </row>
    <row r="336" spans="3:3" hidden="1">
      <c r="C336" s="13"/>
    </row>
    <row r="337" spans="3:3" hidden="1">
      <c r="C337" s="13"/>
    </row>
    <row r="338" spans="3:3" hidden="1">
      <c r="C338" s="13"/>
    </row>
    <row r="339" spans="3:3" hidden="1">
      <c r="C339" s="13"/>
    </row>
    <row r="340" spans="3:3" hidden="1">
      <c r="C340" s="13"/>
    </row>
    <row r="341" spans="3:3" hidden="1">
      <c r="C341" s="13"/>
    </row>
    <row r="342" spans="3:3" hidden="1">
      <c r="C342" s="13"/>
    </row>
    <row r="343" spans="3:3" hidden="1">
      <c r="C343" s="13"/>
    </row>
    <row r="344" spans="3:3" hidden="1">
      <c r="C344" s="13"/>
    </row>
    <row r="345" spans="3:3" hidden="1">
      <c r="C345" s="13"/>
    </row>
    <row r="346" spans="3:3" hidden="1">
      <c r="C346" s="13"/>
    </row>
    <row r="347" spans="3:3" hidden="1">
      <c r="C347" s="13"/>
    </row>
    <row r="348" spans="3:3" hidden="1">
      <c r="C348" s="13"/>
    </row>
    <row r="349" spans="3:3" hidden="1">
      <c r="C349" s="13"/>
    </row>
    <row r="350" spans="3:3" hidden="1">
      <c r="C350" s="13"/>
    </row>
    <row r="351" spans="3:3" hidden="1">
      <c r="C351" s="13"/>
    </row>
    <row r="352" spans="3:3" hidden="1">
      <c r="C352" s="13"/>
    </row>
    <row r="353" spans="3:3" hidden="1">
      <c r="C353" s="13"/>
    </row>
    <row r="354" spans="3:3" hidden="1">
      <c r="C354" s="13"/>
    </row>
    <row r="355" spans="3:3" hidden="1">
      <c r="C355" s="13"/>
    </row>
    <row r="356" spans="3:3" hidden="1">
      <c r="C356" s="13"/>
    </row>
    <row r="357" spans="3:3" hidden="1">
      <c r="C357" s="13"/>
    </row>
    <row r="358" spans="3:3" hidden="1">
      <c r="C358" s="13"/>
    </row>
    <row r="359" spans="3:3" hidden="1">
      <c r="C359" s="13"/>
    </row>
    <row r="360" spans="3:3" hidden="1">
      <c r="C360" s="13"/>
    </row>
    <row r="361" spans="3:3" hidden="1">
      <c r="C361" s="13"/>
    </row>
    <row r="362" spans="3:3" hidden="1">
      <c r="C362" s="13"/>
    </row>
    <row r="363" spans="3:3" hidden="1">
      <c r="C363" s="13"/>
    </row>
    <row r="364" spans="3:3" hidden="1">
      <c r="C364" s="13"/>
    </row>
    <row r="365" spans="3:3" hidden="1">
      <c r="C365" s="13"/>
    </row>
    <row r="366" spans="3:3" hidden="1">
      <c r="C366" s="13"/>
    </row>
    <row r="367" spans="3:3" hidden="1">
      <c r="C367" s="13"/>
    </row>
    <row r="368" spans="3:3" hidden="1">
      <c r="C368" s="13"/>
    </row>
    <row r="369" spans="1:3" hidden="1">
      <c r="A369" s="13"/>
      <c r="C369" s="13"/>
    </row>
    <row r="370" spans="1:3" hidden="1">
      <c r="A370" s="13"/>
      <c r="C370" s="13"/>
    </row>
    <row r="371" spans="1:3" hidden="1">
      <c r="A371" s="15"/>
      <c r="C371" s="13"/>
    </row>
    <row r="10000" spans="52:52" hidden="1">
      <c r="AZ10000"/>
    </row>
  </sheetData>
  <dataValidations count="1">
    <dataValidation allowBlank="1" showInputMessage="1" showErrorMessage="1" sqref="B1:B4 A5:AY1048576 BA5:XFD1048576 AZ5:AZ9999 AZ10001:AZ1048576" xr:uid="{00000000-0002-0000-1B00-000000000000}"/>
  </dataValidation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>
    <tabColor rgb="FF7030A0"/>
  </sheetPr>
  <dimension ref="A1:AZ10000"/>
  <sheetViews>
    <sheetView rightToLeft="1" workbookViewId="0"/>
  </sheetViews>
  <sheetFormatPr defaultColWidth="0" defaultRowHeight="18" zeroHeight="1"/>
  <cols>
    <col min="1" max="1" width="48.28515625" style="12" bestFit="1" customWidth="1"/>
    <col min="2" max="2" width="12.42578125" style="12" customWidth="1"/>
    <col min="3" max="3" width="11.85546875" style="12" customWidth="1"/>
    <col min="4" max="4" width="10.7109375" style="13" customWidth="1"/>
    <col min="5" max="5" width="11.140625" style="13" customWidth="1"/>
    <col min="6" max="6" width="15.140625" style="13" customWidth="1"/>
    <col min="7" max="7" width="10.7109375" style="13" customWidth="1"/>
    <col min="8" max="8" width="11.5703125" style="13" customWidth="1"/>
    <col min="9" max="9" width="13.85546875" style="13" customWidth="1"/>
    <col min="10" max="10" width="17.7109375" style="13" customWidth="1"/>
    <col min="11" max="12" width="14.7109375" style="13" customWidth="1"/>
    <col min="13" max="13" width="22.7109375" style="13" customWidth="1"/>
    <col min="14" max="14" width="26.85546875" style="13" customWidth="1"/>
    <col min="15" max="15" width="25.42578125" style="13" customWidth="1"/>
    <col min="16" max="16" width="7.5703125" style="13" hidden="1"/>
    <col min="17" max="17" width="6.7109375" style="13" hidden="1"/>
    <col min="18" max="18" width="7.7109375" style="13" hidden="1"/>
    <col min="19" max="19" width="7.140625" style="13" hidden="1"/>
    <col min="20" max="20" width="6" style="13" hidden="1"/>
    <col min="21" max="21" width="7.85546875" style="13" hidden="1"/>
    <col min="22" max="22" width="8.140625" style="13" hidden="1"/>
    <col min="23" max="23" width="6.28515625" style="13" hidden="1"/>
    <col min="24" max="24" width="8" style="13" hidden="1"/>
    <col min="25" max="25" width="8.7109375" style="13" hidden="1"/>
    <col min="26" max="26" width="10" style="13" hidden="1"/>
    <col min="27" max="27" width="9.5703125" style="13" hidden="1"/>
    <col min="28" max="28" width="6.140625" style="13" hidden="1"/>
    <col min="29" max="30" width="5.7109375" style="13" hidden="1"/>
    <col min="31" max="31" width="6.85546875" style="13" hidden="1"/>
    <col min="32" max="32" width="6.42578125" style="13" hidden="1"/>
    <col min="33" max="33" width="6.7109375" style="13" hidden="1"/>
    <col min="34" max="34" width="7.28515625" style="13" hidden="1"/>
    <col min="35" max="47" width="9.140625" style="13" hidden="1"/>
    <col min="48" max="52" width="0" style="13" hidden="1"/>
    <col min="53" max="16384" width="9.140625" style="13" hidden="1"/>
  </cols>
  <sheetData>
    <row r="1" spans="1:17" s="1" customFormat="1">
      <c r="A1" s="2" t="s">
        <v>0</v>
      </c>
      <c r="B1" s="62" t="s">
        <v>4061</v>
      </c>
    </row>
    <row r="2" spans="1:17" s="1" customFormat="1">
      <c r="A2" s="2" t="s">
        <v>1</v>
      </c>
      <c r="B2" s="9" t="s">
        <v>3164</v>
      </c>
    </row>
    <row r="3" spans="1:17" s="1" customFormat="1">
      <c r="A3" s="2" t="s">
        <v>2</v>
      </c>
      <c r="B3" s="20" t="s">
        <v>3165</v>
      </c>
    </row>
    <row r="4" spans="1:17" s="1" customFormat="1">
      <c r="A4" s="2" t="s">
        <v>3</v>
      </c>
      <c r="B4" s="63" t="s">
        <v>165</v>
      </c>
    </row>
    <row r="5" spans="1:17" s="15" customFormat="1">
      <c r="A5" s="32" t="s">
        <v>92</v>
      </c>
      <c r="B5" s="33" t="s">
        <v>46</v>
      </c>
      <c r="C5" s="33" t="s">
        <v>80</v>
      </c>
      <c r="D5" s="33" t="s">
        <v>48</v>
      </c>
      <c r="E5" s="33" t="s">
        <v>49</v>
      </c>
      <c r="F5" s="33" t="s">
        <v>67</v>
      </c>
      <c r="G5" s="33" t="s">
        <v>68</v>
      </c>
      <c r="H5" s="33" t="s">
        <v>50</v>
      </c>
      <c r="I5" s="33" t="s">
        <v>51</v>
      </c>
      <c r="J5" s="33" t="s">
        <v>144</v>
      </c>
      <c r="K5" s="33" t="s">
        <v>155</v>
      </c>
      <c r="L5" s="33" t="s">
        <v>145</v>
      </c>
      <c r="M5" s="33" t="s">
        <v>69</v>
      </c>
      <c r="N5" s="33" t="s">
        <v>54</v>
      </c>
      <c r="O5" s="34" t="s">
        <v>151</v>
      </c>
      <c r="Q5" s="13"/>
    </row>
    <row r="6" spans="1:17" s="15" customFormat="1">
      <c r="A6" s="100" t="s">
        <v>4062</v>
      </c>
      <c r="B6" s="101" t="s">
        <v>4062</v>
      </c>
      <c r="C6" s="101" t="s">
        <v>4062</v>
      </c>
      <c r="D6" s="101" t="s">
        <v>4062</v>
      </c>
      <c r="E6" s="101" t="s">
        <v>4062</v>
      </c>
      <c r="F6" s="21" t="s">
        <v>70</v>
      </c>
      <c r="G6" s="21" t="s">
        <v>71</v>
      </c>
      <c r="H6" s="101" t="s">
        <v>4062</v>
      </c>
      <c r="I6" s="21" t="s">
        <v>7</v>
      </c>
      <c r="J6" s="21" t="s">
        <v>7</v>
      </c>
      <c r="K6" s="21" t="s">
        <v>152</v>
      </c>
      <c r="L6" s="21" t="s">
        <v>6</v>
      </c>
      <c r="M6" s="21" t="s">
        <v>7</v>
      </c>
      <c r="N6" s="21" t="s">
        <v>7</v>
      </c>
      <c r="O6" s="22" t="s">
        <v>7</v>
      </c>
    </row>
    <row r="7" spans="1:17" s="17" customFormat="1" ht="20.25">
      <c r="A7" s="102" t="s">
        <v>4062</v>
      </c>
      <c r="B7" s="5" t="s">
        <v>8</v>
      </c>
      <c r="C7" s="5" t="s">
        <v>9</v>
      </c>
      <c r="D7" s="5" t="s">
        <v>56</v>
      </c>
      <c r="E7" s="5" t="s">
        <v>57</v>
      </c>
      <c r="F7" s="5" t="s">
        <v>58</v>
      </c>
      <c r="G7" s="5" t="s">
        <v>59</v>
      </c>
      <c r="H7" s="5" t="s">
        <v>60</v>
      </c>
      <c r="I7" s="5" t="s">
        <v>61</v>
      </c>
      <c r="J7" s="5" t="s">
        <v>62</v>
      </c>
      <c r="K7" s="5" t="s">
        <v>63</v>
      </c>
      <c r="L7" s="5" t="s">
        <v>72</v>
      </c>
      <c r="M7" s="5" t="s">
        <v>73</v>
      </c>
      <c r="N7" s="5" t="s">
        <v>74</v>
      </c>
      <c r="O7" s="24" t="s">
        <v>75</v>
      </c>
      <c r="P7" s="25"/>
    </row>
    <row r="8" spans="1:17" s="17" customFormat="1" ht="20.25">
      <c r="A8" s="18" t="s">
        <v>147</v>
      </c>
      <c r="B8" s="103" t="s">
        <v>4062</v>
      </c>
      <c r="C8" s="103" t="s">
        <v>4062</v>
      </c>
      <c r="D8" s="103" t="s">
        <v>4062</v>
      </c>
      <c r="E8" s="103" t="s">
        <v>4062</v>
      </c>
      <c r="F8" s="103" t="s">
        <v>4062</v>
      </c>
      <c r="G8" s="103" t="s">
        <v>4062</v>
      </c>
      <c r="H8" s="126" t="s">
        <v>4062</v>
      </c>
      <c r="I8" s="126" t="s">
        <v>4062</v>
      </c>
      <c r="J8" s="103" t="s">
        <v>4062</v>
      </c>
      <c r="K8" s="53">
        <v>0</v>
      </c>
      <c r="L8" s="53">
        <v>0</v>
      </c>
      <c r="M8" s="103" t="s">
        <v>4062</v>
      </c>
      <c r="N8" s="54">
        <v>0</v>
      </c>
      <c r="O8" s="54">
        <v>0</v>
      </c>
      <c r="P8" s="25"/>
    </row>
    <row r="9" spans="1:17">
      <c r="A9" s="57" t="s">
        <v>172</v>
      </c>
      <c r="B9" s="108" t="s">
        <v>4062</v>
      </c>
      <c r="C9" s="108" t="s">
        <v>4062</v>
      </c>
      <c r="D9" s="108" t="s">
        <v>4062</v>
      </c>
      <c r="E9" s="108" t="s">
        <v>4062</v>
      </c>
      <c r="F9" s="108" t="s">
        <v>4062</v>
      </c>
      <c r="G9" s="59">
        <v>0</v>
      </c>
      <c r="H9" s="108" t="s">
        <v>4062</v>
      </c>
      <c r="I9" s="108" t="s">
        <v>4062</v>
      </c>
      <c r="J9" s="108" t="s">
        <v>4062</v>
      </c>
      <c r="K9" s="59">
        <v>0</v>
      </c>
      <c r="L9" s="59">
        <v>0</v>
      </c>
      <c r="M9" s="108" t="s">
        <v>4062</v>
      </c>
      <c r="N9" s="58">
        <v>0</v>
      </c>
      <c r="O9" s="58">
        <v>0</v>
      </c>
    </row>
    <row r="10" spans="1:17">
      <c r="A10" s="57" t="s">
        <v>1905</v>
      </c>
      <c r="B10" s="108" t="s">
        <v>4062</v>
      </c>
      <c r="C10" s="108" t="s">
        <v>4062</v>
      </c>
      <c r="D10" s="108" t="s">
        <v>4062</v>
      </c>
      <c r="E10" s="108" t="s">
        <v>4062</v>
      </c>
      <c r="F10" s="108" t="s">
        <v>4062</v>
      </c>
      <c r="G10" s="59">
        <v>0</v>
      </c>
      <c r="H10" s="108" t="s">
        <v>4062</v>
      </c>
      <c r="I10" s="108" t="s">
        <v>4062</v>
      </c>
      <c r="J10" s="108" t="s">
        <v>4062</v>
      </c>
      <c r="K10" s="59">
        <v>0</v>
      </c>
      <c r="L10" s="59">
        <v>0</v>
      </c>
      <c r="M10" s="108" t="s">
        <v>4062</v>
      </c>
      <c r="N10" s="58">
        <v>0</v>
      </c>
      <c r="O10" s="58">
        <v>0</v>
      </c>
    </row>
    <row r="11" spans="1:17">
      <c r="A11" t="s">
        <v>177</v>
      </c>
      <c r="B11" t="s">
        <v>177</v>
      </c>
      <c r="C11" t="s">
        <v>177</v>
      </c>
      <c r="D11" t="s">
        <v>177</v>
      </c>
      <c r="E11" s="108" t="s">
        <v>4062</v>
      </c>
      <c r="F11" s="108" t="s">
        <v>4062</v>
      </c>
      <c r="G11" s="55">
        <v>0</v>
      </c>
      <c r="H11" t="s">
        <v>177</v>
      </c>
      <c r="I11" s="56">
        <v>0</v>
      </c>
      <c r="J11" s="56">
        <v>0</v>
      </c>
      <c r="K11" s="55">
        <v>0</v>
      </c>
      <c r="L11" s="55">
        <v>0</v>
      </c>
      <c r="M11" s="56">
        <v>0</v>
      </c>
      <c r="N11" s="56">
        <v>0</v>
      </c>
      <c r="O11" s="56">
        <v>0</v>
      </c>
    </row>
    <row r="12" spans="1:17">
      <c r="A12" s="57" t="s">
        <v>1906</v>
      </c>
      <c r="B12" s="108" t="s">
        <v>4062</v>
      </c>
      <c r="C12" s="108" t="s">
        <v>4062</v>
      </c>
      <c r="D12" s="108" t="s">
        <v>4062</v>
      </c>
      <c r="E12" s="108" t="s">
        <v>4062</v>
      </c>
      <c r="F12" s="108" t="s">
        <v>4062</v>
      </c>
      <c r="G12" s="59">
        <v>0</v>
      </c>
      <c r="H12" s="108" t="s">
        <v>4062</v>
      </c>
      <c r="I12" s="108" t="s">
        <v>4062</v>
      </c>
      <c r="J12" s="108" t="s">
        <v>4062</v>
      </c>
      <c r="K12" s="59">
        <v>0</v>
      </c>
      <c r="L12" s="59">
        <v>0</v>
      </c>
      <c r="M12" s="108" t="s">
        <v>4062</v>
      </c>
      <c r="N12" s="58">
        <v>0</v>
      </c>
      <c r="O12" s="58">
        <v>0</v>
      </c>
    </row>
    <row r="13" spans="1:17">
      <c r="A13" t="s">
        <v>177</v>
      </c>
      <c r="B13" t="s">
        <v>177</v>
      </c>
      <c r="C13" t="s">
        <v>177</v>
      </c>
      <c r="D13" t="s">
        <v>177</v>
      </c>
      <c r="E13" s="108" t="s">
        <v>4062</v>
      </c>
      <c r="F13" s="108" t="s">
        <v>4062</v>
      </c>
      <c r="G13" s="55">
        <v>0</v>
      </c>
      <c r="H13" t="s">
        <v>177</v>
      </c>
      <c r="I13" s="56">
        <v>0</v>
      </c>
      <c r="J13" s="56">
        <v>0</v>
      </c>
      <c r="K13" s="55">
        <v>0</v>
      </c>
      <c r="L13" s="55">
        <v>0</v>
      </c>
      <c r="M13" s="56">
        <v>0</v>
      </c>
      <c r="N13" s="56">
        <v>0</v>
      </c>
      <c r="O13" s="56">
        <v>0</v>
      </c>
    </row>
    <row r="14" spans="1:17">
      <c r="A14" s="57" t="s">
        <v>304</v>
      </c>
      <c r="B14" s="107" t="s">
        <v>4062</v>
      </c>
      <c r="C14" s="108" t="s">
        <v>4062</v>
      </c>
      <c r="D14" s="108" t="s">
        <v>4062</v>
      </c>
      <c r="E14" s="108" t="s">
        <v>4062</v>
      </c>
      <c r="F14" s="108" t="s">
        <v>4062</v>
      </c>
      <c r="G14" s="59">
        <v>0</v>
      </c>
      <c r="H14" s="108" t="s">
        <v>4062</v>
      </c>
      <c r="I14" s="108" t="s">
        <v>4062</v>
      </c>
      <c r="J14" s="108" t="s">
        <v>4062</v>
      </c>
      <c r="K14" s="59">
        <v>0</v>
      </c>
      <c r="L14" s="59">
        <v>0</v>
      </c>
      <c r="M14" s="108" t="s">
        <v>4062</v>
      </c>
      <c r="N14" s="58">
        <v>0</v>
      </c>
      <c r="O14" s="58">
        <v>0</v>
      </c>
    </row>
    <row r="15" spans="1:17">
      <c r="A15" t="s">
        <v>177</v>
      </c>
      <c r="B15" t="s">
        <v>177</v>
      </c>
      <c r="C15" t="s">
        <v>177</v>
      </c>
      <c r="D15" t="s">
        <v>177</v>
      </c>
      <c r="E15" s="108" t="s">
        <v>4062</v>
      </c>
      <c r="F15" s="108" t="s">
        <v>4062</v>
      </c>
      <c r="G15" s="55">
        <v>0</v>
      </c>
      <c r="H15" t="s">
        <v>177</v>
      </c>
      <c r="I15" s="56">
        <v>0</v>
      </c>
      <c r="J15" s="56">
        <v>0</v>
      </c>
      <c r="K15" s="55">
        <v>0</v>
      </c>
      <c r="L15" s="55">
        <v>0</v>
      </c>
      <c r="M15" s="56">
        <v>0</v>
      </c>
      <c r="N15" s="56">
        <v>0</v>
      </c>
      <c r="O15" s="56">
        <v>0</v>
      </c>
    </row>
    <row r="16" spans="1:17">
      <c r="A16" s="57" t="s">
        <v>825</v>
      </c>
      <c r="B16" s="107" t="s">
        <v>4062</v>
      </c>
      <c r="C16" s="108" t="s">
        <v>4062</v>
      </c>
      <c r="D16" s="108" t="s">
        <v>4062</v>
      </c>
      <c r="E16" s="108" t="s">
        <v>4062</v>
      </c>
      <c r="F16" s="108" t="s">
        <v>4062</v>
      </c>
      <c r="G16" s="59">
        <v>0</v>
      </c>
      <c r="H16" s="108" t="s">
        <v>4062</v>
      </c>
      <c r="I16" s="108" t="s">
        <v>4062</v>
      </c>
      <c r="J16" s="108" t="s">
        <v>4062</v>
      </c>
      <c r="K16" s="59">
        <v>0</v>
      </c>
      <c r="L16" s="59">
        <v>0</v>
      </c>
      <c r="M16" s="108" t="s">
        <v>4062</v>
      </c>
      <c r="N16" s="58">
        <v>0</v>
      </c>
      <c r="O16" s="58">
        <v>0</v>
      </c>
    </row>
    <row r="17" spans="1:15">
      <c r="A17" t="s">
        <v>177</v>
      </c>
      <c r="B17" t="s">
        <v>177</v>
      </c>
      <c r="C17" t="s">
        <v>177</v>
      </c>
      <c r="D17" t="s">
        <v>177</v>
      </c>
      <c r="E17" s="108" t="s">
        <v>4062</v>
      </c>
      <c r="F17" s="108" t="s">
        <v>4062</v>
      </c>
      <c r="G17" s="55">
        <v>0</v>
      </c>
      <c r="H17" t="s">
        <v>177</v>
      </c>
      <c r="I17" s="56">
        <v>0</v>
      </c>
      <c r="J17" s="56">
        <v>0</v>
      </c>
      <c r="K17" s="55">
        <v>0</v>
      </c>
      <c r="L17" s="55">
        <v>0</v>
      </c>
      <c r="M17" s="56">
        <v>0</v>
      </c>
      <c r="N17" s="56">
        <v>0</v>
      </c>
      <c r="O17" s="56">
        <v>0</v>
      </c>
    </row>
    <row r="18" spans="1:15">
      <c r="A18" s="57" t="s">
        <v>184</v>
      </c>
      <c r="B18" s="107" t="s">
        <v>4062</v>
      </c>
      <c r="C18" s="108" t="s">
        <v>4062</v>
      </c>
      <c r="D18" s="108" t="s">
        <v>4062</v>
      </c>
      <c r="E18" s="108" t="s">
        <v>4062</v>
      </c>
      <c r="F18" s="108" t="s">
        <v>4062</v>
      </c>
      <c r="G18" s="59">
        <v>0</v>
      </c>
      <c r="H18" s="108" t="s">
        <v>4062</v>
      </c>
      <c r="I18" s="108" t="s">
        <v>4062</v>
      </c>
      <c r="J18" s="108" t="s">
        <v>4062</v>
      </c>
      <c r="K18" s="59">
        <v>0</v>
      </c>
      <c r="L18" s="59">
        <v>0</v>
      </c>
      <c r="M18" s="108" t="s">
        <v>4062</v>
      </c>
      <c r="N18" s="58">
        <v>0</v>
      </c>
      <c r="O18" s="58">
        <v>0</v>
      </c>
    </row>
    <row r="19" spans="1:15">
      <c r="A19" s="57" t="s">
        <v>305</v>
      </c>
      <c r="B19" s="107" t="s">
        <v>4062</v>
      </c>
      <c r="C19" s="108" t="s">
        <v>4062</v>
      </c>
      <c r="D19" s="108" t="s">
        <v>4062</v>
      </c>
      <c r="E19" s="108" t="s">
        <v>4062</v>
      </c>
      <c r="F19" s="108" t="s">
        <v>4062</v>
      </c>
      <c r="G19" s="59">
        <v>0</v>
      </c>
      <c r="H19" s="108" t="s">
        <v>4062</v>
      </c>
      <c r="I19" s="108" t="s">
        <v>4062</v>
      </c>
      <c r="J19" s="108" t="s">
        <v>4062</v>
      </c>
      <c r="K19" s="59">
        <v>0</v>
      </c>
      <c r="L19" s="59">
        <v>0</v>
      </c>
      <c r="M19" s="108" t="s">
        <v>4062</v>
      </c>
      <c r="N19" s="58">
        <v>0</v>
      </c>
      <c r="O19" s="58">
        <v>0</v>
      </c>
    </row>
    <row r="20" spans="1:15">
      <c r="A20" t="s">
        <v>177</v>
      </c>
      <c r="B20" t="s">
        <v>177</v>
      </c>
      <c r="C20" t="s">
        <v>177</v>
      </c>
      <c r="D20" t="s">
        <v>177</v>
      </c>
      <c r="E20" s="108" t="s">
        <v>4062</v>
      </c>
      <c r="F20" s="108" t="s">
        <v>4062</v>
      </c>
      <c r="G20" s="55">
        <v>0</v>
      </c>
      <c r="H20" t="s">
        <v>177</v>
      </c>
      <c r="I20" s="56">
        <v>0</v>
      </c>
      <c r="J20" s="56">
        <v>0</v>
      </c>
      <c r="K20" s="55">
        <v>0</v>
      </c>
      <c r="L20" s="55">
        <v>0</v>
      </c>
      <c r="M20" s="56">
        <v>0</v>
      </c>
      <c r="N20" s="56">
        <v>0</v>
      </c>
      <c r="O20" s="56">
        <v>0</v>
      </c>
    </row>
    <row r="21" spans="1:15">
      <c r="A21" s="57" t="s">
        <v>306</v>
      </c>
      <c r="B21" s="107" t="s">
        <v>4062</v>
      </c>
      <c r="C21" s="108" t="s">
        <v>4062</v>
      </c>
      <c r="D21" s="108" t="s">
        <v>4062</v>
      </c>
      <c r="E21" s="108" t="s">
        <v>4062</v>
      </c>
      <c r="F21" s="108" t="s">
        <v>4062</v>
      </c>
      <c r="G21" s="59">
        <v>0</v>
      </c>
      <c r="H21" s="108" t="s">
        <v>4062</v>
      </c>
      <c r="I21" s="108" t="s">
        <v>4062</v>
      </c>
      <c r="J21" s="108" t="s">
        <v>4062</v>
      </c>
      <c r="K21" s="59">
        <v>0</v>
      </c>
      <c r="L21" s="59">
        <v>0</v>
      </c>
      <c r="M21" s="108" t="s">
        <v>4062</v>
      </c>
      <c r="N21" s="58">
        <v>0</v>
      </c>
      <c r="O21" s="58">
        <v>0</v>
      </c>
    </row>
    <row r="22" spans="1:15">
      <c r="A22" t="s">
        <v>177</v>
      </c>
      <c r="B22" t="s">
        <v>177</v>
      </c>
      <c r="C22" t="s">
        <v>177</v>
      </c>
      <c r="D22" t="s">
        <v>177</v>
      </c>
      <c r="E22" s="108" t="s">
        <v>4062</v>
      </c>
      <c r="F22" s="108" t="s">
        <v>4062</v>
      </c>
      <c r="G22" s="55">
        <v>0</v>
      </c>
      <c r="H22" t="s">
        <v>177</v>
      </c>
      <c r="I22" s="56">
        <v>0</v>
      </c>
      <c r="J22" s="56">
        <v>0</v>
      </c>
      <c r="K22" s="55">
        <v>0</v>
      </c>
      <c r="L22" s="55">
        <v>0</v>
      </c>
      <c r="M22" s="56">
        <v>0</v>
      </c>
      <c r="N22" s="56">
        <v>0</v>
      </c>
      <c r="O22" s="56">
        <v>0</v>
      </c>
    </row>
    <row r="23" spans="1:15">
      <c r="A23" t="s">
        <v>186</v>
      </c>
      <c r="B23" s="107" t="s">
        <v>4062</v>
      </c>
      <c r="C23" s="108" t="s">
        <v>4062</v>
      </c>
      <c r="D23" s="108" t="s">
        <v>4062</v>
      </c>
      <c r="E23" s="108" t="s">
        <v>4062</v>
      </c>
      <c r="F23" s="108" t="s">
        <v>4062</v>
      </c>
      <c r="G23" s="108" t="s">
        <v>4062</v>
      </c>
      <c r="H23" s="108" t="s">
        <v>4062</v>
      </c>
      <c r="I23" s="108" t="s">
        <v>4062</v>
      </c>
      <c r="J23" s="108" t="s">
        <v>4062</v>
      </c>
      <c r="K23" s="108" t="s">
        <v>4062</v>
      </c>
      <c r="L23" s="108" t="s">
        <v>4062</v>
      </c>
      <c r="M23" s="108" t="s">
        <v>4062</v>
      </c>
      <c r="N23" s="108" t="s">
        <v>4062</v>
      </c>
      <c r="O23" s="108" t="s">
        <v>4062</v>
      </c>
    </row>
    <row r="24" spans="1:15">
      <c r="A24" t="s">
        <v>299</v>
      </c>
      <c r="B24" s="107" t="s">
        <v>4062</v>
      </c>
      <c r="C24" s="108" t="s">
        <v>4062</v>
      </c>
      <c r="D24" s="108" t="s">
        <v>4062</v>
      </c>
      <c r="E24" s="108" t="s">
        <v>4062</v>
      </c>
      <c r="F24" s="108" t="s">
        <v>4062</v>
      </c>
      <c r="G24" s="108" t="s">
        <v>4062</v>
      </c>
      <c r="H24" s="108" t="s">
        <v>4062</v>
      </c>
      <c r="I24" s="108" t="s">
        <v>4062</v>
      </c>
      <c r="J24" s="108" t="s">
        <v>4062</v>
      </c>
      <c r="K24" s="108" t="s">
        <v>4062</v>
      </c>
      <c r="L24" s="108" t="s">
        <v>4062</v>
      </c>
      <c r="M24" s="108" t="s">
        <v>4062</v>
      </c>
      <c r="N24" s="108" t="s">
        <v>4062</v>
      </c>
      <c r="O24" s="108" t="s">
        <v>4062</v>
      </c>
    </row>
    <row r="25" spans="1:15">
      <c r="A25" t="s">
        <v>301</v>
      </c>
      <c r="B25" s="107" t="s">
        <v>4062</v>
      </c>
      <c r="C25" s="108" t="s">
        <v>4062</v>
      </c>
      <c r="D25" s="108" t="s">
        <v>4062</v>
      </c>
      <c r="E25" s="108" t="s">
        <v>4062</v>
      </c>
      <c r="F25" s="108" t="s">
        <v>4062</v>
      </c>
      <c r="G25" s="108" t="s">
        <v>4062</v>
      </c>
      <c r="H25" s="108" t="s">
        <v>4062</v>
      </c>
      <c r="I25" s="108" t="s">
        <v>4062</v>
      </c>
      <c r="J25" s="108" t="s">
        <v>4062</v>
      </c>
      <c r="K25" s="108" t="s">
        <v>4062</v>
      </c>
      <c r="L25" s="108" t="s">
        <v>4062</v>
      </c>
      <c r="M25" s="108" t="s">
        <v>4062</v>
      </c>
      <c r="N25" s="108" t="s">
        <v>4062</v>
      </c>
      <c r="O25" s="108" t="s">
        <v>4062</v>
      </c>
    </row>
    <row r="26" spans="1:15" hidden="1">
      <c r="C26" s="13"/>
    </row>
    <row r="27" spans="1:15" hidden="1">
      <c r="C27" s="13"/>
    </row>
    <row r="28" spans="1:15" hidden="1">
      <c r="C28" s="13"/>
    </row>
    <row r="29" spans="1:15" hidden="1">
      <c r="C29" s="13"/>
    </row>
    <row r="30" spans="1:15" hidden="1">
      <c r="C30" s="13"/>
    </row>
    <row r="31" spans="1:15" hidden="1">
      <c r="C31" s="13"/>
    </row>
    <row r="32" spans="1:15" hidden="1">
      <c r="C32" s="13"/>
    </row>
    <row r="33" spans="3:3" hidden="1">
      <c r="C33" s="13"/>
    </row>
    <row r="34" spans="3:3" hidden="1">
      <c r="C34" s="13"/>
    </row>
    <row r="35" spans="3:3" hidden="1">
      <c r="C35" s="13"/>
    </row>
    <row r="36" spans="3:3" hidden="1">
      <c r="C36" s="13"/>
    </row>
    <row r="37" spans="3:3" hidden="1">
      <c r="C37" s="13"/>
    </row>
    <row r="38" spans="3:3" hidden="1">
      <c r="C38" s="13"/>
    </row>
    <row r="39" spans="3:3" hidden="1">
      <c r="C39" s="13"/>
    </row>
    <row r="40" spans="3:3" hidden="1">
      <c r="C40" s="13"/>
    </row>
    <row r="41" spans="3:3" hidden="1">
      <c r="C41" s="13"/>
    </row>
    <row r="42" spans="3:3" hidden="1">
      <c r="C42" s="13"/>
    </row>
    <row r="43" spans="3:3" hidden="1">
      <c r="C43" s="13"/>
    </row>
    <row r="44" spans="3:3" hidden="1">
      <c r="C44" s="13"/>
    </row>
    <row r="45" spans="3:3" hidden="1">
      <c r="C45" s="13"/>
    </row>
    <row r="46" spans="3:3" hidden="1">
      <c r="C46" s="13"/>
    </row>
    <row r="47" spans="3:3" hidden="1">
      <c r="C47" s="13"/>
    </row>
    <row r="48" spans="3:3" hidden="1">
      <c r="C48" s="13"/>
    </row>
    <row r="49" spans="3:3" hidden="1">
      <c r="C49" s="13"/>
    </row>
    <row r="50" spans="3:3" hidden="1">
      <c r="C50" s="13"/>
    </row>
    <row r="51" spans="3:3" hidden="1">
      <c r="C51" s="13"/>
    </row>
    <row r="52" spans="3:3" hidden="1">
      <c r="C52" s="13"/>
    </row>
    <row r="53" spans="3:3" hidden="1">
      <c r="C53" s="13"/>
    </row>
    <row r="54" spans="3:3" hidden="1">
      <c r="C54" s="13"/>
    </row>
    <row r="55" spans="3:3" hidden="1">
      <c r="C55" s="13"/>
    </row>
    <row r="56" spans="3:3" hidden="1">
      <c r="C56" s="13"/>
    </row>
    <row r="57" spans="3:3" hidden="1">
      <c r="C57" s="13"/>
    </row>
    <row r="58" spans="3:3" hidden="1">
      <c r="C58" s="13"/>
    </row>
    <row r="59" spans="3:3" hidden="1">
      <c r="C59" s="13"/>
    </row>
    <row r="60" spans="3:3" hidden="1">
      <c r="C60" s="13"/>
    </row>
    <row r="61" spans="3:3" hidden="1">
      <c r="C61" s="13"/>
    </row>
    <row r="62" spans="3:3" hidden="1">
      <c r="C62" s="13"/>
    </row>
    <row r="63" spans="3:3" hidden="1">
      <c r="C63" s="13"/>
    </row>
    <row r="64" spans="3:3" hidden="1">
      <c r="C64" s="13"/>
    </row>
    <row r="65" spans="3:3" hidden="1">
      <c r="C65" s="13"/>
    </row>
    <row r="66" spans="3:3" hidden="1">
      <c r="C66" s="13"/>
    </row>
    <row r="67" spans="3:3" hidden="1">
      <c r="C67" s="13"/>
    </row>
    <row r="68" spans="3:3" hidden="1">
      <c r="C68" s="13"/>
    </row>
    <row r="69" spans="3:3" hidden="1">
      <c r="C69" s="13"/>
    </row>
    <row r="70" spans="3:3" hidden="1">
      <c r="C70" s="13"/>
    </row>
    <row r="71" spans="3:3" hidden="1">
      <c r="C71" s="13"/>
    </row>
    <row r="72" spans="3:3" hidden="1">
      <c r="C72" s="13"/>
    </row>
    <row r="73" spans="3:3" hidden="1">
      <c r="C73" s="13"/>
    </row>
    <row r="74" spans="3:3" hidden="1">
      <c r="C74" s="13"/>
    </row>
    <row r="75" spans="3:3" hidden="1">
      <c r="C75" s="13"/>
    </row>
    <row r="76" spans="3:3" hidden="1">
      <c r="C76" s="13"/>
    </row>
    <row r="77" spans="3:3" hidden="1">
      <c r="C77" s="13"/>
    </row>
    <row r="78" spans="3:3" hidden="1">
      <c r="C78" s="13"/>
    </row>
    <row r="79" spans="3:3" hidden="1">
      <c r="C79" s="13"/>
    </row>
    <row r="80" spans="3:3" hidden="1">
      <c r="C80" s="13"/>
    </row>
    <row r="81" spans="3:3" hidden="1">
      <c r="C81" s="13"/>
    </row>
    <row r="82" spans="3:3" hidden="1">
      <c r="C82" s="13"/>
    </row>
    <row r="83" spans="3:3" hidden="1">
      <c r="C83" s="13"/>
    </row>
    <row r="84" spans="3:3" hidden="1">
      <c r="C84" s="13"/>
    </row>
    <row r="85" spans="3:3" hidden="1">
      <c r="C85" s="13"/>
    </row>
    <row r="86" spans="3:3" hidden="1">
      <c r="C86" s="13"/>
    </row>
    <row r="87" spans="3:3" hidden="1">
      <c r="C87" s="13"/>
    </row>
    <row r="88" spans="3:3" hidden="1">
      <c r="C88" s="13"/>
    </row>
    <row r="89" spans="3:3" hidden="1">
      <c r="C89" s="13"/>
    </row>
    <row r="90" spans="3:3" hidden="1">
      <c r="C90" s="13"/>
    </row>
    <row r="91" spans="3:3" hidden="1">
      <c r="C91" s="13"/>
    </row>
    <row r="92" spans="3:3" hidden="1">
      <c r="C92" s="13"/>
    </row>
    <row r="93" spans="3:3" hidden="1">
      <c r="C93" s="13"/>
    </row>
    <row r="94" spans="3:3" hidden="1">
      <c r="C94" s="13"/>
    </row>
    <row r="95" spans="3:3" hidden="1">
      <c r="C95" s="13"/>
    </row>
    <row r="96" spans="3:3" hidden="1">
      <c r="C96" s="13"/>
    </row>
    <row r="97" spans="3:3" hidden="1">
      <c r="C97" s="13"/>
    </row>
    <row r="98" spans="3:3" hidden="1">
      <c r="C98" s="13"/>
    </row>
    <row r="99" spans="3:3" hidden="1">
      <c r="C99" s="13"/>
    </row>
    <row r="100" spans="3:3" hidden="1">
      <c r="C100" s="13"/>
    </row>
    <row r="101" spans="3:3" hidden="1">
      <c r="C101" s="13"/>
    </row>
    <row r="102" spans="3:3" hidden="1">
      <c r="C102" s="13"/>
    </row>
    <row r="103" spans="3:3" hidden="1">
      <c r="C103" s="13"/>
    </row>
    <row r="104" spans="3:3" hidden="1">
      <c r="C104" s="13"/>
    </row>
    <row r="105" spans="3:3" hidden="1">
      <c r="C105" s="13"/>
    </row>
    <row r="106" spans="3:3" hidden="1">
      <c r="C106" s="13"/>
    </row>
    <row r="107" spans="3:3" hidden="1">
      <c r="C107" s="13"/>
    </row>
    <row r="108" spans="3:3" hidden="1">
      <c r="C108" s="13"/>
    </row>
    <row r="109" spans="3:3" hidden="1">
      <c r="C109" s="13"/>
    </row>
    <row r="110" spans="3:3" hidden="1">
      <c r="C110" s="13"/>
    </row>
    <row r="111" spans="3:3" hidden="1">
      <c r="C111" s="13"/>
    </row>
    <row r="112" spans="3:3" hidden="1">
      <c r="C112" s="13"/>
    </row>
    <row r="113" spans="3:3" hidden="1">
      <c r="C113" s="13"/>
    </row>
    <row r="114" spans="3:3" hidden="1">
      <c r="C114" s="13"/>
    </row>
    <row r="115" spans="3:3" hidden="1">
      <c r="C115" s="13"/>
    </row>
    <row r="116" spans="3:3" hidden="1">
      <c r="C116" s="13"/>
    </row>
    <row r="117" spans="3:3" hidden="1">
      <c r="C117" s="13"/>
    </row>
    <row r="118" spans="3:3" hidden="1">
      <c r="C118" s="13"/>
    </row>
    <row r="119" spans="3:3" hidden="1">
      <c r="C119" s="13"/>
    </row>
    <row r="120" spans="3:3" hidden="1">
      <c r="C120" s="13"/>
    </row>
    <row r="121" spans="3:3" hidden="1">
      <c r="C121" s="13"/>
    </row>
    <row r="122" spans="3:3" hidden="1">
      <c r="C122" s="13"/>
    </row>
    <row r="123" spans="3:3" hidden="1">
      <c r="C123" s="13"/>
    </row>
    <row r="124" spans="3:3" hidden="1">
      <c r="C124" s="13"/>
    </row>
    <row r="125" spans="3:3" hidden="1">
      <c r="C125" s="13"/>
    </row>
    <row r="126" spans="3:3" hidden="1">
      <c r="C126" s="13"/>
    </row>
    <row r="127" spans="3:3" hidden="1">
      <c r="C127" s="13"/>
    </row>
    <row r="128" spans="3:3" hidden="1">
      <c r="C128" s="13"/>
    </row>
    <row r="129" spans="3:3" hidden="1">
      <c r="C129" s="13"/>
    </row>
    <row r="130" spans="3:3" hidden="1">
      <c r="C130" s="13"/>
    </row>
    <row r="131" spans="3:3" hidden="1">
      <c r="C131" s="13"/>
    </row>
    <row r="132" spans="3:3" hidden="1">
      <c r="C132" s="13"/>
    </row>
    <row r="133" spans="3:3" hidden="1">
      <c r="C133" s="13"/>
    </row>
    <row r="134" spans="3:3" hidden="1">
      <c r="C134" s="13"/>
    </row>
    <row r="135" spans="3:3" hidden="1">
      <c r="C135" s="13"/>
    </row>
    <row r="136" spans="3:3" hidden="1">
      <c r="C136" s="13"/>
    </row>
    <row r="137" spans="3:3" hidden="1">
      <c r="C137" s="13"/>
    </row>
    <row r="138" spans="3:3" hidden="1">
      <c r="C138" s="13"/>
    </row>
    <row r="139" spans="3:3" hidden="1">
      <c r="C139" s="13"/>
    </row>
    <row r="140" spans="3:3" hidden="1">
      <c r="C140" s="13"/>
    </row>
    <row r="141" spans="3:3" hidden="1">
      <c r="C141" s="13"/>
    </row>
    <row r="142" spans="3:3" hidden="1">
      <c r="C142" s="13"/>
    </row>
    <row r="143" spans="3:3" hidden="1">
      <c r="C143" s="13"/>
    </row>
    <row r="144" spans="3:3" hidden="1">
      <c r="C144" s="13"/>
    </row>
    <row r="145" spans="3:3" hidden="1">
      <c r="C145" s="13"/>
    </row>
    <row r="146" spans="3:3" hidden="1">
      <c r="C146" s="13"/>
    </row>
    <row r="147" spans="3:3" hidden="1">
      <c r="C147" s="13"/>
    </row>
    <row r="148" spans="3:3" hidden="1">
      <c r="C148" s="13"/>
    </row>
    <row r="149" spans="3:3" hidden="1">
      <c r="C149" s="13"/>
    </row>
    <row r="150" spans="3:3" hidden="1">
      <c r="C150" s="13"/>
    </row>
    <row r="151" spans="3:3" hidden="1">
      <c r="C151" s="13"/>
    </row>
    <row r="152" spans="3:3" hidden="1">
      <c r="C152" s="13"/>
    </row>
    <row r="153" spans="3:3" hidden="1">
      <c r="C153" s="13"/>
    </row>
    <row r="154" spans="3:3" hidden="1">
      <c r="C154" s="13"/>
    </row>
    <row r="155" spans="3:3" hidden="1">
      <c r="C155" s="13"/>
    </row>
    <row r="156" spans="3:3" hidden="1">
      <c r="C156" s="13"/>
    </row>
    <row r="157" spans="3:3" hidden="1">
      <c r="C157" s="13"/>
    </row>
    <row r="158" spans="3:3" hidden="1">
      <c r="C158" s="13"/>
    </row>
    <row r="159" spans="3:3" hidden="1">
      <c r="C159" s="13"/>
    </row>
    <row r="160" spans="3:3" hidden="1">
      <c r="C160" s="13"/>
    </row>
    <row r="161" spans="3:3" hidden="1">
      <c r="C161" s="13"/>
    </row>
    <row r="162" spans="3:3" hidden="1">
      <c r="C162" s="13"/>
    </row>
    <row r="163" spans="3:3" hidden="1">
      <c r="C163" s="13"/>
    </row>
    <row r="164" spans="3:3" hidden="1">
      <c r="C164" s="13"/>
    </row>
    <row r="165" spans="3:3" hidden="1">
      <c r="C165" s="13"/>
    </row>
    <row r="166" spans="3:3" hidden="1">
      <c r="C166" s="13"/>
    </row>
    <row r="167" spans="3:3" hidden="1">
      <c r="C167" s="13"/>
    </row>
    <row r="168" spans="3:3" hidden="1">
      <c r="C168" s="13"/>
    </row>
    <row r="169" spans="3:3" hidden="1">
      <c r="C169" s="13"/>
    </row>
    <row r="170" spans="3:3" hidden="1">
      <c r="C170" s="13"/>
    </row>
    <row r="171" spans="3:3" hidden="1">
      <c r="C171" s="13"/>
    </row>
    <row r="172" spans="3:3" hidden="1">
      <c r="C172" s="13"/>
    </row>
    <row r="173" spans="3:3" hidden="1">
      <c r="C173" s="13"/>
    </row>
    <row r="174" spans="3:3" hidden="1">
      <c r="C174" s="13"/>
    </row>
    <row r="175" spans="3:3" hidden="1">
      <c r="C175" s="13"/>
    </row>
    <row r="176" spans="3:3" hidden="1">
      <c r="C176" s="13"/>
    </row>
    <row r="177" spans="3:3" hidden="1">
      <c r="C177" s="13"/>
    </row>
    <row r="178" spans="3:3" hidden="1">
      <c r="C178" s="13"/>
    </row>
    <row r="179" spans="3:3" hidden="1">
      <c r="C179" s="13"/>
    </row>
    <row r="180" spans="3:3" hidden="1">
      <c r="C180" s="13"/>
    </row>
    <row r="181" spans="3:3" hidden="1">
      <c r="C181" s="13"/>
    </row>
    <row r="182" spans="3:3" hidden="1">
      <c r="C182" s="13"/>
    </row>
    <row r="183" spans="3:3" hidden="1">
      <c r="C183" s="13"/>
    </row>
    <row r="184" spans="3:3" hidden="1">
      <c r="C184" s="13"/>
    </row>
    <row r="185" spans="3:3" hidden="1">
      <c r="C185" s="13"/>
    </row>
    <row r="186" spans="3:3" hidden="1">
      <c r="C186" s="13"/>
    </row>
    <row r="187" spans="3:3" hidden="1">
      <c r="C187" s="13"/>
    </row>
    <row r="188" spans="3:3" hidden="1">
      <c r="C188" s="13"/>
    </row>
    <row r="189" spans="3:3" hidden="1">
      <c r="C189" s="13"/>
    </row>
    <row r="190" spans="3:3" hidden="1">
      <c r="C190" s="13"/>
    </row>
    <row r="191" spans="3:3" hidden="1">
      <c r="C191" s="13"/>
    </row>
    <row r="192" spans="3:3" hidden="1">
      <c r="C192" s="13"/>
    </row>
    <row r="193" spans="3:3" hidden="1">
      <c r="C193" s="13"/>
    </row>
    <row r="194" spans="3:3" hidden="1">
      <c r="C194" s="13"/>
    </row>
    <row r="195" spans="3:3" hidden="1">
      <c r="C195" s="13"/>
    </row>
    <row r="196" spans="3:3" hidden="1">
      <c r="C196" s="13"/>
    </row>
    <row r="197" spans="3:3" hidden="1">
      <c r="C197" s="13"/>
    </row>
    <row r="198" spans="3:3" hidden="1">
      <c r="C198" s="13"/>
    </row>
    <row r="199" spans="3:3" hidden="1">
      <c r="C199" s="13"/>
    </row>
    <row r="200" spans="3:3" hidden="1">
      <c r="C200" s="13"/>
    </row>
    <row r="201" spans="3:3" hidden="1">
      <c r="C201" s="13"/>
    </row>
    <row r="202" spans="3:3" hidden="1">
      <c r="C202" s="13"/>
    </row>
    <row r="203" spans="3:3" hidden="1">
      <c r="C203" s="13"/>
    </row>
    <row r="204" spans="3:3" hidden="1">
      <c r="C204" s="13"/>
    </row>
    <row r="205" spans="3:3" hidden="1">
      <c r="C205" s="13"/>
    </row>
    <row r="206" spans="3:3" hidden="1">
      <c r="C206" s="13"/>
    </row>
    <row r="207" spans="3:3" hidden="1">
      <c r="C207" s="13"/>
    </row>
    <row r="208" spans="3:3" hidden="1">
      <c r="C208" s="13"/>
    </row>
    <row r="209" spans="3:3" hidden="1">
      <c r="C209" s="13"/>
    </row>
    <row r="210" spans="3:3" hidden="1">
      <c r="C210" s="13"/>
    </row>
    <row r="211" spans="3:3" hidden="1">
      <c r="C211" s="13"/>
    </row>
    <row r="212" spans="3:3" hidden="1">
      <c r="C212" s="13"/>
    </row>
    <row r="213" spans="3:3" hidden="1">
      <c r="C213" s="13"/>
    </row>
    <row r="214" spans="3:3" hidden="1">
      <c r="C214" s="13"/>
    </row>
    <row r="215" spans="3:3" hidden="1">
      <c r="C215" s="13"/>
    </row>
    <row r="216" spans="3:3" hidden="1">
      <c r="C216" s="13"/>
    </row>
    <row r="217" spans="3:3" hidden="1">
      <c r="C217" s="13"/>
    </row>
    <row r="218" spans="3:3" hidden="1">
      <c r="C218" s="13"/>
    </row>
    <row r="219" spans="3:3" hidden="1">
      <c r="C219" s="13"/>
    </row>
    <row r="220" spans="3:3" hidden="1">
      <c r="C220" s="13"/>
    </row>
    <row r="221" spans="3:3" hidden="1">
      <c r="C221" s="13"/>
    </row>
    <row r="222" spans="3:3" hidden="1">
      <c r="C222" s="13"/>
    </row>
    <row r="223" spans="3:3" hidden="1">
      <c r="C223" s="13"/>
    </row>
    <row r="224" spans="3:3" hidden="1">
      <c r="C224" s="13"/>
    </row>
    <row r="225" spans="3:3" hidden="1">
      <c r="C225" s="13"/>
    </row>
    <row r="226" spans="3:3" hidden="1">
      <c r="C226" s="13"/>
    </row>
    <row r="227" spans="3:3" hidden="1">
      <c r="C227" s="13"/>
    </row>
    <row r="228" spans="3:3" hidden="1">
      <c r="C228" s="13"/>
    </row>
    <row r="229" spans="3:3" hidden="1">
      <c r="C229" s="13"/>
    </row>
    <row r="230" spans="3:3" hidden="1">
      <c r="C230" s="13"/>
    </row>
    <row r="231" spans="3:3" hidden="1">
      <c r="C231" s="13"/>
    </row>
    <row r="232" spans="3:3" hidden="1">
      <c r="C232" s="13"/>
    </row>
    <row r="233" spans="3:3" hidden="1">
      <c r="C233" s="13"/>
    </row>
    <row r="234" spans="3:3" hidden="1">
      <c r="C234" s="13"/>
    </row>
    <row r="235" spans="3:3" hidden="1">
      <c r="C235" s="13"/>
    </row>
    <row r="236" spans="3:3" hidden="1">
      <c r="C236" s="13"/>
    </row>
    <row r="237" spans="3:3" hidden="1">
      <c r="C237" s="13"/>
    </row>
    <row r="238" spans="3:3" hidden="1">
      <c r="C238" s="13"/>
    </row>
    <row r="239" spans="3:3" hidden="1">
      <c r="C239" s="13"/>
    </row>
    <row r="240" spans="3:3" hidden="1">
      <c r="C240" s="13"/>
    </row>
    <row r="241" spans="3:3" hidden="1">
      <c r="C241" s="13"/>
    </row>
    <row r="242" spans="3:3" hidden="1">
      <c r="C242" s="13"/>
    </row>
    <row r="243" spans="3:3" hidden="1">
      <c r="C243" s="13"/>
    </row>
    <row r="244" spans="3:3" hidden="1">
      <c r="C244" s="13"/>
    </row>
    <row r="245" spans="3:3" hidden="1">
      <c r="C245" s="13"/>
    </row>
    <row r="246" spans="3:3" hidden="1">
      <c r="C246" s="13"/>
    </row>
    <row r="247" spans="3:3" hidden="1">
      <c r="C247" s="13"/>
    </row>
    <row r="248" spans="3:3" hidden="1">
      <c r="C248" s="13"/>
    </row>
    <row r="249" spans="3:3" hidden="1">
      <c r="C249" s="13"/>
    </row>
    <row r="250" spans="3:3" hidden="1">
      <c r="C250" s="13"/>
    </row>
    <row r="251" spans="3:3" hidden="1">
      <c r="C251" s="13"/>
    </row>
    <row r="252" spans="3:3" hidden="1">
      <c r="C252" s="13"/>
    </row>
    <row r="253" spans="3:3" hidden="1">
      <c r="C253" s="13"/>
    </row>
    <row r="254" spans="3:3" hidden="1">
      <c r="C254" s="13"/>
    </row>
    <row r="255" spans="3:3" hidden="1">
      <c r="C255" s="13"/>
    </row>
    <row r="256" spans="3:3" hidden="1">
      <c r="C256" s="13"/>
    </row>
    <row r="257" spans="3:3" hidden="1">
      <c r="C257" s="13"/>
    </row>
    <row r="258" spans="3:3" hidden="1">
      <c r="C258" s="13"/>
    </row>
    <row r="259" spans="3:3" hidden="1">
      <c r="C259" s="13"/>
    </row>
    <row r="260" spans="3:3" hidden="1">
      <c r="C260" s="13"/>
    </row>
    <row r="261" spans="3:3" hidden="1">
      <c r="C261" s="13"/>
    </row>
    <row r="262" spans="3:3" hidden="1">
      <c r="C262" s="13"/>
    </row>
    <row r="263" spans="3:3" hidden="1">
      <c r="C263" s="13"/>
    </row>
    <row r="264" spans="3:3" hidden="1">
      <c r="C264" s="13"/>
    </row>
    <row r="265" spans="3:3" hidden="1">
      <c r="C265" s="13"/>
    </row>
    <row r="266" spans="3:3" hidden="1">
      <c r="C266" s="13"/>
    </row>
    <row r="267" spans="3:3" hidden="1">
      <c r="C267" s="13"/>
    </row>
    <row r="268" spans="3:3" hidden="1">
      <c r="C268" s="13"/>
    </row>
    <row r="269" spans="3:3" hidden="1">
      <c r="C269" s="13"/>
    </row>
    <row r="270" spans="3:3" hidden="1">
      <c r="C270" s="13"/>
    </row>
    <row r="271" spans="3:3" hidden="1">
      <c r="C271" s="13"/>
    </row>
    <row r="272" spans="3:3" hidden="1">
      <c r="C272" s="13"/>
    </row>
    <row r="273" spans="3:3" hidden="1">
      <c r="C273" s="13"/>
    </row>
    <row r="274" spans="3:3" hidden="1">
      <c r="C274" s="13"/>
    </row>
    <row r="275" spans="3:3" hidden="1">
      <c r="C275" s="13"/>
    </row>
    <row r="276" spans="3:3" hidden="1">
      <c r="C276" s="13"/>
    </row>
    <row r="277" spans="3:3" hidden="1">
      <c r="C277" s="13"/>
    </row>
    <row r="278" spans="3:3" hidden="1">
      <c r="C278" s="13"/>
    </row>
    <row r="279" spans="3:3" hidden="1">
      <c r="C279" s="13"/>
    </row>
    <row r="280" spans="3:3" hidden="1">
      <c r="C280" s="13"/>
    </row>
    <row r="281" spans="3:3" hidden="1">
      <c r="C281" s="13"/>
    </row>
    <row r="282" spans="3:3" hidden="1">
      <c r="C282" s="13"/>
    </row>
    <row r="283" spans="3:3" hidden="1">
      <c r="C283" s="13"/>
    </row>
    <row r="284" spans="3:3" hidden="1">
      <c r="C284" s="13"/>
    </row>
    <row r="285" spans="3:3" hidden="1">
      <c r="C285" s="13"/>
    </row>
    <row r="286" spans="3:3" hidden="1">
      <c r="C286" s="13"/>
    </row>
    <row r="287" spans="3:3" hidden="1">
      <c r="C287" s="13"/>
    </row>
    <row r="288" spans="3:3" hidden="1">
      <c r="C288" s="13"/>
    </row>
    <row r="289" spans="3:3" hidden="1">
      <c r="C289" s="13"/>
    </row>
    <row r="290" spans="3:3" hidden="1">
      <c r="C290" s="13"/>
    </row>
    <row r="291" spans="3:3" hidden="1">
      <c r="C291" s="13"/>
    </row>
    <row r="292" spans="3:3" hidden="1">
      <c r="C292" s="13"/>
    </row>
    <row r="293" spans="3:3" hidden="1">
      <c r="C293" s="13"/>
    </row>
    <row r="294" spans="3:3" hidden="1">
      <c r="C294" s="13"/>
    </row>
    <row r="295" spans="3:3" hidden="1">
      <c r="C295" s="13"/>
    </row>
    <row r="296" spans="3:3" hidden="1">
      <c r="C296" s="13"/>
    </row>
    <row r="297" spans="3:3" hidden="1">
      <c r="C297" s="13"/>
    </row>
    <row r="298" spans="3:3" hidden="1">
      <c r="C298" s="13"/>
    </row>
    <row r="299" spans="3:3" hidden="1">
      <c r="C299" s="13"/>
    </row>
    <row r="300" spans="3:3" hidden="1">
      <c r="C300" s="13"/>
    </row>
    <row r="301" spans="3:3" hidden="1">
      <c r="C301" s="13"/>
    </row>
    <row r="302" spans="3:3" hidden="1">
      <c r="C302" s="13"/>
    </row>
    <row r="303" spans="3:3" hidden="1">
      <c r="C303" s="13"/>
    </row>
    <row r="304" spans="3:3" hidden="1">
      <c r="C304" s="13"/>
    </row>
    <row r="305" spans="3:3" hidden="1">
      <c r="C305" s="13"/>
    </row>
    <row r="306" spans="3:3" hidden="1">
      <c r="C306" s="13"/>
    </row>
    <row r="307" spans="3:3" hidden="1">
      <c r="C307" s="13"/>
    </row>
    <row r="308" spans="3:3" hidden="1">
      <c r="C308" s="13"/>
    </row>
    <row r="309" spans="3:3" hidden="1">
      <c r="C309" s="13"/>
    </row>
    <row r="310" spans="3:3" hidden="1">
      <c r="C310" s="13"/>
    </row>
    <row r="311" spans="3:3" hidden="1">
      <c r="C311" s="13"/>
    </row>
    <row r="312" spans="3:3" hidden="1">
      <c r="C312" s="13"/>
    </row>
    <row r="313" spans="3:3" hidden="1">
      <c r="C313" s="13"/>
    </row>
    <row r="314" spans="3:3" hidden="1">
      <c r="C314" s="13"/>
    </row>
    <row r="315" spans="3:3" hidden="1">
      <c r="C315" s="13"/>
    </row>
    <row r="316" spans="3:3" hidden="1">
      <c r="C316" s="13"/>
    </row>
    <row r="317" spans="3:3" hidden="1">
      <c r="C317" s="13"/>
    </row>
    <row r="318" spans="3:3" hidden="1">
      <c r="C318" s="13"/>
    </row>
    <row r="319" spans="3:3" hidden="1">
      <c r="C319" s="13"/>
    </row>
    <row r="320" spans="3:3" hidden="1">
      <c r="C320" s="13"/>
    </row>
    <row r="321" spans="3:3" hidden="1">
      <c r="C321" s="13"/>
    </row>
    <row r="322" spans="3:3" hidden="1">
      <c r="C322" s="13"/>
    </row>
    <row r="323" spans="3:3" hidden="1">
      <c r="C323" s="13"/>
    </row>
    <row r="324" spans="3:3" hidden="1">
      <c r="C324" s="13"/>
    </row>
    <row r="325" spans="3:3" hidden="1">
      <c r="C325" s="13"/>
    </row>
    <row r="326" spans="3:3" hidden="1">
      <c r="C326" s="13"/>
    </row>
    <row r="327" spans="3:3" hidden="1">
      <c r="C327" s="13"/>
    </row>
    <row r="328" spans="3:3" hidden="1">
      <c r="C328" s="13"/>
    </row>
    <row r="329" spans="3:3" hidden="1">
      <c r="C329" s="13"/>
    </row>
    <row r="330" spans="3:3" hidden="1">
      <c r="C330" s="13"/>
    </row>
    <row r="331" spans="3:3" hidden="1">
      <c r="C331" s="13"/>
    </row>
    <row r="332" spans="3:3" hidden="1">
      <c r="C332" s="13"/>
    </row>
    <row r="333" spans="3:3" hidden="1">
      <c r="C333" s="13"/>
    </row>
    <row r="334" spans="3:3" hidden="1">
      <c r="C334" s="13"/>
    </row>
    <row r="335" spans="3:3" hidden="1">
      <c r="C335" s="13"/>
    </row>
    <row r="336" spans="3:3" hidden="1">
      <c r="C336" s="13"/>
    </row>
    <row r="337" spans="3:3" hidden="1">
      <c r="C337" s="13"/>
    </row>
    <row r="338" spans="3:3" hidden="1">
      <c r="C338" s="13"/>
    </row>
    <row r="339" spans="3:3" hidden="1">
      <c r="C339" s="13"/>
    </row>
    <row r="340" spans="3:3" hidden="1">
      <c r="C340" s="13"/>
    </row>
    <row r="341" spans="3:3" hidden="1">
      <c r="C341" s="13"/>
    </row>
    <row r="342" spans="3:3" hidden="1">
      <c r="C342" s="13"/>
    </row>
    <row r="343" spans="3:3" hidden="1">
      <c r="C343" s="13"/>
    </row>
    <row r="344" spans="3:3" hidden="1">
      <c r="C344" s="13"/>
    </row>
    <row r="345" spans="3:3" hidden="1">
      <c r="C345" s="13"/>
    </row>
    <row r="346" spans="3:3" hidden="1">
      <c r="C346" s="13"/>
    </row>
    <row r="347" spans="3:3" hidden="1">
      <c r="C347" s="13"/>
    </row>
    <row r="348" spans="3:3" hidden="1">
      <c r="C348" s="13"/>
    </row>
    <row r="349" spans="3:3" hidden="1">
      <c r="C349" s="13"/>
    </row>
    <row r="350" spans="3:3" hidden="1">
      <c r="C350" s="13"/>
    </row>
    <row r="351" spans="3:3" hidden="1">
      <c r="C351" s="13"/>
    </row>
    <row r="352" spans="3:3" hidden="1">
      <c r="C352" s="13"/>
    </row>
    <row r="353" spans="3:3" hidden="1">
      <c r="C353" s="13"/>
    </row>
    <row r="354" spans="3:3" hidden="1">
      <c r="C354" s="13"/>
    </row>
    <row r="355" spans="3:3" hidden="1">
      <c r="C355" s="13"/>
    </row>
    <row r="356" spans="3:3" hidden="1">
      <c r="C356" s="13"/>
    </row>
    <row r="357" spans="3:3" hidden="1">
      <c r="C357" s="13"/>
    </row>
    <row r="358" spans="3:3" hidden="1">
      <c r="C358" s="13"/>
    </row>
    <row r="359" spans="3:3" hidden="1">
      <c r="C359" s="13"/>
    </row>
    <row r="360" spans="3:3" hidden="1">
      <c r="C360" s="13"/>
    </row>
    <row r="361" spans="3:3" hidden="1">
      <c r="C361" s="13"/>
    </row>
    <row r="362" spans="3:3" hidden="1">
      <c r="C362" s="13"/>
    </row>
    <row r="363" spans="3:3" hidden="1">
      <c r="C363" s="13"/>
    </row>
    <row r="364" spans="3:3" hidden="1">
      <c r="C364" s="13"/>
    </row>
    <row r="365" spans="3:3" hidden="1">
      <c r="C365" s="13"/>
    </row>
    <row r="366" spans="3:3" hidden="1">
      <c r="C366" s="13"/>
    </row>
    <row r="367" spans="3:3" hidden="1">
      <c r="C367" s="13"/>
    </row>
    <row r="368" spans="3:3" hidden="1">
      <c r="C368" s="13"/>
    </row>
    <row r="369" spans="1:3" hidden="1">
      <c r="A369" s="13"/>
      <c r="C369" s="13"/>
    </row>
    <row r="370" spans="1:3" hidden="1">
      <c r="A370" s="13"/>
      <c r="C370" s="13"/>
    </row>
    <row r="371" spans="1:3" hidden="1">
      <c r="A371" s="15"/>
      <c r="C371" s="13"/>
    </row>
    <row r="372" spans="1:3" hidden="1">
      <c r="C372" s="13"/>
    </row>
    <row r="373" spans="1:3" hidden="1">
      <c r="C373" s="13"/>
    </row>
    <row r="374" spans="1:3" hidden="1">
      <c r="C374" s="13"/>
    </row>
    <row r="375" spans="1:3" hidden="1">
      <c r="C375" s="13"/>
    </row>
    <row r="376" spans="1:3" hidden="1">
      <c r="C376" s="13"/>
    </row>
    <row r="377" spans="1:3" hidden="1">
      <c r="C377" s="13"/>
    </row>
    <row r="378" spans="1:3" hidden="1">
      <c r="C378" s="13"/>
    </row>
    <row r="379" spans="1:3" hidden="1">
      <c r="C379" s="13"/>
    </row>
    <row r="380" spans="1:3" hidden="1">
      <c r="C380" s="13"/>
    </row>
    <row r="381" spans="1:3" hidden="1">
      <c r="C381" s="13"/>
    </row>
    <row r="10000" spans="52:52" hidden="1">
      <c r="AZ10000"/>
    </row>
  </sheetData>
  <dataValidations count="1">
    <dataValidation allowBlank="1" showInputMessage="1" showErrorMessage="1" sqref="B1:B4 A5:AY1048576 BA5:XFD1048576 AZ5:AZ9999 AZ10001:AZ1048576" xr:uid="{00000000-0002-0000-1C00-000000000000}"/>
  </dataValidation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38.42578125" style="12" customWidth="1"/>
    <col min="2" max="2" width="12.42578125" style="12" customWidth="1"/>
    <col min="3" max="3" width="12.7109375" style="12" customWidth="1"/>
    <col min="4" max="4" width="10.7109375" style="13" customWidth="1"/>
    <col min="5" max="5" width="11.140625" style="13" customWidth="1"/>
    <col min="6" max="6" width="15.140625" style="13" customWidth="1"/>
    <col min="7" max="7" width="10.7109375" style="13" customWidth="1"/>
    <col min="8" max="8" width="11.5703125" style="13" customWidth="1"/>
    <col min="9" max="9" width="13.85546875" style="13" customWidth="1"/>
    <col min="10" max="10" width="15.5703125" style="13" customWidth="1"/>
    <col min="11" max="11" width="14.7109375" style="13" customWidth="1"/>
    <col min="12" max="12" width="11.7109375" style="13" customWidth="1"/>
    <col min="13" max="13" width="31.140625" style="13" customWidth="1"/>
    <col min="14" max="14" width="14.7109375" style="13" customWidth="1"/>
    <col min="15" max="15" width="26.140625" style="13" customWidth="1"/>
    <col min="16" max="16" width="26.85546875" style="13" customWidth="1"/>
    <col min="17" max="17" width="25.42578125" style="13" customWidth="1"/>
    <col min="18" max="34" width="7.5703125" style="13" hidden="1"/>
    <col min="35" max="16384" width="9.140625" style="13" hidden="1"/>
  </cols>
  <sheetData>
    <row r="1" spans="1:34" s="1" customFormat="1">
      <c r="A1" s="2" t="s">
        <v>0</v>
      </c>
      <c r="B1" s="62" t="s">
        <v>4061</v>
      </c>
    </row>
    <row r="2" spans="1:34" s="1" customFormat="1">
      <c r="A2" s="2" t="s">
        <v>1</v>
      </c>
      <c r="B2" s="9" t="s">
        <v>3164</v>
      </c>
    </row>
    <row r="3" spans="1:34" s="1" customFormat="1">
      <c r="A3" s="2" t="s">
        <v>2</v>
      </c>
      <c r="B3" s="20" t="s">
        <v>3165</v>
      </c>
    </row>
    <row r="4" spans="1:34" s="1" customFormat="1">
      <c r="A4" s="2" t="s">
        <v>3</v>
      </c>
      <c r="B4" s="63" t="s">
        <v>165</v>
      </c>
    </row>
    <row r="5" spans="1:34">
      <c r="A5" s="78" t="s">
        <v>65</v>
      </c>
      <c r="B5" s="79"/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80"/>
    </row>
    <row r="6" spans="1:34" s="15" customFormat="1">
      <c r="A6" s="32" t="s">
        <v>45</v>
      </c>
      <c r="B6" s="33" t="s">
        <v>46</v>
      </c>
      <c r="C6" s="33" t="s">
        <v>66</v>
      </c>
      <c r="D6" s="33" t="s">
        <v>48</v>
      </c>
      <c r="E6" s="33" t="s">
        <v>49</v>
      </c>
      <c r="F6" s="33" t="s">
        <v>67</v>
      </c>
      <c r="G6" s="33" t="s">
        <v>68</v>
      </c>
      <c r="H6" s="33" t="s">
        <v>50</v>
      </c>
      <c r="I6" s="33" t="s">
        <v>51</v>
      </c>
      <c r="J6" s="33" t="s">
        <v>52</v>
      </c>
      <c r="K6" s="33" t="s">
        <v>155</v>
      </c>
      <c r="L6" s="33" t="s">
        <v>156</v>
      </c>
      <c r="M6" s="109" t="s">
        <v>160</v>
      </c>
      <c r="N6" s="33" t="s">
        <v>53</v>
      </c>
      <c r="O6" s="33" t="s">
        <v>157</v>
      </c>
      <c r="P6" s="33" t="s">
        <v>54</v>
      </c>
      <c r="Q6" s="110" t="s">
        <v>151</v>
      </c>
    </row>
    <row r="7" spans="1:34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101" t="s">
        <v>4062</v>
      </c>
      <c r="F7" s="21" t="s">
        <v>70</v>
      </c>
      <c r="G7" s="21" t="s">
        <v>71</v>
      </c>
      <c r="H7" s="101" t="s">
        <v>4062</v>
      </c>
      <c r="I7" s="21" t="s">
        <v>7</v>
      </c>
      <c r="J7" s="21" t="s">
        <v>7</v>
      </c>
      <c r="K7" s="21" t="s">
        <v>152</v>
      </c>
      <c r="L7" s="101" t="s">
        <v>4062</v>
      </c>
      <c r="M7" s="16" t="s">
        <v>153</v>
      </c>
      <c r="N7" s="21" t="s">
        <v>6</v>
      </c>
      <c r="O7" s="21" t="s">
        <v>7</v>
      </c>
      <c r="P7" s="21" t="s">
        <v>7</v>
      </c>
      <c r="Q7" s="22" t="s">
        <v>7</v>
      </c>
    </row>
    <row r="8" spans="1:34" s="17" customFormat="1" ht="20.25">
      <c r="A8" s="102" t="s">
        <v>4062</v>
      </c>
      <c r="B8" s="23" t="s">
        <v>8</v>
      </c>
      <c r="C8" s="23" t="s">
        <v>9</v>
      </c>
      <c r="D8" s="5" t="s">
        <v>56</v>
      </c>
      <c r="E8" s="5" t="s">
        <v>57</v>
      </c>
      <c r="F8" s="5" t="s">
        <v>58</v>
      </c>
      <c r="G8" s="5" t="s">
        <v>59</v>
      </c>
      <c r="H8" s="5" t="s">
        <v>60</v>
      </c>
      <c r="I8" s="5" t="s">
        <v>61</v>
      </c>
      <c r="J8" s="5" t="s">
        <v>62</v>
      </c>
      <c r="K8" s="5" t="s">
        <v>63</v>
      </c>
      <c r="L8" s="5" t="s">
        <v>72</v>
      </c>
      <c r="M8" s="5" t="s">
        <v>73</v>
      </c>
      <c r="N8" s="5" t="s">
        <v>74</v>
      </c>
      <c r="O8" s="5" t="s">
        <v>75</v>
      </c>
      <c r="P8" s="5" t="s">
        <v>76</v>
      </c>
      <c r="Q8" s="24" t="s">
        <v>81</v>
      </c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  <c r="AC8" s="25"/>
      <c r="AD8" s="25"/>
      <c r="AE8" s="25"/>
      <c r="AF8" s="25"/>
      <c r="AG8" s="25"/>
      <c r="AH8" s="25"/>
    </row>
    <row r="9" spans="1:34" s="17" customFormat="1" ht="20.25">
      <c r="A9" s="18" t="s">
        <v>77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103" t="s">
        <v>4062</v>
      </c>
      <c r="G9" s="53">
        <v>7.49</v>
      </c>
      <c r="H9" s="103" t="s">
        <v>4062</v>
      </c>
      <c r="I9" s="103" t="s">
        <v>4062</v>
      </c>
      <c r="J9" s="54">
        <v>3.1600000000000003E-2</v>
      </c>
      <c r="K9" s="53">
        <v>65695923.950000003</v>
      </c>
      <c r="L9" s="103" t="s">
        <v>4062</v>
      </c>
      <c r="M9" s="53">
        <v>0</v>
      </c>
      <c r="N9" s="53">
        <v>60090.687020988524</v>
      </c>
      <c r="O9" s="103" t="s">
        <v>4062</v>
      </c>
      <c r="P9" s="54">
        <v>1</v>
      </c>
      <c r="Q9" s="54">
        <v>0.1201</v>
      </c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  <c r="AC9" s="25"/>
      <c r="AD9" s="25"/>
      <c r="AE9" s="25"/>
      <c r="AF9" s="25"/>
      <c r="AG9" s="25"/>
      <c r="AH9" s="25"/>
    </row>
    <row r="10" spans="1:34">
      <c r="A10" s="57" t="s">
        <v>172</v>
      </c>
      <c r="B10" s="108" t="s">
        <v>4062</v>
      </c>
      <c r="C10" s="108" t="s">
        <v>4062</v>
      </c>
      <c r="D10" s="108" t="s">
        <v>4062</v>
      </c>
      <c r="E10" s="108" t="s">
        <v>4062</v>
      </c>
      <c r="F10" s="108" t="s">
        <v>4062</v>
      </c>
      <c r="G10" s="59">
        <v>7.48</v>
      </c>
      <c r="H10" s="108" t="s">
        <v>4062</v>
      </c>
      <c r="I10" s="108" t="s">
        <v>4062</v>
      </c>
      <c r="J10" s="58">
        <v>3.15E-2</v>
      </c>
      <c r="K10" s="59">
        <v>65610153.18</v>
      </c>
      <c r="L10" s="108" t="s">
        <v>4062</v>
      </c>
      <c r="M10" s="59">
        <v>0</v>
      </c>
      <c r="N10" s="59">
        <v>59779.622149149</v>
      </c>
      <c r="O10" s="108" t="s">
        <v>4062</v>
      </c>
      <c r="P10" s="58">
        <v>0.99480000000000002</v>
      </c>
      <c r="Q10" s="58">
        <v>0.11940000000000001</v>
      </c>
    </row>
    <row r="11" spans="1:34">
      <c r="A11" s="57" t="s">
        <v>187</v>
      </c>
      <c r="B11" s="108" t="s">
        <v>4062</v>
      </c>
      <c r="C11" s="108" t="s">
        <v>4062</v>
      </c>
      <c r="D11" s="108" t="s">
        <v>4062</v>
      </c>
      <c r="E11" s="108" t="s">
        <v>4062</v>
      </c>
      <c r="F11" s="108" t="s">
        <v>4062</v>
      </c>
      <c r="G11" s="59">
        <v>6.43</v>
      </c>
      <c r="H11" s="108" t="s">
        <v>4062</v>
      </c>
      <c r="I11" s="108" t="s">
        <v>4062</v>
      </c>
      <c r="J11" s="58">
        <v>1.3100000000000001E-2</v>
      </c>
      <c r="K11" s="59">
        <v>19689053.07</v>
      </c>
      <c r="L11" s="108" t="s">
        <v>4062</v>
      </c>
      <c r="M11" s="59">
        <v>0</v>
      </c>
      <c r="N11" s="59">
        <v>20728.697213271</v>
      </c>
      <c r="O11" s="108" t="s">
        <v>4062</v>
      </c>
      <c r="P11" s="58">
        <v>0.34499999999999997</v>
      </c>
      <c r="Q11" s="58">
        <v>4.1399999999999999E-2</v>
      </c>
    </row>
    <row r="12" spans="1:34">
      <c r="A12" s="57" t="s">
        <v>188</v>
      </c>
      <c r="B12" s="108" t="s">
        <v>4062</v>
      </c>
      <c r="C12" s="108" t="s">
        <v>4062</v>
      </c>
      <c r="D12" s="108" t="s">
        <v>4062</v>
      </c>
      <c r="E12" s="108" t="s">
        <v>4062</v>
      </c>
      <c r="F12" s="108" t="s">
        <v>4062</v>
      </c>
      <c r="G12" s="59">
        <v>6.43</v>
      </c>
      <c r="H12" s="108" t="s">
        <v>4062</v>
      </c>
      <c r="I12" s="108" t="s">
        <v>4062</v>
      </c>
      <c r="J12" s="58">
        <v>1.3100000000000001E-2</v>
      </c>
      <c r="K12" s="59">
        <v>19689053.07</v>
      </c>
      <c r="L12" s="108" t="s">
        <v>4062</v>
      </c>
      <c r="M12" s="59">
        <v>0</v>
      </c>
      <c r="N12" s="59">
        <v>20728.697213271</v>
      </c>
      <c r="O12" s="108" t="s">
        <v>4062</v>
      </c>
      <c r="P12" s="58">
        <v>0.34499999999999997</v>
      </c>
      <c r="Q12" s="58">
        <v>4.1399999999999999E-2</v>
      </c>
    </row>
    <row r="13" spans="1:34">
      <c r="A13" t="s">
        <v>189</v>
      </c>
      <c r="B13" t="s">
        <v>190</v>
      </c>
      <c r="C13" t="s">
        <v>96</v>
      </c>
      <c r="D13" t="s">
        <v>191</v>
      </c>
      <c r="E13" s="108" t="s">
        <v>4062</v>
      </c>
      <c r="F13" s="106" t="s">
        <v>4062</v>
      </c>
      <c r="G13" s="55">
        <v>0.56999999999999995</v>
      </c>
      <c r="H13" t="s">
        <v>98</v>
      </c>
      <c r="I13" s="56">
        <v>0.04</v>
      </c>
      <c r="J13" s="56">
        <v>8.3999999999999995E-3</v>
      </c>
      <c r="K13" s="55">
        <v>1649.23</v>
      </c>
      <c r="L13" s="55">
        <v>142.53</v>
      </c>
      <c r="M13" s="55">
        <v>0</v>
      </c>
      <c r="N13" s="55">
        <v>2.3506475189999998</v>
      </c>
      <c r="O13" s="56">
        <v>0</v>
      </c>
      <c r="P13" s="56">
        <v>0</v>
      </c>
      <c r="Q13" s="56">
        <v>0</v>
      </c>
    </row>
    <row r="14" spans="1:34">
      <c r="A14" t="s">
        <v>192</v>
      </c>
      <c r="B14" t="s">
        <v>193</v>
      </c>
      <c r="C14" t="s">
        <v>96</v>
      </c>
      <c r="D14" t="s">
        <v>191</v>
      </c>
      <c r="E14" s="108" t="s">
        <v>4062</v>
      </c>
      <c r="F14" s="106" t="s">
        <v>4062</v>
      </c>
      <c r="G14" s="55">
        <v>3.36</v>
      </c>
      <c r="H14" t="s">
        <v>98</v>
      </c>
      <c r="I14" s="56">
        <v>7.4999999999999997E-3</v>
      </c>
      <c r="J14" s="56">
        <v>1.15E-2</v>
      </c>
      <c r="K14" s="55">
        <v>1760388.57</v>
      </c>
      <c r="L14" s="55">
        <v>111.6</v>
      </c>
      <c r="M14" s="55">
        <v>0</v>
      </c>
      <c r="N14" s="55">
        <v>1964.5936441199999</v>
      </c>
      <c r="O14" s="56">
        <v>1E-4</v>
      </c>
      <c r="P14" s="56">
        <v>3.27E-2</v>
      </c>
      <c r="Q14" s="56">
        <v>3.8999999999999998E-3</v>
      </c>
    </row>
    <row r="15" spans="1:34">
      <c r="A15" t="s">
        <v>194</v>
      </c>
      <c r="B15" t="s">
        <v>195</v>
      </c>
      <c r="C15" t="s">
        <v>96</v>
      </c>
      <c r="D15" t="s">
        <v>191</v>
      </c>
      <c r="E15" s="108" t="s">
        <v>4062</v>
      </c>
      <c r="F15" s="106" t="s">
        <v>4062</v>
      </c>
      <c r="G15" s="55">
        <v>19.07</v>
      </c>
      <c r="H15" t="s">
        <v>98</v>
      </c>
      <c r="I15" s="56">
        <v>0.01</v>
      </c>
      <c r="J15" s="56">
        <v>1.7299999999999999E-2</v>
      </c>
      <c r="K15" s="55">
        <v>168628.08</v>
      </c>
      <c r="L15" s="55">
        <v>98.46</v>
      </c>
      <c r="M15" s="55">
        <v>0</v>
      </c>
      <c r="N15" s="55">
        <v>166.03120756800001</v>
      </c>
      <c r="O15" s="56">
        <v>0</v>
      </c>
      <c r="P15" s="56">
        <v>2.8E-3</v>
      </c>
      <c r="Q15" s="56">
        <v>2.9999999999999997E-4</v>
      </c>
    </row>
    <row r="16" spans="1:34">
      <c r="A16" t="s">
        <v>196</v>
      </c>
      <c r="B16" t="s">
        <v>197</v>
      </c>
      <c r="C16" t="s">
        <v>96</v>
      </c>
      <c r="D16" t="s">
        <v>191</v>
      </c>
      <c r="E16" s="108" t="s">
        <v>4062</v>
      </c>
      <c r="F16" s="106" t="s">
        <v>4062</v>
      </c>
      <c r="G16" s="55">
        <v>1.82</v>
      </c>
      <c r="H16" t="s">
        <v>98</v>
      </c>
      <c r="I16" s="56">
        <v>7.4999999999999997E-3</v>
      </c>
      <c r="J16" s="56">
        <v>1.2500000000000001E-2</v>
      </c>
      <c r="K16" s="55">
        <v>1941991.36</v>
      </c>
      <c r="L16" s="55">
        <v>111.09</v>
      </c>
      <c r="M16" s="55">
        <v>0</v>
      </c>
      <c r="N16" s="55">
        <v>2157.3582018239999</v>
      </c>
      <c r="O16" s="56">
        <v>1E-4</v>
      </c>
      <c r="P16" s="56">
        <v>3.5900000000000001E-2</v>
      </c>
      <c r="Q16" s="56">
        <v>4.3E-3</v>
      </c>
    </row>
    <row r="17" spans="1:17">
      <c r="A17" t="s">
        <v>198</v>
      </c>
      <c r="B17" t="s">
        <v>199</v>
      </c>
      <c r="C17" t="s">
        <v>96</v>
      </c>
      <c r="D17" t="s">
        <v>191</v>
      </c>
      <c r="E17" s="108" t="s">
        <v>4062</v>
      </c>
      <c r="F17" s="106" t="s">
        <v>4062</v>
      </c>
      <c r="G17" s="55">
        <v>7.88</v>
      </c>
      <c r="H17" t="s">
        <v>98</v>
      </c>
      <c r="I17" s="56">
        <v>1E-3</v>
      </c>
      <c r="J17" s="56">
        <v>1.46E-2</v>
      </c>
      <c r="K17" s="55">
        <v>4608059.21</v>
      </c>
      <c r="L17" s="55">
        <v>100.3</v>
      </c>
      <c r="M17" s="55">
        <v>0</v>
      </c>
      <c r="N17" s="55">
        <v>4621.8833876299996</v>
      </c>
      <c r="O17" s="56">
        <v>2.0000000000000001E-4</v>
      </c>
      <c r="P17" s="56">
        <v>7.6899999999999996E-2</v>
      </c>
      <c r="Q17" s="56">
        <v>9.1999999999999998E-3</v>
      </c>
    </row>
    <row r="18" spans="1:17">
      <c r="A18" t="s">
        <v>201</v>
      </c>
      <c r="B18" t="s">
        <v>202</v>
      </c>
      <c r="C18" t="s">
        <v>96</v>
      </c>
      <c r="D18" t="s">
        <v>191</v>
      </c>
      <c r="E18" s="108" t="s">
        <v>4062</v>
      </c>
      <c r="F18" s="106" t="s">
        <v>4062</v>
      </c>
      <c r="G18" s="55">
        <v>25.69</v>
      </c>
      <c r="H18" t="s">
        <v>98</v>
      </c>
      <c r="I18" s="56">
        <v>5.0000000000000001E-3</v>
      </c>
      <c r="J18" s="56">
        <v>1.7899999999999999E-2</v>
      </c>
      <c r="K18" s="55">
        <v>1603855.04</v>
      </c>
      <c r="L18" s="55">
        <v>80.180000000000007</v>
      </c>
      <c r="M18" s="55">
        <v>0</v>
      </c>
      <c r="N18" s="55">
        <v>1285.9709710720001</v>
      </c>
      <c r="O18" s="56">
        <v>1E-4</v>
      </c>
      <c r="P18" s="56">
        <v>2.1399999999999999E-2</v>
      </c>
      <c r="Q18" s="56">
        <v>2.5999999999999999E-3</v>
      </c>
    </row>
    <row r="19" spans="1:17">
      <c r="A19" t="s">
        <v>204</v>
      </c>
      <c r="B19" t="s">
        <v>205</v>
      </c>
      <c r="C19" t="s">
        <v>96</v>
      </c>
      <c r="D19" t="s">
        <v>191</v>
      </c>
      <c r="E19" s="108" t="s">
        <v>4062</v>
      </c>
      <c r="F19" s="106" t="s">
        <v>4062</v>
      </c>
      <c r="G19" s="55">
        <v>14.4</v>
      </c>
      <c r="H19" t="s">
        <v>98</v>
      </c>
      <c r="I19" s="56">
        <v>2.75E-2</v>
      </c>
      <c r="J19" s="56">
        <v>1.6500000000000001E-2</v>
      </c>
      <c r="K19" s="55">
        <v>406297.47</v>
      </c>
      <c r="L19" s="55">
        <v>140.35</v>
      </c>
      <c r="M19" s="55">
        <v>0</v>
      </c>
      <c r="N19" s="55">
        <v>570.23849914499999</v>
      </c>
      <c r="O19" s="56">
        <v>0</v>
      </c>
      <c r="P19" s="56">
        <v>9.4999999999999998E-3</v>
      </c>
      <c r="Q19" s="56">
        <v>1.1000000000000001E-3</v>
      </c>
    </row>
    <row r="20" spans="1:17">
      <c r="A20" t="s">
        <v>206</v>
      </c>
      <c r="B20" t="s">
        <v>207</v>
      </c>
      <c r="C20" t="s">
        <v>96</v>
      </c>
      <c r="D20" t="s">
        <v>191</v>
      </c>
      <c r="E20" s="108" t="s">
        <v>4062</v>
      </c>
      <c r="F20" s="106" t="s">
        <v>4062</v>
      </c>
      <c r="G20" s="55">
        <v>10.14</v>
      </c>
      <c r="H20" t="s">
        <v>98</v>
      </c>
      <c r="I20" s="56">
        <v>0.04</v>
      </c>
      <c r="J20" s="56">
        <v>1.5299999999999999E-2</v>
      </c>
      <c r="K20" s="55">
        <v>178458.02</v>
      </c>
      <c r="L20" s="55">
        <v>172.48</v>
      </c>
      <c r="M20" s="55">
        <v>0</v>
      </c>
      <c r="N20" s="55">
        <v>307.80439289600002</v>
      </c>
      <c r="O20" s="56">
        <v>0</v>
      </c>
      <c r="P20" s="56">
        <v>5.1000000000000004E-3</v>
      </c>
      <c r="Q20" s="56">
        <v>5.9999999999999995E-4</v>
      </c>
    </row>
    <row r="21" spans="1:17">
      <c r="A21" t="s">
        <v>208</v>
      </c>
      <c r="B21" t="s">
        <v>209</v>
      </c>
      <c r="C21" t="s">
        <v>96</v>
      </c>
      <c r="D21" t="s">
        <v>191</v>
      </c>
      <c r="E21" s="108" t="s">
        <v>4062</v>
      </c>
      <c r="F21" s="106" t="s">
        <v>4062</v>
      </c>
      <c r="G21" s="55">
        <v>5.33</v>
      </c>
      <c r="H21" t="s">
        <v>98</v>
      </c>
      <c r="I21" s="56">
        <v>5.0000000000000001E-3</v>
      </c>
      <c r="J21" s="56">
        <v>1.26E-2</v>
      </c>
      <c r="K21" s="55">
        <v>3779521.26</v>
      </c>
      <c r="L21" s="55">
        <v>107.42</v>
      </c>
      <c r="M21" s="55">
        <v>0</v>
      </c>
      <c r="N21" s="55">
        <v>4059.9617374919999</v>
      </c>
      <c r="O21" s="56">
        <v>2.0000000000000001E-4</v>
      </c>
      <c r="P21" s="56">
        <v>6.7599999999999993E-2</v>
      </c>
      <c r="Q21" s="56">
        <v>8.0999999999999996E-3</v>
      </c>
    </row>
    <row r="22" spans="1:17">
      <c r="A22" t="s">
        <v>211</v>
      </c>
      <c r="B22" t="s">
        <v>212</v>
      </c>
      <c r="C22" t="s">
        <v>96</v>
      </c>
      <c r="D22" t="s">
        <v>191</v>
      </c>
      <c r="E22" s="108" t="s">
        <v>4062</v>
      </c>
      <c r="F22" s="106" t="s">
        <v>4062</v>
      </c>
      <c r="G22" s="55">
        <v>2.57</v>
      </c>
      <c r="H22" t="s">
        <v>98</v>
      </c>
      <c r="I22" s="56">
        <v>1E-3</v>
      </c>
      <c r="J22" s="56">
        <v>1.1299999999999999E-2</v>
      </c>
      <c r="K22" s="55">
        <v>3983726.2</v>
      </c>
      <c r="L22" s="55">
        <v>108.67</v>
      </c>
      <c r="M22" s="55">
        <v>0</v>
      </c>
      <c r="N22" s="55">
        <v>4329.1152615399997</v>
      </c>
      <c r="O22" s="56">
        <v>2.0000000000000001E-4</v>
      </c>
      <c r="P22" s="56">
        <v>7.1999999999999995E-2</v>
      </c>
      <c r="Q22" s="56">
        <v>8.6E-3</v>
      </c>
    </row>
    <row r="23" spans="1:17">
      <c r="A23" t="s">
        <v>214</v>
      </c>
      <c r="B23" t="s">
        <v>215</v>
      </c>
      <c r="C23" t="s">
        <v>96</v>
      </c>
      <c r="D23" t="s">
        <v>191</v>
      </c>
      <c r="E23" s="108" t="s">
        <v>4062</v>
      </c>
      <c r="F23" s="106" t="s">
        <v>4062</v>
      </c>
      <c r="G23" s="55">
        <v>4.72</v>
      </c>
      <c r="H23" t="s">
        <v>98</v>
      </c>
      <c r="I23" s="56">
        <v>1.0999999999999999E-2</v>
      </c>
      <c r="J23" s="56">
        <v>1.21E-2</v>
      </c>
      <c r="K23" s="55">
        <v>1256478.6299999999</v>
      </c>
      <c r="L23" s="55">
        <v>100.55</v>
      </c>
      <c r="M23" s="55">
        <v>0</v>
      </c>
      <c r="N23" s="55">
        <v>1263.389262465</v>
      </c>
      <c r="O23" s="56">
        <v>0</v>
      </c>
      <c r="P23" s="56">
        <v>2.1000000000000001E-2</v>
      </c>
      <c r="Q23" s="56">
        <v>2.5000000000000001E-3</v>
      </c>
    </row>
    <row r="24" spans="1:17">
      <c r="A24" s="57" t="s">
        <v>217</v>
      </c>
      <c r="B24" s="108" t="s">
        <v>4062</v>
      </c>
      <c r="C24" s="108" t="s">
        <v>4062</v>
      </c>
      <c r="D24" s="108" t="s">
        <v>4062</v>
      </c>
      <c r="E24" s="108" t="s">
        <v>4062</v>
      </c>
      <c r="F24" s="108" t="s">
        <v>4062</v>
      </c>
      <c r="G24" s="59">
        <v>8.0399999999999991</v>
      </c>
      <c r="H24" s="108" t="s">
        <v>4062</v>
      </c>
      <c r="I24" s="108" t="s">
        <v>4062</v>
      </c>
      <c r="J24" s="58">
        <v>4.1300000000000003E-2</v>
      </c>
      <c r="K24" s="59">
        <v>45921100.109999999</v>
      </c>
      <c r="L24" s="108" t="s">
        <v>4062</v>
      </c>
      <c r="M24" s="59">
        <v>0</v>
      </c>
      <c r="N24" s="59">
        <v>39050.924935878</v>
      </c>
      <c r="O24" s="108" t="s">
        <v>4062</v>
      </c>
      <c r="P24" s="58">
        <v>0.64990000000000003</v>
      </c>
      <c r="Q24" s="58">
        <v>7.8E-2</v>
      </c>
    </row>
    <row r="25" spans="1:17">
      <c r="A25" s="57" t="s">
        <v>218</v>
      </c>
      <c r="B25" s="108" t="s">
        <v>4062</v>
      </c>
      <c r="C25" s="108" t="s">
        <v>4062</v>
      </c>
      <c r="D25" s="108" t="s">
        <v>4062</v>
      </c>
      <c r="E25" s="108" t="s">
        <v>4062</v>
      </c>
      <c r="F25" s="108" t="s">
        <v>4062</v>
      </c>
      <c r="G25" s="59">
        <v>0.38</v>
      </c>
      <c r="H25" s="108" t="s">
        <v>4062</v>
      </c>
      <c r="I25" s="108" t="s">
        <v>4062</v>
      </c>
      <c r="J25" s="58">
        <v>4.4999999999999998E-2</v>
      </c>
      <c r="K25" s="59">
        <v>4760365.96</v>
      </c>
      <c r="L25" s="108" t="s">
        <v>4062</v>
      </c>
      <c r="M25" s="59">
        <v>0</v>
      </c>
      <c r="N25" s="59">
        <v>4682.1756388739996</v>
      </c>
      <c r="O25" s="108" t="s">
        <v>4062</v>
      </c>
      <c r="P25" s="58">
        <v>7.7899999999999997E-2</v>
      </c>
      <c r="Q25" s="58">
        <v>9.4000000000000004E-3</v>
      </c>
    </row>
    <row r="26" spans="1:17">
      <c r="A26" t="s">
        <v>219</v>
      </c>
      <c r="B26" t="s">
        <v>220</v>
      </c>
      <c r="C26" t="s">
        <v>96</v>
      </c>
      <c r="D26" t="s">
        <v>191</v>
      </c>
      <c r="E26" s="108" t="s">
        <v>4062</v>
      </c>
      <c r="F26" s="106" t="s">
        <v>4062</v>
      </c>
      <c r="G26" s="55">
        <v>0.25</v>
      </c>
      <c r="H26" t="s">
        <v>98</v>
      </c>
      <c r="I26" s="56">
        <v>0</v>
      </c>
      <c r="J26" s="56">
        <v>4.4900000000000002E-2</v>
      </c>
      <c r="K26" s="55">
        <v>776812.36</v>
      </c>
      <c r="L26" s="55">
        <v>98.9</v>
      </c>
      <c r="M26" s="55">
        <v>0</v>
      </c>
      <c r="N26" s="55">
        <v>768.26742404000004</v>
      </c>
      <c r="O26" s="56">
        <v>0</v>
      </c>
      <c r="P26" s="56">
        <v>1.2800000000000001E-2</v>
      </c>
      <c r="Q26" s="56">
        <v>1.5E-3</v>
      </c>
    </row>
    <row r="27" spans="1:17">
      <c r="A27" t="s">
        <v>222</v>
      </c>
      <c r="B27" t="s">
        <v>223</v>
      </c>
      <c r="C27" t="s">
        <v>96</v>
      </c>
      <c r="D27" t="s">
        <v>191</v>
      </c>
      <c r="E27" s="108" t="s">
        <v>4062</v>
      </c>
      <c r="F27" s="106" t="s">
        <v>4062</v>
      </c>
      <c r="G27" s="55">
        <v>0.84</v>
      </c>
      <c r="H27" t="s">
        <v>98</v>
      </c>
      <c r="I27" s="56">
        <v>0</v>
      </c>
      <c r="J27" s="56">
        <v>4.1599999999999998E-2</v>
      </c>
      <c r="K27" s="55">
        <v>302.19</v>
      </c>
      <c r="L27" s="55">
        <v>96.61</v>
      </c>
      <c r="M27" s="55">
        <v>0</v>
      </c>
      <c r="N27" s="55">
        <v>0.29194575900000003</v>
      </c>
      <c r="O27" s="56">
        <v>0</v>
      </c>
      <c r="P27" s="56">
        <v>0</v>
      </c>
      <c r="Q27" s="56">
        <v>0</v>
      </c>
    </row>
    <row r="28" spans="1:17">
      <c r="A28" t="s">
        <v>225</v>
      </c>
      <c r="B28" t="s">
        <v>226</v>
      </c>
      <c r="C28" t="s">
        <v>96</v>
      </c>
      <c r="D28" t="s">
        <v>191</v>
      </c>
      <c r="E28" s="108" t="s">
        <v>4062</v>
      </c>
      <c r="F28" s="106" t="s">
        <v>4062</v>
      </c>
      <c r="G28" s="55">
        <v>0.01</v>
      </c>
      <c r="H28" t="s">
        <v>98</v>
      </c>
      <c r="I28" s="56">
        <v>0</v>
      </c>
      <c r="J28" s="56">
        <v>3.7199999999999997E-2</v>
      </c>
      <c r="K28" s="55">
        <v>3899.09</v>
      </c>
      <c r="L28" s="55">
        <v>99.98</v>
      </c>
      <c r="M28" s="55">
        <v>0</v>
      </c>
      <c r="N28" s="55">
        <v>3.8983101819999999</v>
      </c>
      <c r="O28" s="56">
        <v>0</v>
      </c>
      <c r="P28" s="56">
        <v>1E-4</v>
      </c>
      <c r="Q28" s="56">
        <v>0</v>
      </c>
    </row>
    <row r="29" spans="1:17">
      <c r="A29" t="s">
        <v>228</v>
      </c>
      <c r="B29" t="s">
        <v>229</v>
      </c>
      <c r="C29" t="s">
        <v>96</v>
      </c>
      <c r="D29" t="s">
        <v>191</v>
      </c>
      <c r="E29" s="108" t="s">
        <v>4062</v>
      </c>
      <c r="F29" s="106" t="s">
        <v>4062</v>
      </c>
      <c r="G29" s="55">
        <v>0.92</v>
      </c>
      <c r="H29" t="s">
        <v>98</v>
      </c>
      <c r="I29" s="56">
        <v>0</v>
      </c>
      <c r="J29" s="56">
        <v>4.1200000000000001E-2</v>
      </c>
      <c r="K29" s="55">
        <v>673442.21</v>
      </c>
      <c r="L29" s="55">
        <v>96.34</v>
      </c>
      <c r="M29" s="55">
        <v>0</v>
      </c>
      <c r="N29" s="55">
        <v>648.79422511400003</v>
      </c>
      <c r="O29" s="56">
        <v>0</v>
      </c>
      <c r="P29" s="56">
        <v>1.0800000000000001E-2</v>
      </c>
      <c r="Q29" s="56">
        <v>1.2999999999999999E-3</v>
      </c>
    </row>
    <row r="30" spans="1:17">
      <c r="A30" t="s">
        <v>231</v>
      </c>
      <c r="B30" t="s">
        <v>232</v>
      </c>
      <c r="C30" t="s">
        <v>96</v>
      </c>
      <c r="D30" t="s">
        <v>191</v>
      </c>
      <c r="E30" s="108" t="s">
        <v>4062</v>
      </c>
      <c r="F30" s="106" t="s">
        <v>4062</v>
      </c>
      <c r="G30" s="55">
        <v>0.09</v>
      </c>
      <c r="H30" t="s">
        <v>98</v>
      </c>
      <c r="I30" s="56">
        <v>0</v>
      </c>
      <c r="J30" s="56">
        <v>4.5499999999999999E-2</v>
      </c>
      <c r="K30" s="55">
        <v>350922.05</v>
      </c>
      <c r="L30" s="55">
        <v>99.55</v>
      </c>
      <c r="M30" s="55">
        <v>0</v>
      </c>
      <c r="N30" s="55">
        <v>349.34290077499998</v>
      </c>
      <c r="O30" s="56">
        <v>0</v>
      </c>
      <c r="P30" s="56">
        <v>5.7999999999999996E-3</v>
      </c>
      <c r="Q30" s="56">
        <v>6.9999999999999999E-4</v>
      </c>
    </row>
    <row r="31" spans="1:17">
      <c r="A31" t="s">
        <v>234</v>
      </c>
      <c r="B31" t="s">
        <v>235</v>
      </c>
      <c r="C31" t="s">
        <v>96</v>
      </c>
      <c r="D31" t="s">
        <v>191</v>
      </c>
      <c r="E31" s="108" t="s">
        <v>4062</v>
      </c>
      <c r="F31" s="106" t="s">
        <v>4062</v>
      </c>
      <c r="G31" s="55">
        <v>0.17</v>
      </c>
      <c r="H31" t="s">
        <v>98</v>
      </c>
      <c r="I31" s="56">
        <v>0</v>
      </c>
      <c r="J31" s="56">
        <v>4.4999999999999998E-2</v>
      </c>
      <c r="K31" s="55">
        <v>864517.17</v>
      </c>
      <c r="L31" s="55">
        <v>99.22</v>
      </c>
      <c r="M31" s="55">
        <v>0</v>
      </c>
      <c r="N31" s="55">
        <v>857.77393607399995</v>
      </c>
      <c r="O31" s="56">
        <v>0</v>
      </c>
      <c r="P31" s="56">
        <v>1.43E-2</v>
      </c>
      <c r="Q31" s="56">
        <v>1.6999999999999999E-3</v>
      </c>
    </row>
    <row r="32" spans="1:17">
      <c r="A32" t="s">
        <v>237</v>
      </c>
      <c r="B32" t="s">
        <v>238</v>
      </c>
      <c r="C32" t="s">
        <v>96</v>
      </c>
      <c r="D32" t="s">
        <v>191</v>
      </c>
      <c r="E32" s="108" t="s">
        <v>4062</v>
      </c>
      <c r="F32" s="106" t="s">
        <v>4062</v>
      </c>
      <c r="G32" s="55">
        <v>0.59</v>
      </c>
      <c r="H32" t="s">
        <v>98</v>
      </c>
      <c r="I32" s="56">
        <v>0</v>
      </c>
      <c r="J32" s="56">
        <v>4.2500000000000003E-2</v>
      </c>
      <c r="K32" s="55">
        <v>751.16</v>
      </c>
      <c r="L32" s="55">
        <v>97.53</v>
      </c>
      <c r="M32" s="55">
        <v>0</v>
      </c>
      <c r="N32" s="55">
        <v>0.73260634800000002</v>
      </c>
      <c r="O32" s="56">
        <v>0</v>
      </c>
      <c r="P32" s="56">
        <v>0</v>
      </c>
      <c r="Q32" s="56">
        <v>0</v>
      </c>
    </row>
    <row r="33" spans="1:17">
      <c r="A33" t="s">
        <v>240</v>
      </c>
      <c r="B33" t="s">
        <v>241</v>
      </c>
      <c r="C33" t="s">
        <v>96</v>
      </c>
      <c r="D33" t="s">
        <v>191</v>
      </c>
      <c r="E33" s="108" t="s">
        <v>4062</v>
      </c>
      <c r="F33" s="106" t="s">
        <v>4062</v>
      </c>
      <c r="G33" s="55">
        <v>0.67</v>
      </c>
      <c r="H33" t="s">
        <v>98</v>
      </c>
      <c r="I33" s="56">
        <v>0</v>
      </c>
      <c r="J33" s="56">
        <v>4.1399999999999999E-2</v>
      </c>
      <c r="K33" s="55">
        <v>209301.75</v>
      </c>
      <c r="L33" s="55">
        <v>97.29</v>
      </c>
      <c r="M33" s="55">
        <v>0</v>
      </c>
      <c r="N33" s="55">
        <v>203.629672575</v>
      </c>
      <c r="O33" s="56">
        <v>0</v>
      </c>
      <c r="P33" s="56">
        <v>3.3999999999999998E-3</v>
      </c>
      <c r="Q33" s="56">
        <v>4.0000000000000002E-4</v>
      </c>
    </row>
    <row r="34" spans="1:17">
      <c r="A34" t="s">
        <v>242</v>
      </c>
      <c r="B34" t="s">
        <v>243</v>
      </c>
      <c r="C34" t="s">
        <v>96</v>
      </c>
      <c r="D34" t="s">
        <v>191</v>
      </c>
      <c r="E34" s="108" t="s">
        <v>4062</v>
      </c>
      <c r="F34" s="106" t="s">
        <v>4062</v>
      </c>
      <c r="G34" s="55">
        <v>0.34</v>
      </c>
      <c r="H34" t="s">
        <v>98</v>
      </c>
      <c r="I34" s="56">
        <v>0</v>
      </c>
      <c r="J34" s="56">
        <v>4.4600000000000001E-2</v>
      </c>
      <c r="K34" s="55">
        <v>1155869.8899999999</v>
      </c>
      <c r="L34" s="55">
        <v>98.48</v>
      </c>
      <c r="M34" s="55">
        <v>0</v>
      </c>
      <c r="N34" s="55">
        <v>1138.3006676719999</v>
      </c>
      <c r="O34" s="56">
        <v>1E-4</v>
      </c>
      <c r="P34" s="56">
        <v>1.89E-2</v>
      </c>
      <c r="Q34" s="56">
        <v>2.3E-3</v>
      </c>
    </row>
    <row r="35" spans="1:17">
      <c r="A35" t="s">
        <v>245</v>
      </c>
      <c r="B35" t="s">
        <v>246</v>
      </c>
      <c r="C35" t="s">
        <v>96</v>
      </c>
      <c r="D35" t="s">
        <v>191</v>
      </c>
      <c r="E35" s="108" t="s">
        <v>4062</v>
      </c>
      <c r="F35" s="106" t="s">
        <v>4062</v>
      </c>
      <c r="G35" s="55">
        <v>0.42</v>
      </c>
      <c r="H35" t="s">
        <v>98</v>
      </c>
      <c r="I35" s="56">
        <v>0</v>
      </c>
      <c r="J35" s="56">
        <v>4.4699999999999997E-2</v>
      </c>
      <c r="K35" s="55">
        <v>724548.09</v>
      </c>
      <c r="L35" s="55">
        <v>98.15</v>
      </c>
      <c r="M35" s="55">
        <v>0</v>
      </c>
      <c r="N35" s="55">
        <v>711.143950335</v>
      </c>
      <c r="O35" s="56">
        <v>0</v>
      </c>
      <c r="P35" s="56">
        <v>1.18E-2</v>
      </c>
      <c r="Q35" s="56">
        <v>1.4E-3</v>
      </c>
    </row>
    <row r="36" spans="1:17">
      <c r="A36" s="57" t="s">
        <v>248</v>
      </c>
      <c r="B36" s="108" t="s">
        <v>4062</v>
      </c>
      <c r="C36" s="108" t="s">
        <v>4062</v>
      </c>
      <c r="D36" s="108" t="s">
        <v>4062</v>
      </c>
      <c r="E36" s="108" t="s">
        <v>4062</v>
      </c>
      <c r="F36" s="108" t="s">
        <v>4062</v>
      </c>
      <c r="G36" s="59">
        <v>9.14</v>
      </c>
      <c r="H36" s="108" t="s">
        <v>4062</v>
      </c>
      <c r="I36" s="108" t="s">
        <v>4062</v>
      </c>
      <c r="J36" s="58">
        <v>4.07E-2</v>
      </c>
      <c r="K36" s="59">
        <v>40838114.630000003</v>
      </c>
      <c r="L36" s="108" t="s">
        <v>4062</v>
      </c>
      <c r="M36" s="59">
        <v>0</v>
      </c>
      <c r="N36" s="59">
        <v>34050.811071622004</v>
      </c>
      <c r="O36" s="108" t="s">
        <v>4062</v>
      </c>
      <c r="P36" s="58">
        <v>0.56669999999999998</v>
      </c>
      <c r="Q36" s="58">
        <v>6.8000000000000005E-2</v>
      </c>
    </row>
    <row r="37" spans="1:17">
      <c r="A37" t="s">
        <v>249</v>
      </c>
      <c r="B37" t="s">
        <v>250</v>
      </c>
      <c r="C37" t="s">
        <v>96</v>
      </c>
      <c r="D37" t="s">
        <v>191</v>
      </c>
      <c r="E37" s="108" t="s">
        <v>4062</v>
      </c>
      <c r="F37" s="106" t="s">
        <v>4062</v>
      </c>
      <c r="G37" s="55">
        <v>4.51</v>
      </c>
      <c r="H37" t="s">
        <v>98</v>
      </c>
      <c r="I37" s="56">
        <v>2.2499999999999999E-2</v>
      </c>
      <c r="J37" s="56">
        <v>3.6700000000000003E-2</v>
      </c>
      <c r="K37" s="55">
        <v>3111605.93</v>
      </c>
      <c r="L37" s="55">
        <v>94.49</v>
      </c>
      <c r="M37" s="55">
        <v>0</v>
      </c>
      <c r="N37" s="55">
        <v>2940.1564432569999</v>
      </c>
      <c r="O37" s="56">
        <v>1E-4</v>
      </c>
      <c r="P37" s="56">
        <v>4.8899999999999999E-2</v>
      </c>
      <c r="Q37" s="56">
        <v>5.8999999999999999E-3</v>
      </c>
    </row>
    <row r="38" spans="1:17">
      <c r="A38" t="s">
        <v>251</v>
      </c>
      <c r="B38" t="s">
        <v>252</v>
      </c>
      <c r="C38" t="s">
        <v>96</v>
      </c>
      <c r="D38" t="s">
        <v>191</v>
      </c>
      <c r="E38" s="108" t="s">
        <v>4062</v>
      </c>
      <c r="F38" s="106" t="s">
        <v>4062</v>
      </c>
      <c r="G38" s="55">
        <v>2.13</v>
      </c>
      <c r="H38" t="s">
        <v>98</v>
      </c>
      <c r="I38" s="56">
        <v>5.0000000000000001E-3</v>
      </c>
      <c r="J38" s="56">
        <v>3.7600000000000001E-2</v>
      </c>
      <c r="K38" s="55">
        <v>1117117.82</v>
      </c>
      <c r="L38" s="55">
        <v>93.78</v>
      </c>
      <c r="M38" s="55">
        <v>0</v>
      </c>
      <c r="N38" s="55">
        <v>1047.633091596</v>
      </c>
      <c r="O38" s="56">
        <v>1E-4</v>
      </c>
      <c r="P38" s="56">
        <v>1.7399999999999999E-2</v>
      </c>
      <c r="Q38" s="56">
        <v>2.0999999999999999E-3</v>
      </c>
    </row>
    <row r="39" spans="1:17">
      <c r="A39" t="s">
        <v>253</v>
      </c>
      <c r="B39" t="s">
        <v>254</v>
      </c>
      <c r="C39" t="s">
        <v>96</v>
      </c>
      <c r="D39" t="s">
        <v>191</v>
      </c>
      <c r="E39" s="108" t="s">
        <v>4062</v>
      </c>
      <c r="F39" s="106" t="s">
        <v>4062</v>
      </c>
      <c r="G39" s="55">
        <v>4.66</v>
      </c>
      <c r="H39" t="s">
        <v>98</v>
      </c>
      <c r="I39" s="56">
        <v>3.7499999999999999E-2</v>
      </c>
      <c r="J39" s="56">
        <v>3.7199999999999997E-2</v>
      </c>
      <c r="K39" s="55">
        <v>2160204.88</v>
      </c>
      <c r="L39" s="55">
        <v>102.8</v>
      </c>
      <c r="M39" s="55">
        <v>0</v>
      </c>
      <c r="N39" s="55">
        <v>2220.6906166399999</v>
      </c>
      <c r="O39" s="56">
        <v>2.0000000000000001E-4</v>
      </c>
      <c r="P39" s="56">
        <v>3.6999999999999998E-2</v>
      </c>
      <c r="Q39" s="56">
        <v>4.4000000000000003E-3</v>
      </c>
    </row>
    <row r="40" spans="1:17">
      <c r="A40" t="s">
        <v>255</v>
      </c>
      <c r="B40" t="s">
        <v>256</v>
      </c>
      <c r="C40" t="s">
        <v>96</v>
      </c>
      <c r="D40" t="s">
        <v>191</v>
      </c>
      <c r="E40" s="108" t="s">
        <v>4062</v>
      </c>
      <c r="F40" s="106" t="s">
        <v>4062</v>
      </c>
      <c r="G40" s="55">
        <v>3.12</v>
      </c>
      <c r="H40" t="s">
        <v>98</v>
      </c>
      <c r="I40" s="56">
        <v>0.02</v>
      </c>
      <c r="J40" s="56">
        <v>3.6499999999999998E-2</v>
      </c>
      <c r="K40" s="55">
        <v>1334119.76</v>
      </c>
      <c r="L40" s="55">
        <v>96.55</v>
      </c>
      <c r="M40" s="55">
        <v>0</v>
      </c>
      <c r="N40" s="55">
        <v>1288.0926282800001</v>
      </c>
      <c r="O40" s="56">
        <v>1E-4</v>
      </c>
      <c r="P40" s="56">
        <v>2.1399999999999999E-2</v>
      </c>
      <c r="Q40" s="56">
        <v>2.5999999999999999E-3</v>
      </c>
    </row>
    <row r="41" spans="1:17">
      <c r="A41" t="s">
        <v>257</v>
      </c>
      <c r="B41" t="s">
        <v>258</v>
      </c>
      <c r="C41" t="s">
        <v>96</v>
      </c>
      <c r="D41" t="s">
        <v>191</v>
      </c>
      <c r="E41" s="108" t="s">
        <v>4062</v>
      </c>
      <c r="F41" s="106" t="s">
        <v>4062</v>
      </c>
      <c r="G41" s="55">
        <v>14.97</v>
      </c>
      <c r="H41" t="s">
        <v>98</v>
      </c>
      <c r="I41" s="56">
        <v>3.7499999999999999E-2</v>
      </c>
      <c r="J41" s="56">
        <v>4.5100000000000001E-2</v>
      </c>
      <c r="K41" s="55">
        <v>3034529.89</v>
      </c>
      <c r="L41" s="55">
        <v>92</v>
      </c>
      <c r="M41" s="55">
        <v>0</v>
      </c>
      <c r="N41" s="55">
        <v>2791.7674987999999</v>
      </c>
      <c r="O41" s="56">
        <v>1E-4</v>
      </c>
      <c r="P41" s="56">
        <v>4.65E-2</v>
      </c>
      <c r="Q41" s="56">
        <v>5.5999999999999999E-3</v>
      </c>
    </row>
    <row r="42" spans="1:17">
      <c r="A42" t="s">
        <v>259</v>
      </c>
      <c r="B42" t="s">
        <v>260</v>
      </c>
      <c r="C42" t="s">
        <v>96</v>
      </c>
      <c r="D42" t="s">
        <v>191</v>
      </c>
      <c r="E42" s="108" t="s">
        <v>4062</v>
      </c>
      <c r="F42" s="106" t="s">
        <v>4062</v>
      </c>
      <c r="G42" s="55">
        <v>1.64</v>
      </c>
      <c r="H42" t="s">
        <v>98</v>
      </c>
      <c r="I42" s="56">
        <v>1.7500000000000002E-2</v>
      </c>
      <c r="J42" s="56">
        <v>3.8100000000000002E-2</v>
      </c>
      <c r="K42" s="55">
        <v>622247.67000000004</v>
      </c>
      <c r="L42" s="55">
        <v>97.32</v>
      </c>
      <c r="M42" s="55">
        <v>0</v>
      </c>
      <c r="N42" s="55">
        <v>605.57143244400004</v>
      </c>
      <c r="O42" s="56">
        <v>0</v>
      </c>
      <c r="P42" s="56">
        <v>1.01E-2</v>
      </c>
      <c r="Q42" s="56">
        <v>1.1999999999999999E-3</v>
      </c>
    </row>
    <row r="43" spans="1:17">
      <c r="A43" t="s">
        <v>261</v>
      </c>
      <c r="B43" t="s">
        <v>262</v>
      </c>
      <c r="C43" t="s">
        <v>96</v>
      </c>
      <c r="D43" t="s">
        <v>191</v>
      </c>
      <c r="E43" s="108" t="s">
        <v>4062</v>
      </c>
      <c r="F43" s="106" t="s">
        <v>4062</v>
      </c>
      <c r="G43" s="55">
        <v>18.309999999999999</v>
      </c>
      <c r="H43" t="s">
        <v>98</v>
      </c>
      <c r="I43" s="56">
        <v>2.8000000000000001E-2</v>
      </c>
      <c r="J43" s="56">
        <v>4.6199999999999998E-2</v>
      </c>
      <c r="K43" s="55">
        <v>5870051.3399999999</v>
      </c>
      <c r="L43" s="55">
        <v>71.52</v>
      </c>
      <c r="M43" s="55">
        <v>0</v>
      </c>
      <c r="N43" s="55">
        <v>4198.2607183680002</v>
      </c>
      <c r="O43" s="56">
        <v>5.0000000000000001E-4</v>
      </c>
      <c r="P43" s="56">
        <v>6.9900000000000004E-2</v>
      </c>
      <c r="Q43" s="56">
        <v>8.3999999999999995E-3</v>
      </c>
    </row>
    <row r="44" spans="1:17">
      <c r="A44" t="s">
        <v>264</v>
      </c>
      <c r="B44" t="s">
        <v>265</v>
      </c>
      <c r="C44" t="s">
        <v>96</v>
      </c>
      <c r="D44" t="s">
        <v>191</v>
      </c>
      <c r="E44" s="108" t="s">
        <v>4062</v>
      </c>
      <c r="F44" s="106" t="s">
        <v>4062</v>
      </c>
      <c r="G44" s="55">
        <v>2.66</v>
      </c>
      <c r="H44" t="s">
        <v>98</v>
      </c>
      <c r="I44" s="56">
        <v>6.25E-2</v>
      </c>
      <c r="J44" s="56">
        <v>3.6600000000000001E-2</v>
      </c>
      <c r="K44" s="55">
        <v>998.92</v>
      </c>
      <c r="L44" s="55">
        <v>107.9</v>
      </c>
      <c r="M44" s="55">
        <v>0</v>
      </c>
      <c r="N44" s="55">
        <v>1.07783468</v>
      </c>
      <c r="O44" s="56">
        <v>0</v>
      </c>
      <c r="P44" s="56">
        <v>0</v>
      </c>
      <c r="Q44" s="56">
        <v>0</v>
      </c>
    </row>
    <row r="45" spans="1:17">
      <c r="A45" t="s">
        <v>267</v>
      </c>
      <c r="B45" t="s">
        <v>268</v>
      </c>
      <c r="C45" t="s">
        <v>96</v>
      </c>
      <c r="D45" t="s">
        <v>191</v>
      </c>
      <c r="E45" s="108" t="s">
        <v>4062</v>
      </c>
      <c r="F45" s="106" t="s">
        <v>4062</v>
      </c>
      <c r="G45" s="55">
        <v>0.24</v>
      </c>
      <c r="H45" t="s">
        <v>98</v>
      </c>
      <c r="I45" s="56">
        <v>3.7499999999999999E-2</v>
      </c>
      <c r="J45" s="56">
        <v>3.27E-2</v>
      </c>
      <c r="K45" s="55">
        <v>268.63</v>
      </c>
      <c r="L45" s="55">
        <v>102.95</v>
      </c>
      <c r="M45" s="55">
        <v>0</v>
      </c>
      <c r="N45" s="55">
        <v>0.27655458500000002</v>
      </c>
      <c r="O45" s="56">
        <v>0</v>
      </c>
      <c r="P45" s="56">
        <v>0</v>
      </c>
      <c r="Q45" s="56">
        <v>0</v>
      </c>
    </row>
    <row r="46" spans="1:17">
      <c r="A46" t="s">
        <v>269</v>
      </c>
      <c r="B46" t="s">
        <v>270</v>
      </c>
      <c r="C46" t="s">
        <v>96</v>
      </c>
      <c r="D46" t="s">
        <v>191</v>
      </c>
      <c r="E46" s="108" t="s">
        <v>4062</v>
      </c>
      <c r="F46" s="106" t="s">
        <v>4062</v>
      </c>
      <c r="G46" s="55">
        <v>11.77</v>
      </c>
      <c r="H46" t="s">
        <v>98</v>
      </c>
      <c r="I46" s="56">
        <v>5.5E-2</v>
      </c>
      <c r="J46" s="56">
        <v>4.41E-2</v>
      </c>
      <c r="K46" s="55">
        <v>261147.1</v>
      </c>
      <c r="L46" s="55">
        <v>118.5</v>
      </c>
      <c r="M46" s="55">
        <v>0</v>
      </c>
      <c r="N46" s="55">
        <v>309.45931350000001</v>
      </c>
      <c r="O46" s="56">
        <v>0</v>
      </c>
      <c r="P46" s="56">
        <v>5.1000000000000004E-3</v>
      </c>
      <c r="Q46" s="56">
        <v>5.9999999999999995E-4</v>
      </c>
    </row>
    <row r="47" spans="1:17">
      <c r="A47" t="s">
        <v>271</v>
      </c>
      <c r="B47" t="s">
        <v>272</v>
      </c>
      <c r="C47" t="s">
        <v>96</v>
      </c>
      <c r="D47" t="s">
        <v>191</v>
      </c>
      <c r="E47" s="108" t="s">
        <v>4062</v>
      </c>
      <c r="F47" s="106" t="s">
        <v>4062</v>
      </c>
      <c r="G47" s="55">
        <v>0.82</v>
      </c>
      <c r="H47" t="s">
        <v>98</v>
      </c>
      <c r="I47" s="56">
        <v>4.0000000000000001E-3</v>
      </c>
      <c r="J47" s="56">
        <v>3.9899999999999998E-2</v>
      </c>
      <c r="K47" s="55">
        <v>10118.969999999999</v>
      </c>
      <c r="L47" s="55">
        <v>97.19</v>
      </c>
      <c r="M47" s="55">
        <v>0</v>
      </c>
      <c r="N47" s="55">
        <v>9.834626943</v>
      </c>
      <c r="O47" s="56">
        <v>0</v>
      </c>
      <c r="P47" s="56">
        <v>2.0000000000000001E-4</v>
      </c>
      <c r="Q47" s="56">
        <v>0</v>
      </c>
    </row>
    <row r="48" spans="1:17">
      <c r="A48" t="s">
        <v>273</v>
      </c>
      <c r="B48" t="s">
        <v>274</v>
      </c>
      <c r="C48" t="s">
        <v>96</v>
      </c>
      <c r="D48" t="s">
        <v>191</v>
      </c>
      <c r="E48" s="108" t="s">
        <v>4062</v>
      </c>
      <c r="F48" s="106" t="s">
        <v>4062</v>
      </c>
      <c r="G48" s="55">
        <v>1.32</v>
      </c>
      <c r="H48" t="s">
        <v>98</v>
      </c>
      <c r="I48" s="56">
        <v>5.0000000000000001E-3</v>
      </c>
      <c r="J48" s="56">
        <v>3.8399999999999997E-2</v>
      </c>
      <c r="K48" s="55">
        <v>3828.15</v>
      </c>
      <c r="L48" s="55">
        <v>96.1</v>
      </c>
      <c r="M48" s="55">
        <v>0</v>
      </c>
      <c r="N48" s="55">
        <v>3.67885215</v>
      </c>
      <c r="O48" s="56">
        <v>0</v>
      </c>
      <c r="P48" s="56">
        <v>1E-4</v>
      </c>
      <c r="Q48" s="56">
        <v>0</v>
      </c>
    </row>
    <row r="49" spans="1:17">
      <c r="A49" t="s">
        <v>275</v>
      </c>
      <c r="B49" t="s">
        <v>276</v>
      </c>
      <c r="C49" t="s">
        <v>96</v>
      </c>
      <c r="D49" t="s">
        <v>191</v>
      </c>
      <c r="E49" s="108" t="s">
        <v>4062</v>
      </c>
      <c r="F49" s="106" t="s">
        <v>4062</v>
      </c>
      <c r="G49" s="55">
        <v>6.01</v>
      </c>
      <c r="H49" t="s">
        <v>98</v>
      </c>
      <c r="I49" s="56">
        <v>0.01</v>
      </c>
      <c r="J49" s="56">
        <v>3.8100000000000002E-2</v>
      </c>
      <c r="K49" s="55">
        <v>5941219.3099999996</v>
      </c>
      <c r="L49" s="55">
        <v>85.38</v>
      </c>
      <c r="M49" s="55">
        <v>0</v>
      </c>
      <c r="N49" s="55">
        <v>5072.6130468780002</v>
      </c>
      <c r="O49" s="56">
        <v>2.0000000000000001E-4</v>
      </c>
      <c r="P49" s="56">
        <v>8.4400000000000003E-2</v>
      </c>
      <c r="Q49" s="56">
        <v>1.01E-2</v>
      </c>
    </row>
    <row r="50" spans="1:17">
      <c r="A50" t="s">
        <v>278</v>
      </c>
      <c r="B50" t="s">
        <v>279</v>
      </c>
      <c r="C50" t="s">
        <v>96</v>
      </c>
      <c r="D50" t="s">
        <v>191</v>
      </c>
      <c r="E50" s="108" t="s">
        <v>4062</v>
      </c>
      <c r="F50" s="106" t="s">
        <v>4062</v>
      </c>
      <c r="G50" s="55">
        <v>7.81</v>
      </c>
      <c r="H50" t="s">
        <v>98</v>
      </c>
      <c r="I50" s="56">
        <v>1.2999999999999999E-2</v>
      </c>
      <c r="J50" s="56">
        <v>3.9699999999999999E-2</v>
      </c>
      <c r="K50" s="55">
        <v>9933043.1899999995</v>
      </c>
      <c r="L50" s="55">
        <v>82.23</v>
      </c>
      <c r="M50" s="55">
        <v>0</v>
      </c>
      <c r="N50" s="55">
        <v>8167.9414151370001</v>
      </c>
      <c r="O50" s="56">
        <v>5.0000000000000001E-4</v>
      </c>
      <c r="P50" s="56">
        <v>0.13589999999999999</v>
      </c>
      <c r="Q50" s="56">
        <v>1.6299999999999999E-2</v>
      </c>
    </row>
    <row r="51" spans="1:17">
      <c r="A51" t="s">
        <v>281</v>
      </c>
      <c r="B51" t="s">
        <v>282</v>
      </c>
      <c r="C51" t="s">
        <v>96</v>
      </c>
      <c r="D51" t="s">
        <v>191</v>
      </c>
      <c r="E51" s="108" t="s">
        <v>4062</v>
      </c>
      <c r="F51" s="106" t="s">
        <v>4062</v>
      </c>
      <c r="G51" s="55">
        <v>11.83</v>
      </c>
      <c r="H51" t="s">
        <v>98</v>
      </c>
      <c r="I51" s="56">
        <v>1.4999999999999999E-2</v>
      </c>
      <c r="J51" s="56">
        <v>4.3299999999999998E-2</v>
      </c>
      <c r="K51" s="55">
        <v>7437613.0700000003</v>
      </c>
      <c r="L51" s="55">
        <v>72.52</v>
      </c>
      <c r="M51" s="55">
        <v>0</v>
      </c>
      <c r="N51" s="55">
        <v>5393.7569983639996</v>
      </c>
      <c r="O51" s="56">
        <v>2.9999999999999997E-4</v>
      </c>
      <c r="P51" s="56">
        <v>8.9800000000000005E-2</v>
      </c>
      <c r="Q51" s="56">
        <v>1.0800000000000001E-2</v>
      </c>
    </row>
    <row r="52" spans="1:17">
      <c r="A52" s="57" t="s">
        <v>284</v>
      </c>
      <c r="B52" s="108" t="s">
        <v>4062</v>
      </c>
      <c r="C52" s="108" t="s">
        <v>4062</v>
      </c>
      <c r="D52" s="108" t="s">
        <v>4062</v>
      </c>
      <c r="E52" s="108" t="s">
        <v>4062</v>
      </c>
      <c r="F52" s="108" t="s">
        <v>4062</v>
      </c>
      <c r="G52" s="59">
        <v>3.07</v>
      </c>
      <c r="H52" s="108" t="s">
        <v>4062</v>
      </c>
      <c r="I52" s="108" t="s">
        <v>4062</v>
      </c>
      <c r="J52" s="58">
        <v>4.7699999999999999E-2</v>
      </c>
      <c r="K52" s="59">
        <v>322619.52000000002</v>
      </c>
      <c r="L52" s="108" t="s">
        <v>4062</v>
      </c>
      <c r="M52" s="59">
        <v>0</v>
      </c>
      <c r="N52" s="59">
        <v>317.93822538199998</v>
      </c>
      <c r="O52" s="108" t="s">
        <v>4062</v>
      </c>
      <c r="P52" s="58">
        <v>5.3E-3</v>
      </c>
      <c r="Q52" s="58">
        <v>5.9999999999999995E-4</v>
      </c>
    </row>
    <row r="53" spans="1:17">
      <c r="A53" t="s">
        <v>285</v>
      </c>
      <c r="B53" t="s">
        <v>286</v>
      </c>
      <c r="C53" t="s">
        <v>96</v>
      </c>
      <c r="D53" t="s">
        <v>191</v>
      </c>
      <c r="E53" s="108" t="s">
        <v>4062</v>
      </c>
      <c r="F53" s="106" t="s">
        <v>4062</v>
      </c>
      <c r="G53" s="55">
        <v>6.02</v>
      </c>
      <c r="H53" t="s">
        <v>98</v>
      </c>
      <c r="I53" s="56">
        <v>4.1000000000000002E-2</v>
      </c>
      <c r="J53" s="56">
        <v>4.9000000000000002E-2</v>
      </c>
      <c r="K53" s="55">
        <v>69004.58</v>
      </c>
      <c r="L53" s="55">
        <v>96.34</v>
      </c>
      <c r="M53" s="55">
        <v>0</v>
      </c>
      <c r="N53" s="55">
        <v>66.479012372</v>
      </c>
      <c r="O53" s="56">
        <v>0</v>
      </c>
      <c r="P53" s="56">
        <v>1.1000000000000001E-3</v>
      </c>
      <c r="Q53" s="56">
        <v>1E-4</v>
      </c>
    </row>
    <row r="54" spans="1:17">
      <c r="A54" t="s">
        <v>288</v>
      </c>
      <c r="B54" t="s">
        <v>289</v>
      </c>
      <c r="C54" t="s">
        <v>96</v>
      </c>
      <c r="D54" t="s">
        <v>191</v>
      </c>
      <c r="E54" s="108" t="s">
        <v>4062</v>
      </c>
      <c r="F54" s="106" t="s">
        <v>4062</v>
      </c>
      <c r="G54" s="55">
        <v>2.2999999999999998</v>
      </c>
      <c r="H54" t="s">
        <v>98</v>
      </c>
      <c r="I54" s="56">
        <v>4.1000000000000002E-2</v>
      </c>
      <c r="J54" s="56">
        <v>4.7399999999999998E-2</v>
      </c>
      <c r="K54" s="55">
        <v>253614.94</v>
      </c>
      <c r="L54" s="55">
        <v>99.15</v>
      </c>
      <c r="M54" s="55">
        <v>0</v>
      </c>
      <c r="N54" s="55">
        <v>251.45921301000001</v>
      </c>
      <c r="O54" s="56">
        <v>0</v>
      </c>
      <c r="P54" s="56">
        <v>4.1999999999999997E-3</v>
      </c>
      <c r="Q54" s="56">
        <v>5.0000000000000001E-4</v>
      </c>
    </row>
    <row r="55" spans="1:17">
      <c r="A55" s="57" t="s">
        <v>290</v>
      </c>
      <c r="B55" s="108" t="s">
        <v>4062</v>
      </c>
      <c r="C55" s="108" t="s">
        <v>4062</v>
      </c>
      <c r="D55" s="108" t="s">
        <v>4062</v>
      </c>
      <c r="E55" s="108" t="s">
        <v>4062</v>
      </c>
      <c r="F55" s="108" t="s">
        <v>4062</v>
      </c>
      <c r="G55" s="59">
        <v>0</v>
      </c>
      <c r="H55" s="108" t="s">
        <v>4062</v>
      </c>
      <c r="I55" s="108" t="s">
        <v>4062</v>
      </c>
      <c r="J55" s="58">
        <v>0</v>
      </c>
      <c r="K55" s="59">
        <v>0</v>
      </c>
      <c r="L55" s="108" t="s">
        <v>4062</v>
      </c>
      <c r="M55" s="59">
        <v>0</v>
      </c>
      <c r="N55" s="59">
        <v>0</v>
      </c>
      <c r="O55" s="108" t="s">
        <v>4062</v>
      </c>
      <c r="P55" s="58">
        <v>0</v>
      </c>
      <c r="Q55" s="58">
        <v>0</v>
      </c>
    </row>
    <row r="56" spans="1:17">
      <c r="A56" t="s">
        <v>177</v>
      </c>
      <c r="B56" t="s">
        <v>177</v>
      </c>
      <c r="C56" s="108" t="s">
        <v>4062</v>
      </c>
      <c r="D56" t="s">
        <v>177</v>
      </c>
      <c r="E56" s="108" t="s">
        <v>4062</v>
      </c>
      <c r="F56" s="108" t="s">
        <v>4062</v>
      </c>
      <c r="G56" s="55">
        <v>0</v>
      </c>
      <c r="H56" t="s">
        <v>177</v>
      </c>
      <c r="I56" s="56">
        <v>0</v>
      </c>
      <c r="J56" s="56">
        <v>0</v>
      </c>
      <c r="K56" s="55">
        <v>0</v>
      </c>
      <c r="L56" s="55">
        <v>0</v>
      </c>
      <c r="M56" s="108" t="s">
        <v>4062</v>
      </c>
      <c r="N56" s="55">
        <v>0</v>
      </c>
      <c r="O56" s="56">
        <v>0</v>
      </c>
      <c r="P56" s="56">
        <v>0</v>
      </c>
      <c r="Q56" s="56">
        <v>0</v>
      </c>
    </row>
    <row r="57" spans="1:17">
      <c r="A57" s="57" t="s">
        <v>184</v>
      </c>
      <c r="B57" s="108" t="s">
        <v>4062</v>
      </c>
      <c r="C57" s="108" t="s">
        <v>4062</v>
      </c>
      <c r="D57" s="108" t="s">
        <v>4062</v>
      </c>
      <c r="E57" s="108" t="s">
        <v>4062</v>
      </c>
      <c r="F57" s="108" t="s">
        <v>4062</v>
      </c>
      <c r="G57" s="59">
        <v>8.86</v>
      </c>
      <c r="H57" s="108" t="s">
        <v>4062</v>
      </c>
      <c r="I57" s="108" t="s">
        <v>4062</v>
      </c>
      <c r="J57" s="58">
        <v>5.3800000000000001E-2</v>
      </c>
      <c r="K57" s="59">
        <v>85770.77</v>
      </c>
      <c r="L57" s="108" t="s">
        <v>4062</v>
      </c>
      <c r="M57" s="59">
        <v>0</v>
      </c>
      <c r="N57" s="59">
        <v>311.06487183952669</v>
      </c>
      <c r="O57" s="108" t="s">
        <v>4062</v>
      </c>
      <c r="P57" s="58">
        <v>5.1999999999999998E-3</v>
      </c>
      <c r="Q57" s="58">
        <v>5.9999999999999995E-4</v>
      </c>
    </row>
    <row r="58" spans="1:17">
      <c r="A58" s="57" t="s">
        <v>291</v>
      </c>
      <c r="B58" s="108" t="s">
        <v>4062</v>
      </c>
      <c r="C58" s="108" t="s">
        <v>4062</v>
      </c>
      <c r="D58" s="108" t="s">
        <v>4062</v>
      </c>
      <c r="E58" s="108" t="s">
        <v>4062</v>
      </c>
      <c r="F58" s="108" t="s">
        <v>4062</v>
      </c>
      <c r="G58" s="59">
        <v>8.86</v>
      </c>
      <c r="H58" s="108" t="s">
        <v>4062</v>
      </c>
      <c r="I58" s="108" t="s">
        <v>4062</v>
      </c>
      <c r="J58" s="58">
        <v>5.3800000000000001E-2</v>
      </c>
      <c r="K58" s="59">
        <v>85770.77</v>
      </c>
      <c r="L58" s="108" t="s">
        <v>4062</v>
      </c>
      <c r="M58" s="59">
        <v>0</v>
      </c>
      <c r="N58" s="59">
        <v>311.06487183952669</v>
      </c>
      <c r="O58" s="108" t="s">
        <v>4062</v>
      </c>
      <c r="P58" s="58">
        <v>5.1999999999999998E-3</v>
      </c>
      <c r="Q58" s="58">
        <v>5.9999999999999995E-4</v>
      </c>
    </row>
    <row r="59" spans="1:17">
      <c r="A59" t="s">
        <v>292</v>
      </c>
      <c r="B59" t="s">
        <v>293</v>
      </c>
      <c r="C59" t="s">
        <v>108</v>
      </c>
      <c r="D59" t="s">
        <v>294</v>
      </c>
      <c r="E59" t="s">
        <v>295</v>
      </c>
      <c r="F59" s="106" t="s">
        <v>4062</v>
      </c>
      <c r="G59" s="55">
        <v>17.670000000000002</v>
      </c>
      <c r="H59" t="s">
        <v>100</v>
      </c>
      <c r="I59" s="56">
        <v>4.4999999999999998E-2</v>
      </c>
      <c r="J59" s="56">
        <v>5.7500000000000002E-2</v>
      </c>
      <c r="K59" s="55">
        <v>24588.09</v>
      </c>
      <c r="L59" s="55">
        <v>78.942499999999939</v>
      </c>
      <c r="M59" s="55">
        <v>0</v>
      </c>
      <c r="N59" s="55">
        <v>70.401712843302704</v>
      </c>
      <c r="O59" s="56">
        <v>0</v>
      </c>
      <c r="P59" s="56">
        <v>1.1999999999999999E-3</v>
      </c>
      <c r="Q59" s="56">
        <v>1E-4</v>
      </c>
    </row>
    <row r="60" spans="1:17">
      <c r="A60" t="s">
        <v>296</v>
      </c>
      <c r="B60" t="s">
        <v>297</v>
      </c>
      <c r="C60" t="s">
        <v>108</v>
      </c>
      <c r="D60" t="s">
        <v>294</v>
      </c>
      <c r="E60" t="s">
        <v>295</v>
      </c>
      <c r="F60" s="106" t="s">
        <v>4062</v>
      </c>
      <c r="G60" s="55">
        <v>6.28</v>
      </c>
      <c r="H60" t="s">
        <v>100</v>
      </c>
      <c r="I60" s="56">
        <v>6.5000000000000002E-2</v>
      </c>
      <c r="J60" s="56">
        <v>5.28E-2</v>
      </c>
      <c r="K60" s="55">
        <v>61182.68</v>
      </c>
      <c r="L60" s="55">
        <v>108.45100000000018</v>
      </c>
      <c r="M60" s="55">
        <v>0</v>
      </c>
      <c r="N60" s="55">
        <v>240.66315899622401</v>
      </c>
      <c r="O60" s="56">
        <v>0</v>
      </c>
      <c r="P60" s="56">
        <v>4.0000000000000001E-3</v>
      </c>
      <c r="Q60" s="56">
        <v>5.0000000000000001E-4</v>
      </c>
    </row>
    <row r="61" spans="1:17">
      <c r="A61" s="57" t="s">
        <v>298</v>
      </c>
      <c r="B61" s="108" t="s">
        <v>4062</v>
      </c>
      <c r="C61" s="108" t="s">
        <v>4062</v>
      </c>
      <c r="D61" s="108" t="s">
        <v>4062</v>
      </c>
      <c r="E61" s="108" t="s">
        <v>4062</v>
      </c>
      <c r="F61" s="108" t="s">
        <v>4062</v>
      </c>
      <c r="G61" s="59">
        <v>0</v>
      </c>
      <c r="H61" s="108" t="s">
        <v>4062</v>
      </c>
      <c r="I61" s="108" t="s">
        <v>4062</v>
      </c>
      <c r="J61" s="58">
        <v>0</v>
      </c>
      <c r="K61" s="59">
        <v>0</v>
      </c>
      <c r="L61" s="108" t="s">
        <v>4062</v>
      </c>
      <c r="M61" s="59">
        <v>0</v>
      </c>
      <c r="N61" s="59">
        <v>0</v>
      </c>
      <c r="O61" s="108" t="s">
        <v>4062</v>
      </c>
      <c r="P61" s="58">
        <v>0</v>
      </c>
      <c r="Q61" s="58">
        <v>0</v>
      </c>
    </row>
    <row r="62" spans="1:17">
      <c r="A62" t="s">
        <v>177</v>
      </c>
      <c r="B62" t="s">
        <v>177</v>
      </c>
      <c r="C62" s="108" t="s">
        <v>4062</v>
      </c>
      <c r="D62" t="s">
        <v>177</v>
      </c>
      <c r="E62" s="108" t="s">
        <v>4062</v>
      </c>
      <c r="F62" s="108" t="s">
        <v>4062</v>
      </c>
      <c r="G62" s="55">
        <v>0</v>
      </c>
      <c r="H62" t="s">
        <v>177</v>
      </c>
      <c r="I62" s="56">
        <v>0</v>
      </c>
      <c r="J62" s="56">
        <v>0</v>
      </c>
      <c r="K62" s="55">
        <v>0</v>
      </c>
      <c r="L62" s="55">
        <v>0</v>
      </c>
      <c r="M62" s="108" t="s">
        <v>4062</v>
      </c>
      <c r="N62" s="55">
        <v>0</v>
      </c>
      <c r="O62" s="56">
        <v>0</v>
      </c>
      <c r="P62" s="56">
        <v>0</v>
      </c>
      <c r="Q62" s="56">
        <v>0</v>
      </c>
    </row>
    <row r="63" spans="1:17">
      <c r="A63" t="s">
        <v>299</v>
      </c>
      <c r="B63" s="108" t="s">
        <v>4062</v>
      </c>
      <c r="C63" s="108" t="s">
        <v>4062</v>
      </c>
      <c r="D63" s="108" t="s">
        <v>4062</v>
      </c>
      <c r="E63" s="108" t="s">
        <v>4062</v>
      </c>
      <c r="F63" s="108" t="s">
        <v>4062</v>
      </c>
      <c r="G63" s="108" t="s">
        <v>4062</v>
      </c>
      <c r="H63" s="108" t="s">
        <v>4062</v>
      </c>
      <c r="I63" s="108" t="s">
        <v>4062</v>
      </c>
      <c r="J63" s="108" t="s">
        <v>4062</v>
      </c>
      <c r="K63" s="108" t="s">
        <v>4062</v>
      </c>
      <c r="L63" s="108" t="s">
        <v>4062</v>
      </c>
      <c r="M63" s="108" t="s">
        <v>4062</v>
      </c>
      <c r="N63" s="108" t="s">
        <v>4062</v>
      </c>
      <c r="O63" s="108" t="s">
        <v>4062</v>
      </c>
      <c r="P63" s="108" t="s">
        <v>4062</v>
      </c>
      <c r="Q63" s="108" t="s">
        <v>4062</v>
      </c>
    </row>
    <row r="64" spans="1:17">
      <c r="A64" t="s">
        <v>300</v>
      </c>
      <c r="B64" s="108" t="s">
        <v>4062</v>
      </c>
      <c r="C64" s="108" t="s">
        <v>4062</v>
      </c>
      <c r="D64" s="108" t="s">
        <v>4062</v>
      </c>
      <c r="E64" s="108" t="s">
        <v>4062</v>
      </c>
      <c r="F64" s="108" t="s">
        <v>4062</v>
      </c>
      <c r="G64" s="108" t="s">
        <v>4062</v>
      </c>
      <c r="H64" s="108" t="s">
        <v>4062</v>
      </c>
      <c r="I64" s="108" t="s">
        <v>4062</v>
      </c>
      <c r="J64" s="108" t="s">
        <v>4062</v>
      </c>
      <c r="K64" s="108" t="s">
        <v>4062</v>
      </c>
      <c r="L64" s="108" t="s">
        <v>4062</v>
      </c>
      <c r="M64" s="108" t="s">
        <v>4062</v>
      </c>
      <c r="N64" s="108" t="s">
        <v>4062</v>
      </c>
      <c r="O64" s="108" t="s">
        <v>4062</v>
      </c>
      <c r="P64" s="108" t="s">
        <v>4062</v>
      </c>
      <c r="Q64" s="108" t="s">
        <v>4062</v>
      </c>
    </row>
    <row r="65" spans="1:17">
      <c r="A65" t="s">
        <v>301</v>
      </c>
      <c r="B65" s="108" t="s">
        <v>4062</v>
      </c>
      <c r="C65" s="108" t="s">
        <v>4062</v>
      </c>
      <c r="D65" s="108" t="s">
        <v>4062</v>
      </c>
      <c r="E65" s="108" t="s">
        <v>4062</v>
      </c>
      <c r="F65" s="108" t="s">
        <v>4062</v>
      </c>
      <c r="G65" s="108" t="s">
        <v>4062</v>
      </c>
      <c r="H65" s="108" t="s">
        <v>4062</v>
      </c>
      <c r="I65" s="108" t="s">
        <v>4062</v>
      </c>
      <c r="J65" s="108" t="s">
        <v>4062</v>
      </c>
      <c r="K65" s="108" t="s">
        <v>4062</v>
      </c>
      <c r="L65" s="108" t="s">
        <v>4062</v>
      </c>
      <c r="M65" s="108" t="s">
        <v>4062</v>
      </c>
      <c r="N65" s="108" t="s">
        <v>4062</v>
      </c>
      <c r="O65" s="108" t="s">
        <v>4062</v>
      </c>
      <c r="P65" s="108" t="s">
        <v>4062</v>
      </c>
      <c r="Q65" s="108" t="s">
        <v>4062</v>
      </c>
    </row>
    <row r="66" spans="1:17">
      <c r="A66" t="s">
        <v>302</v>
      </c>
      <c r="B66" s="108" t="s">
        <v>4062</v>
      </c>
      <c r="C66" s="108" t="s">
        <v>4062</v>
      </c>
      <c r="D66" s="108" t="s">
        <v>4062</v>
      </c>
      <c r="E66" s="108" t="s">
        <v>4062</v>
      </c>
      <c r="F66" s="108" t="s">
        <v>4062</v>
      </c>
      <c r="G66" s="108" t="s">
        <v>4062</v>
      </c>
      <c r="H66" s="108" t="s">
        <v>4062</v>
      </c>
      <c r="I66" s="108" t="s">
        <v>4062</v>
      </c>
      <c r="J66" s="108" t="s">
        <v>4062</v>
      </c>
      <c r="K66" s="108" t="s">
        <v>4062</v>
      </c>
      <c r="L66" s="108" t="s">
        <v>4062</v>
      </c>
      <c r="M66" s="108" t="s">
        <v>4062</v>
      </c>
      <c r="N66" s="108" t="s">
        <v>4062</v>
      </c>
      <c r="O66" s="108" t="s">
        <v>4062</v>
      </c>
      <c r="P66" s="108" t="s">
        <v>4062</v>
      </c>
      <c r="Q66" s="108" t="s">
        <v>4062</v>
      </c>
    </row>
    <row r="67" spans="1:17" hidden="1">
      <c r="B67" s="13"/>
      <c r="C67" s="13"/>
    </row>
    <row r="68" spans="1:17" hidden="1">
      <c r="B68" s="13"/>
      <c r="C68" s="13"/>
    </row>
    <row r="69" spans="1:17" hidden="1">
      <c r="B69" s="13"/>
      <c r="C69" s="13"/>
    </row>
    <row r="70" spans="1:17" hidden="1">
      <c r="B70" s="13"/>
      <c r="C70" s="13"/>
    </row>
    <row r="71" spans="1:17" hidden="1">
      <c r="B71" s="13"/>
      <c r="C71" s="13"/>
    </row>
    <row r="72" spans="1:17" hidden="1">
      <c r="B72" s="13"/>
      <c r="C72" s="13"/>
    </row>
    <row r="73" spans="1:17" hidden="1">
      <c r="B73" s="13"/>
      <c r="C73" s="13"/>
    </row>
    <row r="74" spans="1:17" hidden="1">
      <c r="B74" s="13"/>
      <c r="C74" s="13"/>
    </row>
    <row r="75" spans="1:17" hidden="1">
      <c r="B75" s="13"/>
      <c r="C75" s="13"/>
    </row>
    <row r="76" spans="1:17" hidden="1">
      <c r="B76" s="13"/>
      <c r="C76" s="13"/>
    </row>
    <row r="77" spans="1:17" hidden="1">
      <c r="B77" s="13"/>
      <c r="C77" s="13"/>
    </row>
    <row r="78" spans="1:17" hidden="1">
      <c r="B78" s="13"/>
      <c r="C78" s="13"/>
    </row>
    <row r="79" spans="1:17" hidden="1">
      <c r="B79" s="13"/>
      <c r="C79" s="13"/>
    </row>
    <row r="80" spans="1:17" hidden="1">
      <c r="B80" s="13"/>
      <c r="C80" s="13"/>
    </row>
    <row r="81" spans="2:3" hidden="1">
      <c r="B81" s="13"/>
      <c r="C81" s="13"/>
    </row>
    <row r="82" spans="2:3" hidden="1">
      <c r="B82" s="13"/>
      <c r="C82" s="13"/>
    </row>
    <row r="83" spans="2:3" hidden="1">
      <c r="B83" s="13"/>
      <c r="C83" s="13"/>
    </row>
    <row r="84" spans="2:3" hidden="1">
      <c r="B84" s="13"/>
      <c r="C84" s="13"/>
    </row>
    <row r="85" spans="2:3" hidden="1">
      <c r="B85" s="13"/>
      <c r="C85" s="13"/>
    </row>
    <row r="86" spans="2:3" hidden="1">
      <c r="B86" s="13"/>
      <c r="C86" s="13"/>
    </row>
    <row r="87" spans="2:3" hidden="1">
      <c r="B87" s="13"/>
      <c r="C87" s="13"/>
    </row>
    <row r="88" spans="2:3" hidden="1">
      <c r="B88" s="13"/>
      <c r="C88" s="13"/>
    </row>
    <row r="89" spans="2:3" hidden="1">
      <c r="B89" s="13"/>
      <c r="C89" s="13"/>
    </row>
    <row r="90" spans="2:3" hidden="1">
      <c r="B90" s="13"/>
      <c r="C90" s="13"/>
    </row>
    <row r="91" spans="2:3" hidden="1">
      <c r="B91" s="13"/>
      <c r="C91" s="13"/>
    </row>
    <row r="92" spans="2:3" hidden="1">
      <c r="B92" s="13"/>
      <c r="C92" s="13"/>
    </row>
    <row r="93" spans="2:3" hidden="1">
      <c r="B93" s="13"/>
      <c r="C93" s="13"/>
    </row>
    <row r="94" spans="2:3" hidden="1">
      <c r="B94" s="13"/>
      <c r="C94" s="13"/>
    </row>
    <row r="95" spans="2:3" hidden="1">
      <c r="B95" s="13"/>
      <c r="C95" s="13"/>
    </row>
    <row r="96" spans="2:3" hidden="1">
      <c r="B96" s="13"/>
      <c r="C96" s="13"/>
    </row>
    <row r="97" spans="2:3" hidden="1">
      <c r="B97" s="13"/>
      <c r="C97" s="13"/>
    </row>
    <row r="98" spans="2:3" hidden="1">
      <c r="B98" s="13"/>
      <c r="C98" s="13"/>
    </row>
    <row r="99" spans="2:3" hidden="1">
      <c r="B99" s="13"/>
      <c r="C99" s="13"/>
    </row>
    <row r="100" spans="2:3" hidden="1">
      <c r="B100" s="13"/>
      <c r="C100" s="13"/>
    </row>
    <row r="101" spans="2:3" hidden="1">
      <c r="B101" s="13"/>
      <c r="C101" s="13"/>
    </row>
    <row r="102" spans="2:3" hidden="1">
      <c r="B102" s="13"/>
      <c r="C102" s="13"/>
    </row>
    <row r="103" spans="2:3" hidden="1">
      <c r="B103" s="13"/>
      <c r="C103" s="13"/>
    </row>
    <row r="104" spans="2:3" hidden="1">
      <c r="B104" s="13"/>
      <c r="C104" s="13"/>
    </row>
    <row r="105" spans="2:3" hidden="1">
      <c r="B105" s="13"/>
      <c r="C105" s="13"/>
    </row>
    <row r="106" spans="2:3" hidden="1">
      <c r="B106" s="13"/>
      <c r="C106" s="13"/>
    </row>
    <row r="107" spans="2:3" hidden="1">
      <c r="B107" s="13"/>
      <c r="C107" s="13"/>
    </row>
    <row r="108" spans="2:3" hidden="1">
      <c r="B108" s="13"/>
      <c r="C108" s="13"/>
    </row>
    <row r="109" spans="2:3" hidden="1">
      <c r="B109" s="13"/>
      <c r="C109" s="13"/>
    </row>
    <row r="110" spans="2:3" hidden="1">
      <c r="B110" s="13"/>
      <c r="C110" s="13"/>
    </row>
    <row r="111" spans="2:3" hidden="1">
      <c r="B111" s="13"/>
      <c r="C111" s="13"/>
    </row>
    <row r="112" spans="2:3" hidden="1">
      <c r="B112" s="13"/>
      <c r="C112" s="13"/>
    </row>
    <row r="113" spans="2:3" hidden="1">
      <c r="B113" s="13"/>
      <c r="C113" s="13"/>
    </row>
    <row r="114" spans="2:3" hidden="1">
      <c r="B114" s="13"/>
      <c r="C114" s="13"/>
    </row>
    <row r="115" spans="2:3" hidden="1">
      <c r="B115" s="13"/>
      <c r="C115" s="13"/>
    </row>
    <row r="116" spans="2:3" hidden="1">
      <c r="B116" s="13"/>
      <c r="C116" s="13"/>
    </row>
    <row r="117" spans="2:3" hidden="1">
      <c r="B117" s="13"/>
      <c r="C117" s="13"/>
    </row>
    <row r="118" spans="2:3" hidden="1">
      <c r="B118" s="13"/>
      <c r="C118" s="13"/>
    </row>
    <row r="119" spans="2:3" hidden="1">
      <c r="B119" s="13"/>
      <c r="C119" s="13"/>
    </row>
    <row r="120" spans="2:3" hidden="1">
      <c r="B120" s="13"/>
      <c r="C120" s="13"/>
    </row>
    <row r="121" spans="2:3" hidden="1">
      <c r="B121" s="13"/>
      <c r="C121" s="13"/>
    </row>
    <row r="122" spans="2:3" hidden="1">
      <c r="B122" s="13"/>
      <c r="C122" s="13"/>
    </row>
    <row r="123" spans="2:3" hidden="1">
      <c r="B123" s="13"/>
      <c r="C123" s="13"/>
    </row>
    <row r="124" spans="2:3" hidden="1">
      <c r="B124" s="13"/>
      <c r="C124" s="13"/>
    </row>
    <row r="125" spans="2:3" hidden="1">
      <c r="B125" s="13"/>
      <c r="C125" s="13"/>
    </row>
    <row r="126" spans="2:3" hidden="1">
      <c r="B126" s="13"/>
      <c r="C126" s="13"/>
    </row>
    <row r="127" spans="2:3" hidden="1">
      <c r="B127" s="13"/>
      <c r="C127" s="13"/>
    </row>
    <row r="128" spans="2:3" hidden="1">
      <c r="B128" s="13"/>
      <c r="C128" s="13"/>
    </row>
    <row r="129" spans="2:3" hidden="1">
      <c r="B129" s="13"/>
      <c r="C129" s="13"/>
    </row>
    <row r="130" spans="2:3" hidden="1">
      <c r="B130" s="13"/>
      <c r="C130" s="13"/>
    </row>
    <row r="131" spans="2:3" hidden="1">
      <c r="B131" s="13"/>
      <c r="C131" s="13"/>
    </row>
    <row r="132" spans="2:3" hidden="1">
      <c r="B132" s="13"/>
      <c r="C132" s="13"/>
    </row>
    <row r="133" spans="2:3" hidden="1">
      <c r="B133" s="13"/>
      <c r="C133" s="13"/>
    </row>
    <row r="134" spans="2:3" hidden="1">
      <c r="B134" s="13"/>
      <c r="C134" s="13"/>
    </row>
    <row r="135" spans="2:3" hidden="1">
      <c r="B135" s="13"/>
      <c r="C135" s="13"/>
    </row>
    <row r="136" spans="2:3" hidden="1">
      <c r="B136" s="13"/>
      <c r="C136" s="13"/>
    </row>
    <row r="137" spans="2:3" hidden="1">
      <c r="B137" s="13"/>
      <c r="C137" s="13"/>
    </row>
    <row r="138" spans="2:3" hidden="1">
      <c r="B138" s="13"/>
      <c r="C138" s="13"/>
    </row>
    <row r="139" spans="2:3" hidden="1">
      <c r="B139" s="13"/>
      <c r="C139" s="13"/>
    </row>
    <row r="140" spans="2:3" hidden="1">
      <c r="B140" s="13"/>
      <c r="C140" s="13"/>
    </row>
    <row r="141" spans="2:3" hidden="1">
      <c r="B141" s="13"/>
      <c r="C141" s="13"/>
    </row>
    <row r="142" spans="2:3" hidden="1">
      <c r="B142" s="13"/>
      <c r="C142" s="13"/>
    </row>
    <row r="143" spans="2:3" hidden="1">
      <c r="B143" s="13"/>
      <c r="C143" s="13"/>
    </row>
    <row r="144" spans="2:3" hidden="1">
      <c r="B144" s="13"/>
      <c r="C144" s="13"/>
    </row>
    <row r="145" spans="2:3" hidden="1">
      <c r="B145" s="13"/>
      <c r="C145" s="13"/>
    </row>
    <row r="146" spans="2:3" hidden="1">
      <c r="B146" s="13"/>
      <c r="C146" s="13"/>
    </row>
    <row r="147" spans="2:3" hidden="1">
      <c r="B147" s="13"/>
      <c r="C147" s="13"/>
    </row>
    <row r="148" spans="2:3" hidden="1">
      <c r="B148" s="13"/>
      <c r="C148" s="13"/>
    </row>
    <row r="149" spans="2:3" hidden="1">
      <c r="B149" s="13"/>
      <c r="C149" s="13"/>
    </row>
    <row r="150" spans="2:3" hidden="1">
      <c r="B150" s="13"/>
      <c r="C150" s="13"/>
    </row>
    <row r="151" spans="2:3" hidden="1">
      <c r="B151" s="13"/>
      <c r="C151" s="13"/>
    </row>
    <row r="152" spans="2:3" hidden="1">
      <c r="B152" s="13"/>
      <c r="C152" s="13"/>
    </row>
    <row r="153" spans="2:3" hidden="1">
      <c r="B153" s="13"/>
      <c r="C153" s="13"/>
    </row>
    <row r="154" spans="2:3" hidden="1">
      <c r="B154" s="13"/>
      <c r="C154" s="13"/>
    </row>
    <row r="155" spans="2:3" hidden="1">
      <c r="B155" s="13"/>
      <c r="C155" s="13"/>
    </row>
    <row r="156" spans="2:3" hidden="1">
      <c r="B156" s="13"/>
      <c r="C156" s="13"/>
    </row>
    <row r="157" spans="2:3" hidden="1">
      <c r="B157" s="13"/>
      <c r="C157" s="13"/>
    </row>
    <row r="158" spans="2:3" hidden="1">
      <c r="B158" s="13"/>
      <c r="C158" s="13"/>
    </row>
    <row r="159" spans="2:3" hidden="1">
      <c r="B159" s="13"/>
      <c r="C159" s="13"/>
    </row>
    <row r="160" spans="2:3" hidden="1">
      <c r="B160" s="13"/>
      <c r="C160" s="13"/>
    </row>
    <row r="161" spans="2:3" hidden="1">
      <c r="B161" s="13"/>
      <c r="C161" s="13"/>
    </row>
    <row r="162" spans="2:3" hidden="1">
      <c r="B162" s="13"/>
      <c r="C162" s="13"/>
    </row>
    <row r="163" spans="2:3" hidden="1">
      <c r="B163" s="13"/>
      <c r="C163" s="13"/>
    </row>
    <row r="164" spans="2:3" hidden="1">
      <c r="B164" s="13"/>
      <c r="C164" s="13"/>
    </row>
    <row r="165" spans="2:3" hidden="1">
      <c r="B165" s="13"/>
      <c r="C165" s="13"/>
    </row>
    <row r="166" spans="2:3" hidden="1">
      <c r="B166" s="13"/>
      <c r="C166" s="13"/>
    </row>
    <row r="167" spans="2:3" hidden="1">
      <c r="B167" s="13"/>
      <c r="C167" s="13"/>
    </row>
    <row r="168" spans="2:3" hidden="1">
      <c r="B168" s="13"/>
      <c r="C168" s="13"/>
    </row>
    <row r="169" spans="2:3" hidden="1">
      <c r="B169" s="13"/>
      <c r="C169" s="13"/>
    </row>
    <row r="170" spans="2:3" hidden="1">
      <c r="B170" s="13"/>
      <c r="C170" s="13"/>
    </row>
    <row r="171" spans="2:3" hidden="1">
      <c r="B171" s="13"/>
      <c r="C171" s="13"/>
    </row>
    <row r="172" spans="2:3" hidden="1">
      <c r="B172" s="13"/>
      <c r="C172" s="13"/>
    </row>
    <row r="173" spans="2:3" hidden="1">
      <c r="B173" s="13"/>
      <c r="C173" s="13"/>
    </row>
    <row r="174" spans="2:3" hidden="1">
      <c r="B174" s="13"/>
      <c r="C174" s="13"/>
    </row>
    <row r="175" spans="2:3" hidden="1">
      <c r="B175" s="13"/>
      <c r="C175" s="13"/>
    </row>
    <row r="176" spans="2:3" hidden="1">
      <c r="B176" s="13"/>
      <c r="C176" s="13"/>
    </row>
    <row r="177" spans="2:3" hidden="1">
      <c r="B177" s="13"/>
      <c r="C177" s="13"/>
    </row>
    <row r="178" spans="2:3" hidden="1">
      <c r="B178" s="13"/>
      <c r="C178" s="13"/>
    </row>
    <row r="179" spans="2:3" hidden="1">
      <c r="B179" s="13"/>
      <c r="C179" s="13"/>
    </row>
    <row r="180" spans="2:3" hidden="1">
      <c r="B180" s="13"/>
      <c r="C180" s="13"/>
    </row>
    <row r="181" spans="2:3" hidden="1">
      <c r="B181" s="13"/>
      <c r="C181" s="13"/>
    </row>
    <row r="182" spans="2:3" hidden="1">
      <c r="B182" s="13"/>
      <c r="C182" s="13"/>
    </row>
    <row r="183" spans="2:3" hidden="1">
      <c r="B183" s="13"/>
      <c r="C183" s="13"/>
    </row>
    <row r="184" spans="2:3" hidden="1">
      <c r="B184" s="13"/>
      <c r="C184" s="13"/>
    </row>
    <row r="185" spans="2:3" hidden="1">
      <c r="B185" s="13"/>
      <c r="C185" s="13"/>
    </row>
    <row r="186" spans="2:3" hidden="1">
      <c r="B186" s="13"/>
      <c r="C186" s="13"/>
    </row>
    <row r="187" spans="2:3" hidden="1">
      <c r="B187" s="13"/>
      <c r="C187" s="13"/>
    </row>
    <row r="188" spans="2:3" hidden="1">
      <c r="B188" s="13"/>
      <c r="C188" s="13"/>
    </row>
    <row r="189" spans="2:3" hidden="1">
      <c r="B189" s="13"/>
      <c r="C189" s="13"/>
    </row>
    <row r="190" spans="2:3" hidden="1">
      <c r="B190" s="13"/>
      <c r="C190" s="13"/>
    </row>
    <row r="191" spans="2:3" hidden="1">
      <c r="B191" s="13"/>
      <c r="C191" s="13"/>
    </row>
    <row r="192" spans="2:3" hidden="1">
      <c r="B192" s="13"/>
      <c r="C192" s="13"/>
    </row>
    <row r="193" spans="2:3" hidden="1">
      <c r="B193" s="13"/>
      <c r="C193" s="13"/>
    </row>
    <row r="194" spans="2:3" hidden="1">
      <c r="B194" s="13"/>
      <c r="C194" s="13"/>
    </row>
    <row r="195" spans="2:3" hidden="1">
      <c r="B195" s="13"/>
      <c r="C195" s="13"/>
    </row>
    <row r="196" spans="2:3" hidden="1">
      <c r="B196" s="13"/>
      <c r="C196" s="13"/>
    </row>
    <row r="197" spans="2:3" hidden="1">
      <c r="B197" s="13"/>
      <c r="C197" s="13"/>
    </row>
    <row r="198" spans="2:3" hidden="1">
      <c r="B198" s="13"/>
      <c r="C198" s="13"/>
    </row>
    <row r="199" spans="2:3" hidden="1">
      <c r="B199" s="13"/>
      <c r="C199" s="13"/>
    </row>
    <row r="200" spans="2:3" hidden="1">
      <c r="B200" s="13"/>
      <c r="C200" s="13"/>
    </row>
    <row r="201" spans="2:3" hidden="1">
      <c r="B201" s="13"/>
      <c r="C201" s="13"/>
    </row>
    <row r="202" spans="2:3" hidden="1">
      <c r="B202" s="13"/>
      <c r="C202" s="13"/>
    </row>
    <row r="203" spans="2:3" hidden="1">
      <c r="B203" s="13"/>
      <c r="C203" s="13"/>
    </row>
    <row r="204" spans="2:3" hidden="1">
      <c r="B204" s="13"/>
      <c r="C204" s="13"/>
    </row>
    <row r="205" spans="2:3" hidden="1">
      <c r="B205" s="13"/>
      <c r="C205" s="13"/>
    </row>
    <row r="206" spans="2:3" hidden="1">
      <c r="B206" s="13"/>
      <c r="C206" s="13"/>
    </row>
    <row r="207" spans="2:3" hidden="1">
      <c r="B207" s="13"/>
      <c r="C207" s="13"/>
    </row>
    <row r="208" spans="2:3" hidden="1">
      <c r="B208" s="13"/>
      <c r="C208" s="13"/>
    </row>
    <row r="209" spans="2:3" hidden="1">
      <c r="B209" s="13"/>
      <c r="C209" s="13"/>
    </row>
    <row r="210" spans="2:3" hidden="1">
      <c r="B210" s="13"/>
      <c r="C210" s="13"/>
    </row>
    <row r="211" spans="2:3" hidden="1">
      <c r="B211" s="13"/>
      <c r="C211" s="13"/>
    </row>
    <row r="212" spans="2:3" hidden="1">
      <c r="B212" s="13"/>
      <c r="C212" s="13"/>
    </row>
    <row r="213" spans="2:3" hidden="1">
      <c r="B213" s="13"/>
      <c r="C213" s="13"/>
    </row>
    <row r="214" spans="2:3" hidden="1">
      <c r="B214" s="13"/>
      <c r="C214" s="13"/>
    </row>
    <row r="215" spans="2:3" hidden="1">
      <c r="B215" s="13"/>
      <c r="C215" s="13"/>
    </row>
    <row r="216" spans="2:3" hidden="1">
      <c r="B216" s="13"/>
      <c r="C216" s="13"/>
    </row>
    <row r="217" spans="2:3" hidden="1">
      <c r="B217" s="13"/>
      <c r="C217" s="13"/>
    </row>
    <row r="218" spans="2:3" hidden="1">
      <c r="B218" s="13"/>
      <c r="C218" s="13"/>
    </row>
    <row r="219" spans="2:3" hidden="1">
      <c r="B219" s="13"/>
      <c r="C219" s="13"/>
    </row>
    <row r="220" spans="2:3" hidden="1">
      <c r="B220" s="13"/>
      <c r="C220" s="13"/>
    </row>
    <row r="221" spans="2:3" hidden="1">
      <c r="B221" s="13"/>
      <c r="C221" s="13"/>
    </row>
    <row r="222" spans="2:3" hidden="1">
      <c r="B222" s="13"/>
      <c r="C222" s="13"/>
    </row>
    <row r="223" spans="2:3" hidden="1">
      <c r="B223" s="13"/>
      <c r="C223" s="13"/>
    </row>
    <row r="224" spans="2:3" hidden="1">
      <c r="B224" s="13"/>
      <c r="C224" s="13"/>
    </row>
    <row r="225" spans="2:3" hidden="1">
      <c r="B225" s="13"/>
      <c r="C225" s="13"/>
    </row>
    <row r="226" spans="2:3" hidden="1">
      <c r="B226" s="13"/>
      <c r="C226" s="13"/>
    </row>
    <row r="227" spans="2:3" hidden="1">
      <c r="B227" s="13"/>
      <c r="C227" s="13"/>
    </row>
    <row r="228" spans="2:3" hidden="1">
      <c r="B228" s="13"/>
      <c r="C228" s="13"/>
    </row>
    <row r="229" spans="2:3" hidden="1">
      <c r="B229" s="13"/>
      <c r="C229" s="13"/>
    </row>
    <row r="230" spans="2:3" hidden="1">
      <c r="B230" s="13"/>
      <c r="C230" s="13"/>
    </row>
    <row r="231" spans="2:3" hidden="1">
      <c r="B231" s="13"/>
      <c r="C231" s="13"/>
    </row>
    <row r="232" spans="2:3" hidden="1">
      <c r="B232" s="13"/>
      <c r="C232" s="13"/>
    </row>
    <row r="233" spans="2:3" hidden="1">
      <c r="B233" s="13"/>
      <c r="C233" s="13"/>
    </row>
    <row r="234" spans="2:3" hidden="1">
      <c r="B234" s="13"/>
      <c r="C234" s="13"/>
    </row>
    <row r="235" spans="2:3" hidden="1">
      <c r="B235" s="13"/>
      <c r="C235" s="13"/>
    </row>
    <row r="236" spans="2:3" hidden="1">
      <c r="B236" s="13"/>
      <c r="C236" s="13"/>
    </row>
    <row r="237" spans="2:3" hidden="1">
      <c r="B237" s="13"/>
      <c r="C237" s="13"/>
    </row>
    <row r="238" spans="2:3" hidden="1">
      <c r="B238" s="13"/>
      <c r="C238" s="13"/>
    </row>
    <row r="239" spans="2:3" hidden="1">
      <c r="B239" s="13"/>
      <c r="C239" s="13"/>
    </row>
    <row r="240" spans="2:3" hidden="1">
      <c r="B240" s="13"/>
      <c r="C240" s="13"/>
    </row>
    <row r="241" spans="2:3" hidden="1">
      <c r="B241" s="13"/>
      <c r="C241" s="13"/>
    </row>
    <row r="242" spans="2:3" hidden="1">
      <c r="B242" s="13"/>
      <c r="C242" s="13"/>
    </row>
    <row r="243" spans="2:3" hidden="1">
      <c r="B243" s="13"/>
      <c r="C243" s="13"/>
    </row>
    <row r="244" spans="2:3" hidden="1">
      <c r="B244" s="13"/>
      <c r="C244" s="13"/>
    </row>
    <row r="245" spans="2:3" hidden="1">
      <c r="B245" s="13"/>
      <c r="C245" s="13"/>
    </row>
    <row r="246" spans="2:3" hidden="1">
      <c r="B246" s="13"/>
      <c r="C246" s="13"/>
    </row>
    <row r="247" spans="2:3" hidden="1">
      <c r="B247" s="13"/>
      <c r="C247" s="13"/>
    </row>
    <row r="248" spans="2:3" hidden="1">
      <c r="B248" s="13"/>
      <c r="C248" s="13"/>
    </row>
    <row r="249" spans="2:3" hidden="1">
      <c r="B249" s="13"/>
      <c r="C249" s="13"/>
    </row>
    <row r="250" spans="2:3" hidden="1">
      <c r="B250" s="13"/>
      <c r="C250" s="13"/>
    </row>
    <row r="251" spans="2:3" hidden="1">
      <c r="B251" s="13"/>
      <c r="C251" s="13"/>
    </row>
    <row r="252" spans="2:3" hidden="1">
      <c r="B252" s="13"/>
      <c r="C252" s="13"/>
    </row>
    <row r="253" spans="2:3" hidden="1">
      <c r="B253" s="13"/>
      <c r="C253" s="13"/>
    </row>
    <row r="254" spans="2:3" hidden="1">
      <c r="B254" s="13"/>
      <c r="C254" s="13"/>
    </row>
    <row r="255" spans="2:3" hidden="1">
      <c r="B255" s="13"/>
      <c r="C255" s="13"/>
    </row>
    <row r="256" spans="2:3" hidden="1">
      <c r="B256" s="13"/>
      <c r="C256" s="13"/>
    </row>
    <row r="257" spans="2:3" hidden="1">
      <c r="B257" s="13"/>
      <c r="C257" s="13"/>
    </row>
    <row r="258" spans="2:3" hidden="1">
      <c r="B258" s="13"/>
      <c r="C258" s="13"/>
    </row>
    <row r="259" spans="2:3" hidden="1">
      <c r="B259" s="13"/>
      <c r="C259" s="13"/>
    </row>
    <row r="260" spans="2:3" hidden="1">
      <c r="B260" s="13"/>
      <c r="C260" s="13"/>
    </row>
    <row r="261" spans="2:3" hidden="1">
      <c r="B261" s="13"/>
      <c r="C261" s="13"/>
    </row>
    <row r="262" spans="2:3" hidden="1">
      <c r="B262" s="13"/>
      <c r="C262" s="13"/>
    </row>
    <row r="263" spans="2:3" hidden="1">
      <c r="B263" s="13"/>
      <c r="C263" s="13"/>
    </row>
    <row r="264" spans="2:3" hidden="1">
      <c r="B264" s="13"/>
      <c r="C264" s="13"/>
    </row>
    <row r="265" spans="2:3" hidden="1">
      <c r="B265" s="13"/>
      <c r="C265" s="13"/>
    </row>
    <row r="266" spans="2:3" hidden="1">
      <c r="B266" s="13"/>
      <c r="C266" s="13"/>
    </row>
    <row r="267" spans="2:3" hidden="1">
      <c r="B267" s="13"/>
      <c r="C267" s="13"/>
    </row>
    <row r="268" spans="2:3" hidden="1">
      <c r="B268" s="13"/>
      <c r="C268" s="13"/>
    </row>
    <row r="269" spans="2:3" hidden="1">
      <c r="B269" s="13"/>
      <c r="C269" s="13"/>
    </row>
    <row r="270" spans="2:3" hidden="1">
      <c r="B270" s="13"/>
      <c r="C270" s="13"/>
    </row>
    <row r="271" spans="2:3" hidden="1">
      <c r="B271" s="13"/>
      <c r="C271" s="13"/>
    </row>
    <row r="272" spans="2:3" hidden="1">
      <c r="B272" s="13"/>
      <c r="C272" s="13"/>
    </row>
    <row r="273" spans="2:3" hidden="1">
      <c r="B273" s="13"/>
      <c r="C273" s="13"/>
    </row>
    <row r="274" spans="2:3" hidden="1">
      <c r="B274" s="13"/>
      <c r="C274" s="13"/>
    </row>
    <row r="275" spans="2:3" hidden="1">
      <c r="B275" s="13"/>
      <c r="C275" s="13"/>
    </row>
    <row r="276" spans="2:3" hidden="1">
      <c r="B276" s="13"/>
      <c r="C276" s="13"/>
    </row>
    <row r="277" spans="2:3" hidden="1">
      <c r="B277" s="13"/>
      <c r="C277" s="13"/>
    </row>
    <row r="278" spans="2:3" hidden="1">
      <c r="B278" s="13"/>
      <c r="C278" s="13"/>
    </row>
    <row r="279" spans="2:3" hidden="1">
      <c r="B279" s="13"/>
      <c r="C279" s="13"/>
    </row>
    <row r="280" spans="2:3" hidden="1">
      <c r="B280" s="13"/>
      <c r="C280" s="13"/>
    </row>
    <row r="281" spans="2:3" hidden="1">
      <c r="B281" s="13"/>
      <c r="C281" s="13"/>
    </row>
    <row r="282" spans="2:3" hidden="1">
      <c r="B282" s="13"/>
      <c r="C282" s="13"/>
    </row>
    <row r="283" spans="2:3" hidden="1">
      <c r="B283" s="13"/>
      <c r="C283" s="13"/>
    </row>
    <row r="284" spans="2:3" hidden="1">
      <c r="B284" s="13"/>
      <c r="C284" s="13"/>
    </row>
    <row r="285" spans="2:3" hidden="1">
      <c r="B285" s="13"/>
      <c r="C285" s="13"/>
    </row>
    <row r="286" spans="2:3" hidden="1">
      <c r="B286" s="13"/>
      <c r="C286" s="13"/>
    </row>
    <row r="287" spans="2:3" hidden="1">
      <c r="B287" s="13"/>
      <c r="C287" s="13"/>
    </row>
    <row r="288" spans="2:3" hidden="1">
      <c r="B288" s="13"/>
      <c r="C288" s="13"/>
    </row>
    <row r="289" spans="2:3" hidden="1">
      <c r="B289" s="13"/>
      <c r="C289" s="13"/>
    </row>
    <row r="290" spans="2:3" hidden="1">
      <c r="B290" s="13"/>
      <c r="C290" s="13"/>
    </row>
    <row r="291" spans="2:3" hidden="1">
      <c r="B291" s="13"/>
      <c r="C291" s="13"/>
    </row>
    <row r="292" spans="2:3" hidden="1">
      <c r="B292" s="13"/>
      <c r="C292" s="13"/>
    </row>
    <row r="293" spans="2:3" hidden="1">
      <c r="B293" s="13"/>
      <c r="C293" s="13"/>
    </row>
    <row r="294" spans="2:3" hidden="1">
      <c r="B294" s="13"/>
      <c r="C294" s="13"/>
    </row>
    <row r="295" spans="2:3" hidden="1">
      <c r="B295" s="13"/>
      <c r="C295" s="13"/>
    </row>
    <row r="296" spans="2:3" hidden="1">
      <c r="B296" s="13"/>
      <c r="C296" s="13"/>
    </row>
    <row r="297" spans="2:3" hidden="1">
      <c r="B297" s="13"/>
      <c r="C297" s="13"/>
    </row>
    <row r="298" spans="2:3" hidden="1">
      <c r="B298" s="13"/>
      <c r="C298" s="13"/>
    </row>
    <row r="299" spans="2:3" hidden="1">
      <c r="B299" s="13"/>
      <c r="C299" s="13"/>
    </row>
    <row r="300" spans="2:3" hidden="1">
      <c r="B300" s="13"/>
      <c r="C300" s="13"/>
    </row>
    <row r="301" spans="2:3" hidden="1">
      <c r="B301" s="13"/>
      <c r="C301" s="13"/>
    </row>
    <row r="302" spans="2:3" hidden="1">
      <c r="B302" s="13"/>
      <c r="C302" s="13"/>
    </row>
    <row r="303" spans="2:3" hidden="1">
      <c r="B303" s="13"/>
      <c r="C303" s="13"/>
    </row>
    <row r="304" spans="2:3" hidden="1">
      <c r="B304" s="13"/>
      <c r="C304" s="13"/>
    </row>
    <row r="305" spans="2:3" hidden="1">
      <c r="B305" s="13"/>
      <c r="C305" s="13"/>
    </row>
    <row r="306" spans="2:3" hidden="1">
      <c r="B306" s="13"/>
      <c r="C306" s="13"/>
    </row>
    <row r="307" spans="2:3" hidden="1">
      <c r="B307" s="13"/>
      <c r="C307" s="13"/>
    </row>
    <row r="308" spans="2:3" hidden="1">
      <c r="B308" s="13"/>
      <c r="C308" s="13"/>
    </row>
    <row r="309" spans="2:3" hidden="1">
      <c r="B309" s="13"/>
      <c r="C309" s="13"/>
    </row>
    <row r="310" spans="2:3" hidden="1">
      <c r="B310" s="13"/>
      <c r="C310" s="13"/>
    </row>
    <row r="311" spans="2:3" hidden="1">
      <c r="B311" s="13"/>
      <c r="C311" s="13"/>
    </row>
    <row r="312" spans="2:3" hidden="1">
      <c r="B312" s="13"/>
      <c r="C312" s="13"/>
    </row>
    <row r="313" spans="2:3" hidden="1">
      <c r="B313" s="13"/>
      <c r="C313" s="13"/>
    </row>
    <row r="314" spans="2:3" hidden="1">
      <c r="B314" s="13"/>
      <c r="C314" s="13"/>
    </row>
    <row r="315" spans="2:3" hidden="1">
      <c r="B315" s="13"/>
      <c r="C315" s="13"/>
    </row>
    <row r="316" spans="2:3" hidden="1">
      <c r="B316" s="13"/>
      <c r="C316" s="13"/>
    </row>
    <row r="317" spans="2:3" hidden="1">
      <c r="B317" s="13"/>
      <c r="C317" s="13"/>
    </row>
    <row r="318" spans="2:3" hidden="1">
      <c r="B318" s="13"/>
      <c r="C318" s="13"/>
    </row>
    <row r="319" spans="2:3" hidden="1">
      <c r="B319" s="13"/>
      <c r="C319" s="13"/>
    </row>
    <row r="320" spans="2:3" hidden="1">
      <c r="B320" s="13"/>
      <c r="C320" s="13"/>
    </row>
    <row r="321" spans="2:3" hidden="1">
      <c r="B321" s="13"/>
      <c r="C321" s="13"/>
    </row>
    <row r="322" spans="2:3" hidden="1">
      <c r="B322" s="13"/>
      <c r="C322" s="13"/>
    </row>
    <row r="323" spans="2:3" hidden="1">
      <c r="B323" s="13"/>
      <c r="C323" s="13"/>
    </row>
    <row r="324" spans="2:3" hidden="1">
      <c r="B324" s="13"/>
      <c r="C324" s="13"/>
    </row>
    <row r="325" spans="2:3" hidden="1">
      <c r="B325" s="13"/>
      <c r="C325" s="13"/>
    </row>
    <row r="326" spans="2:3" hidden="1">
      <c r="B326" s="13"/>
      <c r="C326" s="13"/>
    </row>
    <row r="327" spans="2:3" hidden="1">
      <c r="B327" s="13"/>
      <c r="C327" s="13"/>
    </row>
    <row r="328" spans="2:3" hidden="1">
      <c r="B328" s="13"/>
      <c r="C328" s="13"/>
    </row>
    <row r="329" spans="2:3" hidden="1">
      <c r="B329" s="13"/>
      <c r="C329" s="13"/>
    </row>
    <row r="330" spans="2:3" hidden="1">
      <c r="B330" s="13"/>
      <c r="C330" s="13"/>
    </row>
    <row r="331" spans="2:3" hidden="1">
      <c r="B331" s="13"/>
      <c r="C331" s="13"/>
    </row>
    <row r="332" spans="2:3" hidden="1">
      <c r="B332" s="13"/>
      <c r="C332" s="13"/>
    </row>
    <row r="333" spans="2:3" hidden="1">
      <c r="B333" s="13"/>
      <c r="C333" s="13"/>
    </row>
    <row r="334" spans="2:3" hidden="1">
      <c r="B334" s="13"/>
      <c r="C334" s="13"/>
    </row>
    <row r="335" spans="2:3" hidden="1">
      <c r="B335" s="13"/>
      <c r="C335" s="13"/>
    </row>
    <row r="336" spans="2:3" hidden="1">
      <c r="B336" s="13"/>
      <c r="C336" s="13"/>
    </row>
    <row r="337" spans="2:3" hidden="1">
      <c r="B337" s="13"/>
      <c r="C337" s="13"/>
    </row>
    <row r="338" spans="2:3" hidden="1">
      <c r="B338" s="13"/>
      <c r="C338" s="13"/>
    </row>
    <row r="339" spans="2:3" hidden="1">
      <c r="B339" s="13"/>
      <c r="C339" s="13"/>
    </row>
    <row r="340" spans="2:3" hidden="1">
      <c r="B340" s="13"/>
      <c r="C340" s="13"/>
    </row>
    <row r="341" spans="2:3" hidden="1">
      <c r="B341" s="13"/>
      <c r="C341" s="13"/>
    </row>
    <row r="342" spans="2:3" hidden="1">
      <c r="B342" s="13"/>
      <c r="C342" s="13"/>
    </row>
    <row r="343" spans="2:3" hidden="1">
      <c r="B343" s="13"/>
      <c r="C343" s="13"/>
    </row>
    <row r="344" spans="2:3" hidden="1">
      <c r="B344" s="13"/>
      <c r="C344" s="13"/>
    </row>
    <row r="345" spans="2:3" hidden="1">
      <c r="B345" s="13"/>
      <c r="C345" s="13"/>
    </row>
    <row r="346" spans="2:3" hidden="1">
      <c r="B346" s="13"/>
      <c r="C346" s="13"/>
    </row>
    <row r="347" spans="2:3" hidden="1">
      <c r="B347" s="13"/>
      <c r="C347" s="13"/>
    </row>
    <row r="348" spans="2:3" hidden="1">
      <c r="B348" s="13"/>
      <c r="C348" s="13"/>
    </row>
    <row r="349" spans="2:3" hidden="1">
      <c r="B349" s="13"/>
      <c r="C349" s="13"/>
    </row>
    <row r="350" spans="2:3" hidden="1">
      <c r="B350" s="13"/>
      <c r="C350" s="13"/>
    </row>
    <row r="351" spans="2:3" hidden="1">
      <c r="B351" s="13"/>
      <c r="C351" s="13"/>
    </row>
    <row r="352" spans="2:3" hidden="1">
      <c r="B352" s="13"/>
      <c r="C352" s="13"/>
    </row>
    <row r="353" spans="2:3" hidden="1">
      <c r="B353" s="13"/>
      <c r="C353" s="13"/>
    </row>
    <row r="354" spans="2:3" hidden="1">
      <c r="B354" s="13"/>
      <c r="C354" s="13"/>
    </row>
    <row r="355" spans="2:3" hidden="1">
      <c r="B355" s="13"/>
      <c r="C355" s="13"/>
    </row>
    <row r="356" spans="2:3" hidden="1">
      <c r="B356" s="13"/>
      <c r="C356" s="13"/>
    </row>
    <row r="357" spans="2:3" hidden="1">
      <c r="B357" s="13"/>
      <c r="C357" s="13"/>
    </row>
    <row r="358" spans="2:3" hidden="1">
      <c r="B358" s="13"/>
      <c r="C358" s="13"/>
    </row>
    <row r="359" spans="2:3" hidden="1">
      <c r="B359" s="13"/>
      <c r="C359" s="13"/>
    </row>
    <row r="360" spans="2:3" hidden="1">
      <c r="B360" s="13"/>
      <c r="C360" s="13"/>
    </row>
    <row r="361" spans="2:3" hidden="1">
      <c r="B361" s="13"/>
      <c r="C361" s="13"/>
    </row>
    <row r="362" spans="2:3" hidden="1">
      <c r="B362" s="13"/>
      <c r="C362" s="13"/>
    </row>
    <row r="363" spans="2:3" hidden="1">
      <c r="B363" s="13"/>
      <c r="C363" s="13"/>
    </row>
    <row r="364" spans="2:3" hidden="1">
      <c r="B364" s="13"/>
      <c r="C364" s="13"/>
    </row>
    <row r="365" spans="2:3" hidden="1">
      <c r="B365" s="13"/>
      <c r="C365" s="13"/>
    </row>
    <row r="366" spans="2:3" hidden="1">
      <c r="B366" s="13"/>
      <c r="C366" s="13"/>
    </row>
    <row r="367" spans="2:3" hidden="1">
      <c r="B367" s="13"/>
      <c r="C367" s="13"/>
    </row>
    <row r="368" spans="2:3" hidden="1">
      <c r="B368" s="13"/>
      <c r="C368" s="13"/>
    </row>
    <row r="369" spans="2:3" hidden="1">
      <c r="B369" s="13"/>
      <c r="C369" s="13"/>
    </row>
    <row r="370" spans="2:3" hidden="1">
      <c r="B370" s="13"/>
      <c r="C370" s="13"/>
    </row>
    <row r="371" spans="2:3" hidden="1">
      <c r="B371" s="13"/>
      <c r="C371" s="13"/>
    </row>
    <row r="372" spans="2:3" hidden="1">
      <c r="B372" s="13"/>
      <c r="C372" s="13"/>
    </row>
    <row r="373" spans="2:3" hidden="1">
      <c r="B373" s="13"/>
      <c r="C373" s="13"/>
    </row>
    <row r="374" spans="2:3" hidden="1">
      <c r="B374" s="13"/>
      <c r="C374" s="13"/>
    </row>
    <row r="375" spans="2:3" hidden="1">
      <c r="B375" s="13"/>
      <c r="C375" s="13"/>
    </row>
    <row r="376" spans="2:3" hidden="1">
      <c r="B376" s="13"/>
      <c r="C376" s="13"/>
    </row>
    <row r="377" spans="2:3" hidden="1">
      <c r="B377" s="13"/>
      <c r="C377" s="13"/>
    </row>
    <row r="378" spans="2:3" hidden="1">
      <c r="B378" s="13"/>
      <c r="C378" s="13"/>
    </row>
    <row r="379" spans="2:3" hidden="1">
      <c r="B379" s="13"/>
      <c r="C379" s="13"/>
    </row>
    <row r="380" spans="2:3" hidden="1">
      <c r="B380" s="13"/>
      <c r="C380" s="13"/>
    </row>
    <row r="381" spans="2:3" hidden="1">
      <c r="B381" s="13"/>
      <c r="C381" s="13"/>
    </row>
    <row r="382" spans="2:3" hidden="1">
      <c r="B382" s="13"/>
      <c r="C382" s="13"/>
    </row>
    <row r="383" spans="2:3" hidden="1">
      <c r="B383" s="13"/>
      <c r="C383" s="13"/>
    </row>
    <row r="384" spans="2:3" hidden="1">
      <c r="B384" s="13"/>
      <c r="C384" s="13"/>
    </row>
    <row r="385" spans="2:3" hidden="1">
      <c r="B385" s="13"/>
      <c r="C385" s="13"/>
    </row>
    <row r="386" spans="2:3" hidden="1">
      <c r="B386" s="13"/>
      <c r="C386" s="13"/>
    </row>
    <row r="387" spans="2:3" hidden="1">
      <c r="B387" s="13"/>
      <c r="C387" s="13"/>
    </row>
    <row r="388" spans="2:3" hidden="1">
      <c r="B388" s="13"/>
      <c r="C388" s="13"/>
    </row>
    <row r="389" spans="2:3" hidden="1">
      <c r="B389" s="13"/>
      <c r="C389" s="13"/>
    </row>
    <row r="390" spans="2:3" hidden="1">
      <c r="B390" s="13"/>
      <c r="C390" s="13"/>
    </row>
    <row r="391" spans="2:3" hidden="1">
      <c r="B391" s="13"/>
      <c r="C391" s="13"/>
    </row>
    <row r="392" spans="2:3" hidden="1">
      <c r="B392" s="13"/>
      <c r="C392" s="13"/>
    </row>
    <row r="393" spans="2:3" hidden="1">
      <c r="B393" s="13"/>
      <c r="C393" s="13"/>
    </row>
    <row r="394" spans="2:3" hidden="1">
      <c r="B394" s="13"/>
      <c r="C394" s="13"/>
    </row>
    <row r="395" spans="2:3" hidden="1">
      <c r="B395" s="13"/>
      <c r="C395" s="13"/>
    </row>
    <row r="396" spans="2:3" hidden="1">
      <c r="B396" s="13"/>
      <c r="C396" s="13"/>
    </row>
    <row r="397" spans="2:3" hidden="1">
      <c r="B397" s="13"/>
      <c r="C397" s="13"/>
    </row>
    <row r="398" spans="2:3" hidden="1">
      <c r="B398" s="13"/>
      <c r="C398" s="13"/>
    </row>
    <row r="399" spans="2:3" hidden="1">
      <c r="B399" s="13"/>
      <c r="C399" s="13"/>
    </row>
    <row r="400" spans="2:3" hidden="1">
      <c r="B400" s="13"/>
      <c r="C400" s="13"/>
    </row>
    <row r="401" spans="2:3" hidden="1">
      <c r="B401" s="13"/>
      <c r="C401" s="13"/>
    </row>
    <row r="402" spans="2:3" hidden="1">
      <c r="B402" s="13"/>
      <c r="C402" s="13"/>
    </row>
    <row r="403" spans="2:3" hidden="1">
      <c r="B403" s="13"/>
      <c r="C403" s="13"/>
    </row>
    <row r="404" spans="2:3" hidden="1">
      <c r="B404" s="13"/>
      <c r="C404" s="13"/>
    </row>
    <row r="405" spans="2:3" hidden="1">
      <c r="B405" s="13"/>
      <c r="C405" s="13"/>
    </row>
    <row r="406" spans="2:3" hidden="1">
      <c r="B406" s="13"/>
      <c r="C406" s="13"/>
    </row>
    <row r="407" spans="2:3" hidden="1">
      <c r="B407" s="13"/>
      <c r="C407" s="13"/>
    </row>
    <row r="408" spans="2:3" hidden="1">
      <c r="B408" s="13"/>
      <c r="C408" s="13"/>
    </row>
    <row r="409" spans="2:3" hidden="1">
      <c r="B409" s="13"/>
      <c r="C409" s="13"/>
    </row>
    <row r="410" spans="2:3" hidden="1">
      <c r="B410" s="13"/>
      <c r="C410" s="13"/>
    </row>
    <row r="411" spans="2:3" hidden="1">
      <c r="B411" s="13"/>
      <c r="C411" s="13"/>
    </row>
    <row r="412" spans="2:3" hidden="1">
      <c r="B412" s="13"/>
      <c r="C412" s="13"/>
    </row>
    <row r="413" spans="2:3" hidden="1">
      <c r="B413" s="13"/>
      <c r="C413" s="13"/>
    </row>
    <row r="414" spans="2:3" hidden="1">
      <c r="B414" s="13"/>
      <c r="C414" s="13"/>
    </row>
    <row r="415" spans="2:3" hidden="1">
      <c r="B415" s="13"/>
      <c r="C415" s="13"/>
    </row>
    <row r="416" spans="2:3" hidden="1">
      <c r="B416" s="13"/>
      <c r="C416" s="13"/>
    </row>
    <row r="417" spans="2:3" hidden="1">
      <c r="B417" s="13"/>
      <c r="C417" s="13"/>
    </row>
    <row r="418" spans="2:3" hidden="1">
      <c r="B418" s="13"/>
      <c r="C418" s="13"/>
    </row>
    <row r="419" spans="2:3" hidden="1">
      <c r="B419" s="13"/>
      <c r="C419" s="13"/>
    </row>
    <row r="420" spans="2:3" hidden="1">
      <c r="B420" s="13"/>
      <c r="C420" s="13"/>
    </row>
    <row r="421" spans="2:3" hidden="1">
      <c r="B421" s="13"/>
      <c r="C421" s="13"/>
    </row>
    <row r="422" spans="2:3" hidden="1">
      <c r="B422" s="13"/>
      <c r="C422" s="13"/>
    </row>
    <row r="423" spans="2:3" hidden="1">
      <c r="B423" s="13"/>
      <c r="C423" s="13"/>
    </row>
    <row r="424" spans="2:3" hidden="1">
      <c r="B424" s="13"/>
      <c r="C424" s="13"/>
    </row>
    <row r="425" spans="2:3" hidden="1">
      <c r="B425" s="13"/>
      <c r="C425" s="13"/>
    </row>
    <row r="426" spans="2:3" hidden="1">
      <c r="B426" s="13"/>
      <c r="C426" s="13"/>
    </row>
    <row r="427" spans="2:3" hidden="1">
      <c r="B427" s="13"/>
      <c r="C427" s="13"/>
    </row>
    <row r="428" spans="2:3" hidden="1">
      <c r="B428" s="13"/>
      <c r="C428" s="13"/>
    </row>
    <row r="429" spans="2:3" hidden="1">
      <c r="B429" s="13"/>
      <c r="C429" s="13"/>
    </row>
    <row r="430" spans="2:3" hidden="1">
      <c r="B430" s="13"/>
      <c r="C430" s="13"/>
    </row>
    <row r="431" spans="2:3" hidden="1">
      <c r="B431" s="13"/>
      <c r="C431" s="13"/>
    </row>
    <row r="432" spans="2:3" hidden="1">
      <c r="B432" s="13"/>
      <c r="C432" s="13"/>
    </row>
    <row r="433" spans="2:3" hidden="1">
      <c r="B433" s="13"/>
      <c r="C433" s="13"/>
    </row>
    <row r="434" spans="2:3" hidden="1">
      <c r="B434" s="13"/>
      <c r="C434" s="13"/>
    </row>
    <row r="435" spans="2:3" hidden="1">
      <c r="B435" s="13"/>
      <c r="C435" s="13"/>
    </row>
    <row r="436" spans="2:3" hidden="1">
      <c r="B436" s="13"/>
      <c r="C436" s="13"/>
    </row>
    <row r="437" spans="2:3" hidden="1">
      <c r="B437" s="13"/>
      <c r="C437" s="13"/>
    </row>
    <row r="438" spans="2:3" hidden="1">
      <c r="B438" s="13"/>
      <c r="C438" s="13"/>
    </row>
    <row r="439" spans="2:3" hidden="1">
      <c r="B439" s="13"/>
      <c r="C439" s="13"/>
    </row>
    <row r="440" spans="2:3" hidden="1">
      <c r="B440" s="13"/>
      <c r="C440" s="13"/>
    </row>
    <row r="441" spans="2:3" hidden="1">
      <c r="B441" s="13"/>
      <c r="C441" s="13"/>
    </row>
    <row r="442" spans="2:3" hidden="1">
      <c r="B442" s="13"/>
      <c r="C442" s="13"/>
    </row>
    <row r="443" spans="2:3" hidden="1">
      <c r="B443" s="13"/>
      <c r="C443" s="13"/>
    </row>
    <row r="444" spans="2:3" hidden="1">
      <c r="B444" s="13"/>
      <c r="C444" s="13"/>
    </row>
    <row r="445" spans="2:3" hidden="1">
      <c r="B445" s="13"/>
      <c r="C445" s="13"/>
    </row>
    <row r="446" spans="2:3" hidden="1">
      <c r="B446" s="13"/>
      <c r="C446" s="13"/>
    </row>
    <row r="447" spans="2:3" hidden="1">
      <c r="B447" s="13"/>
      <c r="C447" s="13"/>
    </row>
    <row r="448" spans="2:3" hidden="1">
      <c r="B448" s="13"/>
      <c r="C448" s="13"/>
    </row>
    <row r="449" spans="2:3" hidden="1">
      <c r="B449" s="13"/>
      <c r="C449" s="13"/>
    </row>
    <row r="450" spans="2:3" hidden="1">
      <c r="B450" s="13"/>
      <c r="C450" s="13"/>
    </row>
    <row r="451" spans="2:3" hidden="1">
      <c r="B451" s="13"/>
      <c r="C451" s="13"/>
    </row>
    <row r="452" spans="2:3" hidden="1">
      <c r="B452" s="13"/>
      <c r="C452" s="13"/>
    </row>
    <row r="453" spans="2:3" hidden="1">
      <c r="B453" s="13"/>
      <c r="C453" s="13"/>
    </row>
    <row r="454" spans="2:3" hidden="1">
      <c r="B454" s="13"/>
      <c r="C454" s="13"/>
    </row>
    <row r="455" spans="2:3" hidden="1">
      <c r="B455" s="13"/>
      <c r="C455" s="13"/>
    </row>
    <row r="456" spans="2:3" hidden="1">
      <c r="B456" s="13"/>
      <c r="C456" s="13"/>
    </row>
    <row r="457" spans="2:3" hidden="1">
      <c r="B457" s="13"/>
      <c r="C457" s="13"/>
    </row>
    <row r="458" spans="2:3" hidden="1">
      <c r="B458" s="13"/>
      <c r="C458" s="13"/>
    </row>
    <row r="459" spans="2:3" hidden="1">
      <c r="B459" s="13"/>
      <c r="C459" s="13"/>
    </row>
    <row r="460" spans="2:3" hidden="1">
      <c r="B460" s="13"/>
      <c r="C460" s="13"/>
    </row>
    <row r="461" spans="2:3" hidden="1">
      <c r="B461" s="13"/>
      <c r="C461" s="13"/>
    </row>
    <row r="462" spans="2:3" hidden="1">
      <c r="B462" s="13"/>
      <c r="C462" s="13"/>
    </row>
    <row r="463" spans="2:3" hidden="1">
      <c r="B463" s="13"/>
      <c r="C463" s="13"/>
    </row>
    <row r="464" spans="2:3" hidden="1">
      <c r="B464" s="13"/>
      <c r="C464" s="13"/>
    </row>
    <row r="465" spans="2:3" hidden="1">
      <c r="B465" s="13"/>
      <c r="C465" s="13"/>
    </row>
    <row r="466" spans="2:3" hidden="1">
      <c r="B466" s="13"/>
      <c r="C466" s="13"/>
    </row>
    <row r="467" spans="2:3" hidden="1">
      <c r="B467" s="13"/>
      <c r="C467" s="13"/>
    </row>
    <row r="468" spans="2:3" hidden="1">
      <c r="B468" s="13"/>
      <c r="C468" s="13"/>
    </row>
    <row r="469" spans="2:3" hidden="1">
      <c r="B469" s="13"/>
      <c r="C469" s="13"/>
    </row>
    <row r="470" spans="2:3" hidden="1">
      <c r="B470" s="13"/>
      <c r="C470" s="13"/>
    </row>
    <row r="471" spans="2:3" hidden="1">
      <c r="B471" s="13"/>
      <c r="C471" s="13"/>
    </row>
    <row r="472" spans="2:3" hidden="1">
      <c r="B472" s="13"/>
      <c r="C472" s="13"/>
    </row>
    <row r="473" spans="2:3" hidden="1">
      <c r="B473" s="13"/>
      <c r="C473" s="13"/>
    </row>
    <row r="474" spans="2:3" hidden="1">
      <c r="B474" s="13"/>
      <c r="C474" s="13"/>
    </row>
    <row r="475" spans="2:3" hidden="1">
      <c r="B475" s="13"/>
      <c r="C475" s="13"/>
    </row>
    <row r="476" spans="2:3" hidden="1">
      <c r="B476" s="13"/>
      <c r="C476" s="13"/>
    </row>
    <row r="477" spans="2:3" hidden="1">
      <c r="B477" s="13"/>
      <c r="C477" s="13"/>
    </row>
    <row r="478" spans="2:3" hidden="1">
      <c r="B478" s="13"/>
      <c r="C478" s="13"/>
    </row>
    <row r="479" spans="2:3" hidden="1">
      <c r="B479" s="13"/>
      <c r="C479" s="13"/>
    </row>
    <row r="480" spans="2:3" hidden="1">
      <c r="B480" s="13"/>
      <c r="C480" s="13"/>
    </row>
    <row r="481" spans="2:3" hidden="1">
      <c r="B481" s="13"/>
      <c r="C481" s="13"/>
    </row>
    <row r="482" spans="2:3" hidden="1">
      <c r="B482" s="13"/>
      <c r="C482" s="13"/>
    </row>
    <row r="483" spans="2:3" hidden="1">
      <c r="B483" s="13"/>
      <c r="C483" s="13"/>
    </row>
    <row r="484" spans="2:3" hidden="1">
      <c r="B484" s="13"/>
      <c r="C484" s="13"/>
    </row>
    <row r="485" spans="2:3" hidden="1">
      <c r="B485" s="13"/>
      <c r="C485" s="13"/>
    </row>
    <row r="486" spans="2:3" hidden="1">
      <c r="B486" s="13"/>
      <c r="C486" s="13"/>
    </row>
    <row r="487" spans="2:3" hidden="1">
      <c r="B487" s="13"/>
      <c r="C487" s="13"/>
    </row>
    <row r="488" spans="2:3" hidden="1">
      <c r="B488" s="13"/>
      <c r="C488" s="13"/>
    </row>
    <row r="489" spans="2:3" hidden="1">
      <c r="B489" s="13"/>
      <c r="C489" s="13"/>
    </row>
    <row r="490" spans="2:3" hidden="1">
      <c r="B490" s="13"/>
      <c r="C490" s="13"/>
    </row>
    <row r="491" spans="2:3" hidden="1">
      <c r="B491" s="13"/>
      <c r="C491" s="13"/>
    </row>
    <row r="492" spans="2:3" hidden="1">
      <c r="B492" s="13"/>
      <c r="C492" s="13"/>
    </row>
    <row r="493" spans="2:3" hidden="1">
      <c r="B493" s="13"/>
      <c r="C493" s="13"/>
    </row>
    <row r="494" spans="2:3" hidden="1">
      <c r="B494" s="13"/>
      <c r="C494" s="13"/>
    </row>
    <row r="495" spans="2:3" hidden="1">
      <c r="B495" s="13"/>
      <c r="C495" s="13"/>
    </row>
    <row r="496" spans="2:3" hidden="1">
      <c r="B496" s="13"/>
      <c r="C496" s="13"/>
    </row>
    <row r="497" spans="2:3" hidden="1">
      <c r="B497" s="13"/>
      <c r="C497" s="13"/>
    </row>
    <row r="498" spans="2:3" hidden="1">
      <c r="B498" s="13"/>
      <c r="C498" s="13"/>
    </row>
    <row r="499" spans="2:3" hidden="1">
      <c r="B499" s="13"/>
      <c r="C499" s="13"/>
    </row>
    <row r="500" spans="2:3" hidden="1">
      <c r="B500" s="13"/>
      <c r="C500" s="13"/>
    </row>
    <row r="501" spans="2:3" hidden="1">
      <c r="B501" s="13"/>
      <c r="C501" s="13"/>
    </row>
    <row r="502" spans="2:3" hidden="1">
      <c r="B502" s="13"/>
      <c r="C502" s="13"/>
    </row>
    <row r="503" spans="2:3" hidden="1">
      <c r="B503" s="13"/>
      <c r="C503" s="13"/>
    </row>
    <row r="504" spans="2:3" hidden="1">
      <c r="B504" s="13"/>
      <c r="C504" s="13"/>
    </row>
    <row r="505" spans="2:3" hidden="1">
      <c r="B505" s="13"/>
      <c r="C505" s="13"/>
    </row>
    <row r="506" spans="2:3" hidden="1">
      <c r="B506" s="13"/>
      <c r="C506" s="13"/>
    </row>
    <row r="507" spans="2:3" hidden="1">
      <c r="B507" s="13"/>
      <c r="C507" s="13"/>
    </row>
    <row r="508" spans="2:3" hidden="1">
      <c r="B508" s="13"/>
      <c r="C508" s="13"/>
    </row>
    <row r="509" spans="2:3" hidden="1">
      <c r="B509" s="13"/>
      <c r="C509" s="13"/>
    </row>
    <row r="510" spans="2:3" hidden="1">
      <c r="B510" s="13"/>
      <c r="C510" s="13"/>
    </row>
    <row r="511" spans="2:3" hidden="1">
      <c r="B511" s="13"/>
      <c r="C511" s="13"/>
    </row>
    <row r="512" spans="2:3" hidden="1">
      <c r="B512" s="13"/>
      <c r="C512" s="13"/>
    </row>
    <row r="513" spans="2:3" hidden="1">
      <c r="B513" s="13"/>
      <c r="C513" s="13"/>
    </row>
    <row r="514" spans="2:3" hidden="1">
      <c r="B514" s="13"/>
      <c r="C514" s="13"/>
    </row>
    <row r="515" spans="2:3" hidden="1">
      <c r="B515" s="13"/>
      <c r="C515" s="13"/>
    </row>
    <row r="516" spans="2:3" hidden="1">
      <c r="B516" s="13"/>
      <c r="C516" s="13"/>
    </row>
    <row r="517" spans="2:3" hidden="1">
      <c r="B517" s="13"/>
      <c r="C517" s="13"/>
    </row>
    <row r="518" spans="2:3" hidden="1">
      <c r="B518" s="13"/>
      <c r="C518" s="13"/>
    </row>
    <row r="519" spans="2:3" hidden="1">
      <c r="B519" s="13"/>
      <c r="C519" s="13"/>
    </row>
    <row r="520" spans="2:3" hidden="1">
      <c r="B520" s="13"/>
      <c r="C520" s="13"/>
    </row>
    <row r="521" spans="2:3" hidden="1">
      <c r="B521" s="13"/>
      <c r="C521" s="13"/>
    </row>
    <row r="522" spans="2:3" hidden="1">
      <c r="B522" s="13"/>
      <c r="C522" s="13"/>
    </row>
    <row r="523" spans="2:3" hidden="1">
      <c r="B523" s="13"/>
      <c r="C523" s="13"/>
    </row>
    <row r="524" spans="2:3" hidden="1">
      <c r="B524" s="13"/>
      <c r="C524" s="13"/>
    </row>
    <row r="525" spans="2:3" hidden="1">
      <c r="B525" s="13"/>
      <c r="C525" s="13"/>
    </row>
    <row r="526" spans="2:3" hidden="1">
      <c r="B526" s="13"/>
      <c r="C526" s="13"/>
    </row>
    <row r="527" spans="2:3" hidden="1">
      <c r="B527" s="13"/>
      <c r="C527" s="13"/>
    </row>
    <row r="528" spans="2:3" hidden="1">
      <c r="B528" s="13"/>
      <c r="C528" s="13"/>
    </row>
    <row r="529" spans="2:3" hidden="1">
      <c r="B529" s="13"/>
      <c r="C529" s="13"/>
    </row>
    <row r="530" spans="2:3" hidden="1">
      <c r="B530" s="13"/>
      <c r="C530" s="13"/>
    </row>
    <row r="531" spans="2:3" hidden="1">
      <c r="B531" s="13"/>
      <c r="C531" s="13"/>
    </row>
    <row r="532" spans="2:3" hidden="1">
      <c r="B532" s="13"/>
      <c r="C532" s="13"/>
    </row>
    <row r="533" spans="2:3" hidden="1">
      <c r="B533" s="13"/>
      <c r="C533" s="13"/>
    </row>
    <row r="534" spans="2:3" hidden="1">
      <c r="B534" s="13"/>
      <c r="C534" s="13"/>
    </row>
    <row r="535" spans="2:3" hidden="1">
      <c r="B535" s="13"/>
      <c r="C535" s="13"/>
    </row>
    <row r="536" spans="2:3" hidden="1">
      <c r="B536" s="13"/>
      <c r="C536" s="13"/>
    </row>
    <row r="537" spans="2:3" hidden="1">
      <c r="B537" s="13"/>
      <c r="C537" s="13"/>
    </row>
    <row r="538" spans="2:3" hidden="1">
      <c r="B538" s="13"/>
      <c r="C538" s="13"/>
    </row>
    <row r="539" spans="2:3" hidden="1">
      <c r="B539" s="13"/>
      <c r="C539" s="13"/>
    </row>
    <row r="540" spans="2:3" hidden="1">
      <c r="B540" s="13"/>
      <c r="C540" s="13"/>
    </row>
    <row r="541" spans="2:3" hidden="1">
      <c r="B541" s="13"/>
      <c r="C541" s="13"/>
    </row>
    <row r="542" spans="2:3" hidden="1">
      <c r="B542" s="13"/>
      <c r="C542" s="13"/>
    </row>
    <row r="543" spans="2:3" hidden="1">
      <c r="B543" s="13"/>
      <c r="C543" s="13"/>
    </row>
    <row r="544" spans="2:3" hidden="1">
      <c r="B544" s="13"/>
      <c r="C544" s="13"/>
    </row>
    <row r="545" spans="2:3" hidden="1">
      <c r="B545" s="13"/>
      <c r="C545" s="13"/>
    </row>
    <row r="546" spans="2:3" hidden="1">
      <c r="B546" s="13"/>
      <c r="C546" s="13"/>
    </row>
    <row r="547" spans="2:3" hidden="1">
      <c r="B547" s="13"/>
      <c r="C547" s="13"/>
    </row>
    <row r="548" spans="2:3" hidden="1">
      <c r="B548" s="13"/>
      <c r="C548" s="13"/>
    </row>
    <row r="549" spans="2:3" hidden="1">
      <c r="B549" s="13"/>
      <c r="C549" s="13"/>
    </row>
    <row r="550" spans="2:3" hidden="1">
      <c r="B550" s="13"/>
      <c r="C550" s="13"/>
    </row>
    <row r="551" spans="2:3" hidden="1">
      <c r="B551" s="13"/>
      <c r="C551" s="13"/>
    </row>
    <row r="552" spans="2:3" hidden="1">
      <c r="B552" s="13"/>
      <c r="C552" s="13"/>
    </row>
    <row r="553" spans="2:3" hidden="1">
      <c r="B553" s="13"/>
      <c r="C553" s="13"/>
    </row>
    <row r="554" spans="2:3" hidden="1">
      <c r="B554" s="13"/>
      <c r="C554" s="13"/>
    </row>
    <row r="555" spans="2:3" hidden="1">
      <c r="B555" s="13"/>
      <c r="C555" s="13"/>
    </row>
    <row r="556" spans="2:3" hidden="1">
      <c r="B556" s="13"/>
      <c r="C556" s="13"/>
    </row>
    <row r="557" spans="2:3" hidden="1">
      <c r="B557" s="13"/>
      <c r="C557" s="13"/>
    </row>
    <row r="558" spans="2:3" hidden="1">
      <c r="B558" s="13"/>
      <c r="C558" s="13"/>
    </row>
    <row r="559" spans="2:3" hidden="1">
      <c r="B559" s="13"/>
      <c r="C559" s="13"/>
    </row>
    <row r="560" spans="2:3" hidden="1">
      <c r="B560" s="13"/>
      <c r="C560" s="13"/>
    </row>
    <row r="561" spans="2:3" hidden="1">
      <c r="B561" s="13"/>
      <c r="C561" s="13"/>
    </row>
    <row r="562" spans="2:3" hidden="1">
      <c r="B562" s="13"/>
      <c r="C562" s="13"/>
    </row>
    <row r="563" spans="2:3" hidden="1">
      <c r="B563" s="13"/>
      <c r="C563" s="13"/>
    </row>
    <row r="564" spans="2:3" hidden="1">
      <c r="B564" s="13"/>
      <c r="C564" s="13"/>
    </row>
    <row r="565" spans="2:3" hidden="1">
      <c r="B565" s="13"/>
      <c r="C565" s="13"/>
    </row>
    <row r="566" spans="2:3" hidden="1">
      <c r="B566" s="13"/>
      <c r="C566" s="13"/>
    </row>
    <row r="567" spans="2:3" hidden="1">
      <c r="B567" s="13"/>
      <c r="C567" s="13"/>
    </row>
    <row r="568" spans="2:3" hidden="1">
      <c r="B568" s="13"/>
      <c r="C568" s="13"/>
    </row>
    <row r="569" spans="2:3" hidden="1">
      <c r="B569" s="13"/>
      <c r="C569" s="13"/>
    </row>
    <row r="570" spans="2:3" hidden="1">
      <c r="B570" s="13"/>
      <c r="C570" s="13"/>
    </row>
    <row r="571" spans="2:3" hidden="1">
      <c r="B571" s="13"/>
      <c r="C571" s="13"/>
    </row>
    <row r="572" spans="2:3" hidden="1">
      <c r="B572" s="13"/>
      <c r="C572" s="13"/>
    </row>
    <row r="573" spans="2:3" hidden="1">
      <c r="B573" s="13"/>
      <c r="C573" s="13"/>
    </row>
    <row r="574" spans="2:3" hidden="1">
      <c r="B574" s="13"/>
      <c r="C574" s="13"/>
    </row>
    <row r="575" spans="2:3" hidden="1">
      <c r="B575" s="13"/>
      <c r="C575" s="13"/>
    </row>
    <row r="576" spans="2:3" hidden="1">
      <c r="B576" s="13"/>
      <c r="C576" s="13"/>
    </row>
    <row r="577" spans="2:3" hidden="1">
      <c r="B577" s="13"/>
      <c r="C577" s="13"/>
    </row>
    <row r="578" spans="2:3" hidden="1">
      <c r="B578" s="13"/>
      <c r="C578" s="13"/>
    </row>
    <row r="579" spans="2:3" hidden="1">
      <c r="B579" s="13"/>
      <c r="C579" s="13"/>
    </row>
    <row r="580" spans="2:3" hidden="1">
      <c r="B580" s="13"/>
      <c r="C580" s="13"/>
    </row>
    <row r="581" spans="2:3" hidden="1">
      <c r="B581" s="13"/>
      <c r="C581" s="13"/>
    </row>
    <row r="582" spans="2:3" hidden="1">
      <c r="B582" s="13"/>
      <c r="C582" s="13"/>
    </row>
    <row r="583" spans="2:3" hidden="1">
      <c r="B583" s="13"/>
      <c r="C583" s="13"/>
    </row>
    <row r="584" spans="2:3" hidden="1">
      <c r="B584" s="13"/>
      <c r="C584" s="13"/>
    </row>
    <row r="585" spans="2:3" hidden="1">
      <c r="B585" s="13"/>
      <c r="C585" s="13"/>
    </row>
    <row r="586" spans="2:3" hidden="1">
      <c r="B586" s="13"/>
      <c r="C586" s="13"/>
    </row>
    <row r="587" spans="2:3" hidden="1">
      <c r="B587" s="13"/>
      <c r="C587" s="13"/>
    </row>
    <row r="588" spans="2:3" hidden="1">
      <c r="B588" s="13"/>
      <c r="C588" s="13"/>
    </row>
    <row r="589" spans="2:3" hidden="1">
      <c r="B589" s="13"/>
      <c r="C589" s="13"/>
    </row>
    <row r="590" spans="2:3" hidden="1">
      <c r="B590" s="13"/>
      <c r="C590" s="13"/>
    </row>
    <row r="591" spans="2:3" hidden="1">
      <c r="B591" s="13"/>
      <c r="C591" s="13"/>
    </row>
    <row r="592" spans="2:3" hidden="1">
      <c r="B592" s="13"/>
      <c r="C592" s="13"/>
    </row>
    <row r="593" spans="2:3" hidden="1">
      <c r="B593" s="13"/>
      <c r="C593" s="13"/>
    </row>
    <row r="594" spans="2:3" hidden="1">
      <c r="B594" s="13"/>
      <c r="C594" s="13"/>
    </row>
    <row r="595" spans="2:3" hidden="1">
      <c r="B595" s="13"/>
      <c r="C595" s="13"/>
    </row>
    <row r="596" spans="2:3" hidden="1">
      <c r="B596" s="13"/>
      <c r="C596" s="13"/>
    </row>
    <row r="597" spans="2:3" hidden="1">
      <c r="B597" s="13"/>
      <c r="C597" s="13"/>
    </row>
    <row r="598" spans="2:3" hidden="1">
      <c r="B598" s="13"/>
      <c r="C598" s="13"/>
    </row>
    <row r="599" spans="2:3" hidden="1">
      <c r="B599" s="13"/>
      <c r="C599" s="13"/>
    </row>
    <row r="600" spans="2:3" hidden="1">
      <c r="B600" s="13"/>
      <c r="C600" s="13"/>
    </row>
    <row r="601" spans="2:3" hidden="1">
      <c r="B601" s="13"/>
      <c r="C601" s="13"/>
    </row>
    <row r="602" spans="2:3" hidden="1">
      <c r="B602" s="13"/>
      <c r="C602" s="13"/>
    </row>
    <row r="603" spans="2:3" hidden="1">
      <c r="B603" s="13"/>
      <c r="C603" s="13"/>
    </row>
    <row r="604" spans="2:3" hidden="1">
      <c r="B604" s="13"/>
      <c r="C604" s="13"/>
    </row>
    <row r="605" spans="2:3" hidden="1">
      <c r="B605" s="13"/>
      <c r="C605" s="13"/>
    </row>
    <row r="606" spans="2:3" hidden="1">
      <c r="B606" s="13"/>
      <c r="C606" s="13"/>
    </row>
    <row r="607" spans="2:3" hidden="1">
      <c r="B607" s="13"/>
      <c r="C607" s="13"/>
    </row>
    <row r="608" spans="2:3" hidden="1">
      <c r="B608" s="13"/>
      <c r="C608" s="13"/>
    </row>
    <row r="609" spans="2:3" hidden="1">
      <c r="B609" s="13"/>
      <c r="C609" s="13"/>
    </row>
    <row r="610" spans="2:3" hidden="1">
      <c r="B610" s="13"/>
      <c r="C610" s="13"/>
    </row>
    <row r="611" spans="2:3" hidden="1">
      <c r="B611" s="13"/>
      <c r="C611" s="13"/>
    </row>
    <row r="612" spans="2:3" hidden="1">
      <c r="B612" s="13"/>
      <c r="C612" s="13"/>
    </row>
    <row r="613" spans="2:3" hidden="1">
      <c r="B613" s="13"/>
      <c r="C613" s="13"/>
    </row>
    <row r="614" spans="2:3" hidden="1">
      <c r="B614" s="13"/>
      <c r="C614" s="13"/>
    </row>
    <row r="615" spans="2:3" hidden="1">
      <c r="B615" s="13"/>
      <c r="C615" s="13"/>
    </row>
    <row r="616" spans="2:3" hidden="1">
      <c r="B616" s="13"/>
      <c r="C616" s="13"/>
    </row>
    <row r="617" spans="2:3" hidden="1">
      <c r="B617" s="13"/>
      <c r="C617" s="13"/>
    </row>
    <row r="618" spans="2:3" hidden="1">
      <c r="B618" s="13"/>
      <c r="C618" s="13"/>
    </row>
    <row r="619" spans="2:3" hidden="1">
      <c r="B619" s="13"/>
      <c r="C619" s="13"/>
    </row>
    <row r="620" spans="2:3" hidden="1">
      <c r="B620" s="13"/>
      <c r="C620" s="13"/>
    </row>
    <row r="621" spans="2:3" hidden="1">
      <c r="B621" s="13"/>
      <c r="C621" s="13"/>
    </row>
    <row r="622" spans="2:3" hidden="1">
      <c r="B622" s="13"/>
      <c r="C622" s="13"/>
    </row>
    <row r="623" spans="2:3" hidden="1">
      <c r="B623" s="13"/>
      <c r="C623" s="13"/>
    </row>
    <row r="624" spans="2:3" hidden="1">
      <c r="B624" s="13"/>
      <c r="C624" s="13"/>
    </row>
    <row r="625" spans="2:3" hidden="1">
      <c r="B625" s="13"/>
      <c r="C625" s="13"/>
    </row>
    <row r="626" spans="2:3" hidden="1">
      <c r="B626" s="13"/>
      <c r="C626" s="13"/>
    </row>
    <row r="627" spans="2:3" hidden="1">
      <c r="B627" s="13"/>
      <c r="C627" s="13"/>
    </row>
    <row r="628" spans="2:3" hidden="1">
      <c r="B628" s="13"/>
      <c r="C628" s="13"/>
    </row>
    <row r="629" spans="2:3" hidden="1">
      <c r="B629" s="13"/>
      <c r="C629" s="13"/>
    </row>
    <row r="630" spans="2:3" hidden="1">
      <c r="B630" s="13"/>
      <c r="C630" s="13"/>
    </row>
    <row r="631" spans="2:3" hidden="1">
      <c r="B631" s="13"/>
      <c r="C631" s="13"/>
    </row>
    <row r="632" spans="2:3" hidden="1">
      <c r="B632" s="13"/>
      <c r="C632" s="13"/>
    </row>
    <row r="633" spans="2:3" hidden="1">
      <c r="B633" s="13"/>
      <c r="C633" s="13"/>
    </row>
    <row r="634" spans="2:3" hidden="1">
      <c r="B634" s="13"/>
      <c r="C634" s="13"/>
    </row>
    <row r="635" spans="2:3" hidden="1">
      <c r="B635" s="13"/>
      <c r="C635" s="13"/>
    </row>
    <row r="636" spans="2:3" hidden="1">
      <c r="B636" s="13"/>
      <c r="C636" s="13"/>
    </row>
    <row r="637" spans="2:3" hidden="1">
      <c r="B637" s="13"/>
      <c r="C637" s="13"/>
    </row>
    <row r="638" spans="2:3" hidden="1">
      <c r="B638" s="13"/>
      <c r="C638" s="13"/>
    </row>
    <row r="639" spans="2:3" hidden="1">
      <c r="B639" s="13"/>
      <c r="C639" s="13"/>
    </row>
    <row r="640" spans="2:3" hidden="1">
      <c r="B640" s="13"/>
      <c r="C640" s="13"/>
    </row>
    <row r="641" spans="2:3" hidden="1">
      <c r="B641" s="13"/>
      <c r="C641" s="13"/>
    </row>
    <row r="642" spans="2:3" hidden="1">
      <c r="B642" s="13"/>
      <c r="C642" s="13"/>
    </row>
    <row r="643" spans="2:3" hidden="1">
      <c r="B643" s="13"/>
      <c r="C643" s="13"/>
    </row>
    <row r="644" spans="2:3" hidden="1">
      <c r="B644" s="13"/>
      <c r="C644" s="13"/>
    </row>
    <row r="645" spans="2:3" hidden="1">
      <c r="B645" s="13"/>
      <c r="C645" s="13"/>
    </row>
    <row r="646" spans="2:3" hidden="1">
      <c r="B646" s="13"/>
      <c r="C646" s="13"/>
    </row>
    <row r="647" spans="2:3" hidden="1">
      <c r="B647" s="13"/>
      <c r="C647" s="13"/>
    </row>
    <row r="648" spans="2:3" hidden="1">
      <c r="B648" s="13"/>
      <c r="C648" s="13"/>
    </row>
    <row r="649" spans="2:3" hidden="1">
      <c r="B649" s="13"/>
      <c r="C649" s="13"/>
    </row>
    <row r="650" spans="2:3" hidden="1">
      <c r="B650" s="13"/>
      <c r="C650" s="13"/>
    </row>
    <row r="651" spans="2:3" hidden="1">
      <c r="B651" s="13"/>
      <c r="C651" s="13"/>
    </row>
    <row r="652" spans="2:3" hidden="1">
      <c r="B652" s="13"/>
      <c r="C652" s="13"/>
    </row>
    <row r="653" spans="2:3" hidden="1">
      <c r="B653" s="13"/>
      <c r="C653" s="13"/>
    </row>
    <row r="654" spans="2:3" hidden="1">
      <c r="B654" s="13"/>
      <c r="C654" s="13"/>
    </row>
    <row r="655" spans="2:3" hidden="1">
      <c r="B655" s="13"/>
      <c r="C655" s="13"/>
    </row>
    <row r="656" spans="2:3" hidden="1">
      <c r="B656" s="13"/>
      <c r="C656" s="13"/>
    </row>
    <row r="657" spans="2:3" hidden="1">
      <c r="B657" s="13"/>
      <c r="C657" s="13"/>
    </row>
    <row r="658" spans="2:3" hidden="1">
      <c r="B658" s="13"/>
      <c r="C658" s="13"/>
    </row>
    <row r="659" spans="2:3" hidden="1">
      <c r="B659" s="13"/>
      <c r="C659" s="13"/>
    </row>
    <row r="660" spans="2:3" hidden="1">
      <c r="B660" s="13"/>
      <c r="C660" s="13"/>
    </row>
    <row r="661" spans="2:3" hidden="1">
      <c r="B661" s="13"/>
      <c r="C661" s="13"/>
    </row>
    <row r="662" spans="2:3" hidden="1">
      <c r="B662" s="13"/>
      <c r="C662" s="13"/>
    </row>
    <row r="663" spans="2:3" hidden="1">
      <c r="B663" s="13"/>
      <c r="C663" s="13"/>
    </row>
    <row r="664" spans="2:3" hidden="1">
      <c r="B664" s="13"/>
      <c r="C664" s="13"/>
    </row>
    <row r="665" spans="2:3" hidden="1">
      <c r="B665" s="13"/>
      <c r="C665" s="13"/>
    </row>
    <row r="666" spans="2:3" hidden="1">
      <c r="B666" s="13"/>
      <c r="C666" s="13"/>
    </row>
    <row r="667" spans="2:3" hidden="1">
      <c r="B667" s="13"/>
      <c r="C667" s="13"/>
    </row>
    <row r="668" spans="2:3" hidden="1">
      <c r="B668" s="13"/>
      <c r="C668" s="13"/>
    </row>
    <row r="669" spans="2:3" hidden="1">
      <c r="B669" s="13"/>
      <c r="C669" s="13"/>
    </row>
    <row r="670" spans="2:3" hidden="1">
      <c r="B670" s="13"/>
      <c r="C670" s="13"/>
    </row>
    <row r="671" spans="2:3" hidden="1">
      <c r="B671" s="13"/>
      <c r="C671" s="13"/>
    </row>
    <row r="672" spans="2:3" hidden="1">
      <c r="B672" s="13"/>
      <c r="C672" s="13"/>
    </row>
    <row r="673" spans="2:3" hidden="1">
      <c r="B673" s="13"/>
      <c r="C673" s="13"/>
    </row>
    <row r="674" spans="2:3" hidden="1">
      <c r="B674" s="13"/>
      <c r="C674" s="13"/>
    </row>
    <row r="675" spans="2:3" hidden="1">
      <c r="B675" s="13"/>
      <c r="C675" s="13"/>
    </row>
    <row r="676" spans="2:3" hidden="1">
      <c r="B676" s="13"/>
      <c r="C676" s="13"/>
    </row>
    <row r="677" spans="2:3" hidden="1">
      <c r="B677" s="13"/>
      <c r="C677" s="13"/>
    </row>
    <row r="678" spans="2:3" hidden="1">
      <c r="B678" s="13"/>
      <c r="C678" s="13"/>
    </row>
    <row r="679" spans="2:3" hidden="1">
      <c r="B679" s="13"/>
      <c r="C679" s="13"/>
    </row>
    <row r="680" spans="2:3" hidden="1">
      <c r="B680" s="13"/>
      <c r="C680" s="13"/>
    </row>
    <row r="681" spans="2:3" hidden="1">
      <c r="B681" s="13"/>
      <c r="C681" s="13"/>
    </row>
    <row r="682" spans="2:3" hidden="1">
      <c r="B682" s="13"/>
      <c r="C682" s="13"/>
    </row>
    <row r="683" spans="2:3" hidden="1">
      <c r="B683" s="13"/>
      <c r="C683" s="13"/>
    </row>
    <row r="684" spans="2:3" hidden="1">
      <c r="B684" s="13"/>
      <c r="C684" s="13"/>
    </row>
    <row r="685" spans="2:3" hidden="1">
      <c r="B685" s="13"/>
      <c r="C685" s="13"/>
    </row>
    <row r="686" spans="2:3" hidden="1">
      <c r="B686" s="13"/>
      <c r="C686" s="13"/>
    </row>
    <row r="687" spans="2:3" hidden="1">
      <c r="B687" s="13"/>
      <c r="C687" s="13"/>
    </row>
    <row r="688" spans="2:3" hidden="1">
      <c r="B688" s="13"/>
      <c r="C688" s="13"/>
    </row>
    <row r="689" spans="2:3" hidden="1">
      <c r="B689" s="13"/>
      <c r="C689" s="13"/>
    </row>
    <row r="690" spans="2:3" hidden="1">
      <c r="B690" s="13"/>
      <c r="C690" s="13"/>
    </row>
    <row r="691" spans="2:3" hidden="1">
      <c r="B691" s="13"/>
      <c r="C691" s="13"/>
    </row>
    <row r="692" spans="2:3" hidden="1">
      <c r="B692" s="13"/>
      <c r="C692" s="13"/>
    </row>
    <row r="693" spans="2:3" hidden="1">
      <c r="B693" s="13"/>
      <c r="C693" s="13"/>
    </row>
    <row r="694" spans="2:3" hidden="1">
      <c r="B694" s="13"/>
      <c r="C694" s="13"/>
    </row>
    <row r="695" spans="2:3" hidden="1">
      <c r="B695" s="13"/>
      <c r="C695" s="13"/>
    </row>
    <row r="696" spans="2:3" hidden="1">
      <c r="B696" s="13"/>
      <c r="C696" s="13"/>
    </row>
    <row r="697" spans="2:3" hidden="1">
      <c r="B697" s="13"/>
      <c r="C697" s="13"/>
    </row>
    <row r="698" spans="2:3" hidden="1">
      <c r="B698" s="13"/>
      <c r="C698" s="13"/>
    </row>
    <row r="699" spans="2:3" hidden="1">
      <c r="B699" s="13"/>
      <c r="C699" s="13"/>
    </row>
    <row r="700" spans="2:3" hidden="1">
      <c r="B700" s="13"/>
      <c r="C700" s="13"/>
    </row>
    <row r="701" spans="2:3" hidden="1">
      <c r="B701" s="13"/>
      <c r="C701" s="13"/>
    </row>
    <row r="702" spans="2:3" hidden="1">
      <c r="B702" s="13"/>
      <c r="C702" s="13"/>
    </row>
    <row r="703" spans="2:3" hidden="1">
      <c r="B703" s="13"/>
      <c r="C703" s="13"/>
    </row>
    <row r="704" spans="2:3" hidden="1">
      <c r="B704" s="13"/>
      <c r="C704" s="13"/>
    </row>
    <row r="705" spans="2:3" hidden="1">
      <c r="B705" s="13"/>
      <c r="C705" s="13"/>
    </row>
    <row r="706" spans="2:3" hidden="1">
      <c r="B706" s="13"/>
      <c r="C706" s="13"/>
    </row>
    <row r="707" spans="2:3" hidden="1">
      <c r="B707" s="13"/>
      <c r="C707" s="13"/>
    </row>
    <row r="708" spans="2:3" hidden="1">
      <c r="B708" s="13"/>
      <c r="C708" s="13"/>
    </row>
    <row r="709" spans="2:3" hidden="1">
      <c r="B709" s="13"/>
      <c r="C709" s="13"/>
    </row>
    <row r="710" spans="2:3" hidden="1">
      <c r="B710" s="13"/>
      <c r="C710" s="13"/>
    </row>
    <row r="711" spans="2:3" hidden="1">
      <c r="B711" s="13"/>
      <c r="C711" s="13"/>
    </row>
    <row r="712" spans="2:3" hidden="1">
      <c r="B712" s="13"/>
      <c r="C712" s="13"/>
    </row>
    <row r="713" spans="2:3" hidden="1">
      <c r="B713" s="13"/>
      <c r="C713" s="13"/>
    </row>
    <row r="714" spans="2:3" hidden="1">
      <c r="B714" s="13"/>
      <c r="C714" s="13"/>
    </row>
    <row r="715" spans="2:3" hidden="1">
      <c r="B715" s="13"/>
      <c r="C715" s="13"/>
    </row>
    <row r="716" spans="2:3" hidden="1">
      <c r="B716" s="13"/>
      <c r="C716" s="13"/>
    </row>
    <row r="717" spans="2:3" hidden="1">
      <c r="B717" s="13"/>
      <c r="C717" s="13"/>
    </row>
    <row r="718" spans="2:3" hidden="1">
      <c r="B718" s="13"/>
      <c r="C718" s="13"/>
    </row>
    <row r="719" spans="2:3" hidden="1">
      <c r="B719" s="13"/>
      <c r="C719" s="13"/>
    </row>
    <row r="720" spans="2:3" hidden="1">
      <c r="B720" s="13"/>
      <c r="C720" s="13"/>
    </row>
    <row r="721" spans="2:3" hidden="1">
      <c r="B721" s="13"/>
      <c r="C721" s="13"/>
    </row>
    <row r="722" spans="2:3" hidden="1">
      <c r="B722" s="13"/>
      <c r="C722" s="13"/>
    </row>
    <row r="723" spans="2:3" hidden="1">
      <c r="B723" s="13"/>
      <c r="C723" s="13"/>
    </row>
    <row r="724" spans="2:3" hidden="1">
      <c r="B724" s="13"/>
      <c r="C724" s="13"/>
    </row>
    <row r="725" spans="2:3" hidden="1">
      <c r="B725" s="13"/>
      <c r="C725" s="13"/>
    </row>
    <row r="726" spans="2:3" hidden="1">
      <c r="B726" s="13"/>
      <c r="C726" s="13"/>
    </row>
    <row r="727" spans="2:3" hidden="1">
      <c r="B727" s="13"/>
      <c r="C727" s="13"/>
    </row>
    <row r="728" spans="2:3" hidden="1">
      <c r="B728" s="13"/>
      <c r="C728" s="13"/>
    </row>
    <row r="729" spans="2:3" hidden="1">
      <c r="B729" s="13"/>
      <c r="C729" s="13"/>
    </row>
    <row r="730" spans="2:3" hidden="1">
      <c r="B730" s="13"/>
      <c r="C730" s="13"/>
    </row>
    <row r="731" spans="2:3" hidden="1">
      <c r="B731" s="13"/>
      <c r="C731" s="13"/>
    </row>
    <row r="732" spans="2:3" hidden="1">
      <c r="B732" s="13"/>
      <c r="C732" s="13"/>
    </row>
    <row r="733" spans="2:3" hidden="1">
      <c r="B733" s="13"/>
      <c r="C733" s="13"/>
    </row>
    <row r="734" spans="2:3" hidden="1">
      <c r="B734" s="13"/>
      <c r="C734" s="13"/>
    </row>
    <row r="735" spans="2:3" hidden="1">
      <c r="B735" s="13"/>
      <c r="C735" s="13"/>
    </row>
    <row r="736" spans="2:3" hidden="1">
      <c r="B736" s="13"/>
      <c r="C736" s="13"/>
    </row>
    <row r="737" spans="2:3" hidden="1">
      <c r="B737" s="13"/>
      <c r="C737" s="13"/>
    </row>
    <row r="738" spans="2:3" hidden="1">
      <c r="B738" s="13"/>
      <c r="C738" s="13"/>
    </row>
    <row r="739" spans="2:3" hidden="1">
      <c r="B739" s="13"/>
      <c r="C739" s="13"/>
    </row>
    <row r="740" spans="2:3" hidden="1">
      <c r="B740" s="13"/>
      <c r="C740" s="13"/>
    </row>
    <row r="741" spans="2:3" hidden="1">
      <c r="B741" s="13"/>
      <c r="C741" s="13"/>
    </row>
    <row r="742" spans="2:3" hidden="1">
      <c r="B742" s="13"/>
      <c r="C742" s="13"/>
    </row>
    <row r="743" spans="2:3" hidden="1">
      <c r="B743" s="13"/>
      <c r="C743" s="13"/>
    </row>
    <row r="744" spans="2:3" hidden="1">
      <c r="B744" s="13"/>
      <c r="C744" s="13"/>
    </row>
    <row r="745" spans="2:3" hidden="1">
      <c r="B745" s="13"/>
      <c r="C745" s="13"/>
    </row>
    <row r="746" spans="2:3" hidden="1">
      <c r="B746" s="13"/>
      <c r="C746" s="13"/>
    </row>
    <row r="747" spans="2:3" hidden="1">
      <c r="B747" s="13"/>
      <c r="C747" s="13"/>
    </row>
    <row r="748" spans="2:3" hidden="1">
      <c r="B748" s="13"/>
      <c r="C748" s="13"/>
    </row>
    <row r="749" spans="2:3" hidden="1">
      <c r="B749" s="13"/>
      <c r="C749" s="13"/>
    </row>
    <row r="750" spans="2:3" hidden="1">
      <c r="B750" s="13"/>
      <c r="C750" s="13"/>
    </row>
    <row r="751" spans="2:3" hidden="1">
      <c r="B751" s="13"/>
      <c r="C751" s="13"/>
    </row>
    <row r="752" spans="2:3" hidden="1">
      <c r="B752" s="13"/>
      <c r="C752" s="13"/>
    </row>
    <row r="753" spans="2:3" hidden="1">
      <c r="B753" s="13"/>
      <c r="C753" s="13"/>
    </row>
    <row r="754" spans="2:3" hidden="1">
      <c r="B754" s="13"/>
      <c r="C754" s="13"/>
    </row>
    <row r="755" spans="2:3" hidden="1">
      <c r="B755" s="13"/>
      <c r="C755" s="13"/>
    </row>
    <row r="756" spans="2:3" hidden="1">
      <c r="B756" s="13"/>
      <c r="C756" s="13"/>
    </row>
    <row r="757" spans="2:3" hidden="1">
      <c r="B757" s="13"/>
      <c r="C757" s="13"/>
    </row>
    <row r="758" spans="2:3" hidden="1">
      <c r="B758" s="13"/>
      <c r="C758" s="13"/>
    </row>
    <row r="759" spans="2:3" hidden="1">
      <c r="B759" s="13"/>
      <c r="C759" s="13"/>
    </row>
    <row r="760" spans="2:3" hidden="1">
      <c r="B760" s="13"/>
      <c r="C760" s="13"/>
    </row>
    <row r="761" spans="2:3" hidden="1">
      <c r="B761" s="13"/>
      <c r="C761" s="13"/>
    </row>
    <row r="762" spans="2:3" hidden="1">
      <c r="B762" s="13"/>
      <c r="C762" s="13"/>
    </row>
    <row r="763" spans="2:3" hidden="1">
      <c r="B763" s="13"/>
      <c r="C763" s="13"/>
    </row>
    <row r="764" spans="2:3" hidden="1">
      <c r="B764" s="13"/>
      <c r="C764" s="13"/>
    </row>
    <row r="765" spans="2:3" hidden="1">
      <c r="B765" s="13"/>
      <c r="C765" s="13"/>
    </row>
    <row r="766" spans="2:3" hidden="1">
      <c r="B766" s="13"/>
      <c r="C766" s="13"/>
    </row>
    <row r="767" spans="2:3" hidden="1">
      <c r="B767" s="13"/>
      <c r="C767" s="13"/>
    </row>
    <row r="768" spans="2:3" hidden="1">
      <c r="B768" s="13"/>
      <c r="C768" s="13"/>
    </row>
    <row r="769" spans="2:3" hidden="1">
      <c r="B769" s="13"/>
      <c r="C769" s="13"/>
    </row>
    <row r="770" spans="2:3" hidden="1">
      <c r="B770" s="13"/>
      <c r="C770" s="13"/>
    </row>
    <row r="771" spans="2:3" hidden="1">
      <c r="B771" s="13"/>
      <c r="C771" s="13"/>
    </row>
    <row r="772" spans="2:3" hidden="1">
      <c r="B772" s="13"/>
      <c r="C772" s="13"/>
    </row>
    <row r="773" spans="2:3" hidden="1">
      <c r="B773" s="13"/>
      <c r="C773" s="13"/>
    </row>
    <row r="774" spans="2:3" hidden="1">
      <c r="B774" s="13"/>
      <c r="C774" s="13"/>
    </row>
    <row r="775" spans="2:3" hidden="1">
      <c r="B775" s="13"/>
      <c r="C775" s="13"/>
    </row>
    <row r="776" spans="2:3" hidden="1">
      <c r="B776" s="13"/>
      <c r="C776" s="13"/>
    </row>
    <row r="777" spans="2:3" hidden="1">
      <c r="B777" s="13"/>
      <c r="C777" s="13"/>
    </row>
    <row r="778" spans="2:3" hidden="1">
      <c r="B778" s="13"/>
      <c r="C778" s="13"/>
    </row>
    <row r="779" spans="2:3" hidden="1">
      <c r="B779" s="13"/>
      <c r="C779" s="13"/>
    </row>
    <row r="780" spans="2:3" hidden="1">
      <c r="B780" s="13"/>
      <c r="C780" s="13"/>
    </row>
    <row r="781" spans="2:3" hidden="1">
      <c r="B781" s="13"/>
      <c r="C781" s="13"/>
    </row>
    <row r="782" spans="2:3" hidden="1">
      <c r="B782" s="13"/>
      <c r="C782" s="13"/>
    </row>
    <row r="783" spans="2:3" hidden="1">
      <c r="B783" s="13"/>
      <c r="C783" s="13"/>
    </row>
    <row r="784" spans="2:3" hidden="1">
      <c r="B784" s="13"/>
      <c r="C784" s="13"/>
    </row>
    <row r="785" spans="2:3" hidden="1">
      <c r="B785" s="13"/>
      <c r="C785" s="13"/>
    </row>
    <row r="786" spans="2:3" hidden="1">
      <c r="B786" s="13"/>
      <c r="C786" s="13"/>
    </row>
    <row r="787" spans="2:3" hidden="1">
      <c r="B787" s="13"/>
      <c r="C787" s="13"/>
    </row>
    <row r="788" spans="2:3" hidden="1">
      <c r="B788" s="13"/>
      <c r="C788" s="13"/>
    </row>
    <row r="789" spans="2:3" hidden="1">
      <c r="B789" s="13"/>
      <c r="C789" s="13"/>
    </row>
    <row r="790" spans="2:3" hidden="1">
      <c r="B790" s="13"/>
      <c r="C790" s="13"/>
    </row>
    <row r="791" spans="2:3" hidden="1">
      <c r="B791" s="13"/>
      <c r="C791" s="13"/>
    </row>
    <row r="792" spans="2:3" hidden="1">
      <c r="B792" s="13"/>
      <c r="C792" s="13"/>
    </row>
    <row r="793" spans="2:3" hidden="1">
      <c r="B793" s="13"/>
      <c r="C793" s="13"/>
    </row>
    <row r="794" spans="2:3" hidden="1">
      <c r="B794" s="13"/>
      <c r="C794" s="13"/>
    </row>
    <row r="795" spans="2:3" hidden="1">
      <c r="B795" s="13"/>
      <c r="C795" s="13"/>
    </row>
    <row r="796" spans="2:3" hidden="1">
      <c r="B796" s="13"/>
      <c r="C796" s="13"/>
    </row>
    <row r="797" spans="2:3" hidden="1">
      <c r="B797" s="13"/>
      <c r="C797" s="13"/>
    </row>
    <row r="798" spans="2:3" hidden="1">
      <c r="B798" s="13"/>
      <c r="C798" s="13"/>
    </row>
    <row r="799" spans="2:3" hidden="1">
      <c r="B799" s="13"/>
      <c r="C799" s="13"/>
    </row>
    <row r="800" spans="2:3" hidden="1">
      <c r="B800" s="13"/>
      <c r="C800" s="13"/>
    </row>
    <row r="801" spans="2:3" hidden="1">
      <c r="B801" s="13"/>
      <c r="C801" s="13"/>
    </row>
    <row r="802" spans="2:3" hidden="1">
      <c r="B802" s="13"/>
      <c r="C802" s="13"/>
    </row>
    <row r="803" spans="2:3" hidden="1">
      <c r="B803" s="13"/>
      <c r="C803" s="13"/>
    </row>
    <row r="804" spans="2:3" hidden="1">
      <c r="B804" s="13"/>
      <c r="C804" s="13"/>
    </row>
    <row r="805" spans="2:3" hidden="1">
      <c r="B805" s="13"/>
      <c r="C805" s="13"/>
    </row>
    <row r="806" spans="2:3" hidden="1">
      <c r="B806" s="13"/>
      <c r="C806" s="13"/>
    </row>
    <row r="807" spans="2:3" hidden="1">
      <c r="B807" s="13"/>
      <c r="C807" s="13"/>
    </row>
    <row r="808" spans="2:3" hidden="1">
      <c r="B808" s="13"/>
      <c r="C808" s="13"/>
    </row>
    <row r="809" spans="2:3" hidden="1">
      <c r="B809" s="13"/>
      <c r="C809" s="13"/>
    </row>
    <row r="810" spans="2:3" hidden="1">
      <c r="B810" s="13"/>
      <c r="C810" s="13"/>
    </row>
    <row r="811" spans="2:3" hidden="1">
      <c r="B811" s="13"/>
      <c r="C811" s="13"/>
    </row>
    <row r="812" spans="2:3" hidden="1">
      <c r="B812" s="13"/>
      <c r="C812" s="13"/>
    </row>
    <row r="813" spans="2:3" hidden="1">
      <c r="B813" s="13"/>
      <c r="C813" s="13"/>
    </row>
    <row r="814" spans="2:3" hidden="1">
      <c r="B814" s="13"/>
      <c r="C814" s="13"/>
    </row>
    <row r="815" spans="2:3" hidden="1">
      <c r="B815" s="13"/>
      <c r="C815" s="13"/>
    </row>
    <row r="816" spans="2:3" hidden="1">
      <c r="B816" s="13"/>
      <c r="C816" s="13"/>
    </row>
    <row r="817" spans="2:3" hidden="1">
      <c r="B817" s="13"/>
      <c r="C817" s="13"/>
    </row>
    <row r="818" spans="2:3" hidden="1">
      <c r="B818" s="13"/>
      <c r="C818" s="13"/>
    </row>
    <row r="819" spans="2:3" hidden="1">
      <c r="B819" s="13"/>
      <c r="C819" s="13"/>
    </row>
    <row r="820" spans="2:3" hidden="1">
      <c r="B820" s="13"/>
      <c r="C820" s="13"/>
    </row>
    <row r="821" spans="2:3" hidden="1">
      <c r="B821" s="13"/>
      <c r="C821" s="13"/>
    </row>
    <row r="822" spans="2:3" hidden="1">
      <c r="B822" s="13"/>
      <c r="C822" s="13"/>
    </row>
    <row r="823" spans="2:3" hidden="1">
      <c r="B823" s="13"/>
      <c r="C823" s="13"/>
    </row>
    <row r="824" spans="2:3" hidden="1">
      <c r="B824" s="13"/>
      <c r="C824" s="13"/>
    </row>
    <row r="825" spans="2:3" hidden="1">
      <c r="B825" s="13"/>
      <c r="C825" s="13"/>
    </row>
    <row r="826" spans="2:3" hidden="1">
      <c r="B826" s="13"/>
      <c r="C826" s="13"/>
    </row>
    <row r="827" spans="2:3" hidden="1">
      <c r="B827" s="13"/>
      <c r="C827" s="13"/>
    </row>
    <row r="828" spans="2:3" hidden="1">
      <c r="B828" s="13"/>
      <c r="C828" s="13"/>
    </row>
    <row r="829" spans="2:3" hidden="1">
      <c r="B829" s="13"/>
      <c r="C829" s="13"/>
    </row>
    <row r="830" spans="2:3" hidden="1">
      <c r="B830" s="13"/>
      <c r="C830" s="13"/>
    </row>
    <row r="831" spans="2:3" hidden="1">
      <c r="B831" s="13"/>
      <c r="C831" s="13"/>
    </row>
    <row r="832" spans="2:3" hidden="1">
      <c r="B832" s="13"/>
      <c r="C832" s="13"/>
    </row>
    <row r="833" spans="2:3" hidden="1">
      <c r="B833" s="13"/>
      <c r="C833" s="13"/>
    </row>
    <row r="834" spans="2:3" hidden="1">
      <c r="B834" s="13"/>
      <c r="C834" s="13"/>
    </row>
    <row r="835" spans="2:3" hidden="1">
      <c r="B835" s="13"/>
      <c r="C835" s="13"/>
    </row>
    <row r="836" spans="2:3" hidden="1">
      <c r="B836" s="13"/>
      <c r="C836" s="13"/>
    </row>
    <row r="837" spans="2:3" hidden="1">
      <c r="B837" s="13"/>
      <c r="C837" s="13"/>
    </row>
    <row r="838" spans="2:3" hidden="1">
      <c r="B838" s="13"/>
      <c r="C838" s="13"/>
    </row>
    <row r="839" spans="2:3" hidden="1">
      <c r="B839" s="13"/>
      <c r="C839" s="13"/>
    </row>
    <row r="840" spans="2:3" hidden="1">
      <c r="B840" s="13"/>
      <c r="C840" s="13"/>
    </row>
    <row r="841" spans="2:3" hidden="1">
      <c r="B841" s="13"/>
      <c r="C841" s="13"/>
    </row>
    <row r="842" spans="2:3" hidden="1">
      <c r="B842" s="13"/>
      <c r="C842" s="13"/>
    </row>
    <row r="843" spans="2:3" hidden="1">
      <c r="B843" s="13"/>
      <c r="C843" s="13"/>
    </row>
    <row r="844" spans="2:3" hidden="1">
      <c r="B844" s="13"/>
      <c r="C844" s="13"/>
    </row>
    <row r="845" spans="2:3" hidden="1">
      <c r="B845" s="13"/>
      <c r="C845" s="13"/>
    </row>
    <row r="846" spans="2:3" hidden="1">
      <c r="B846" s="13"/>
      <c r="C846" s="13"/>
    </row>
    <row r="847" spans="2:3" hidden="1">
      <c r="B847" s="13"/>
      <c r="C847" s="13"/>
    </row>
    <row r="848" spans="2:3" hidden="1">
      <c r="B848" s="13"/>
      <c r="C848" s="13"/>
    </row>
    <row r="849" spans="2:3" hidden="1">
      <c r="B849" s="13"/>
      <c r="C849" s="13"/>
    </row>
    <row r="850" spans="2:3" hidden="1">
      <c r="B850" s="13"/>
      <c r="C850" s="13"/>
    </row>
    <row r="851" spans="2:3" hidden="1">
      <c r="B851" s="13"/>
      <c r="C851" s="13"/>
    </row>
    <row r="852" spans="2:3" hidden="1">
      <c r="B852" s="13"/>
      <c r="C852" s="13"/>
    </row>
    <row r="853" spans="2:3" hidden="1">
      <c r="B853" s="13"/>
      <c r="C853" s="13"/>
    </row>
    <row r="854" spans="2:3" hidden="1">
      <c r="B854" s="13"/>
      <c r="C854" s="13"/>
    </row>
    <row r="855" spans="2:3" hidden="1">
      <c r="B855" s="13"/>
      <c r="C855" s="13"/>
    </row>
    <row r="856" spans="2:3" hidden="1">
      <c r="B856" s="13"/>
      <c r="C856" s="13"/>
    </row>
    <row r="857" spans="2:3" hidden="1">
      <c r="B857" s="13"/>
      <c r="C857" s="13"/>
    </row>
    <row r="858" spans="2:3" hidden="1">
      <c r="B858" s="13"/>
      <c r="C858" s="13"/>
    </row>
    <row r="10000" spans="52:52" hidden="1">
      <c r="AZ10000"/>
    </row>
  </sheetData>
  <mergeCells count="1">
    <mergeCell ref="A5:Q5"/>
  </mergeCells>
  <dataValidations count="1">
    <dataValidation allowBlank="1" showInputMessage="1" showErrorMessage="1" sqref="M7 B1:B4 M5 M9:M1048576 A5:L1048576 N5:AY1048576 BA5:XFD1048576 AZ5:AZ9999 AZ10001:AZ1048576" xr:uid="{00000000-0002-0000-0200-000000000000}"/>
  </dataValidations>
  <pageMargins left="0" right="0" top="0.5" bottom="0.5" header="0" footer="0.25"/>
  <pageSetup paperSize="9" scale="45" pageOrder="overThenDown" orientation="landscape" blackAndWhite="1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rgb="FF7030A0"/>
  </sheetPr>
  <dimension ref="A1:AZ10000"/>
  <sheetViews>
    <sheetView rightToLeft="1" tabSelected="1" workbookViewId="0">
      <selection activeCell="C14" sqref="C14"/>
    </sheetView>
  </sheetViews>
  <sheetFormatPr defaultColWidth="0" defaultRowHeight="18" zeroHeight="1"/>
  <cols>
    <col min="1" max="1" width="48.28515625" style="12" bestFit="1" customWidth="1"/>
    <col min="2" max="2" width="12.42578125" style="12" customWidth="1"/>
    <col min="3" max="3" width="11.85546875" style="12" customWidth="1"/>
    <col min="4" max="4" width="10.7109375" style="13" customWidth="1"/>
    <col min="5" max="5" width="11.140625" style="13" customWidth="1"/>
    <col min="6" max="6" width="15.140625" style="13" customWidth="1"/>
    <col min="7" max="7" width="10.7109375" style="13" customWidth="1"/>
    <col min="8" max="8" width="11.5703125" style="13" customWidth="1"/>
    <col min="9" max="9" width="13.85546875" style="13" customWidth="1"/>
    <col min="10" max="10" width="17.7109375" style="13" customWidth="1"/>
    <col min="11" max="12" width="14.7109375" style="13" customWidth="1"/>
    <col min="13" max="13" width="22.7109375" style="13" customWidth="1"/>
    <col min="14" max="14" width="26.85546875" style="13" customWidth="1"/>
    <col min="15" max="15" width="25.42578125" style="13" customWidth="1"/>
    <col min="16" max="16" width="7.5703125" style="13" hidden="1"/>
    <col min="17" max="17" width="6.7109375" style="13" hidden="1"/>
    <col min="18" max="18" width="7.7109375" style="13" hidden="1"/>
    <col min="19" max="19" width="7.140625" style="13" hidden="1"/>
    <col min="20" max="20" width="6" style="13" hidden="1"/>
    <col min="21" max="21" width="7.85546875" style="13" hidden="1"/>
    <col min="22" max="22" width="8.140625" style="13" hidden="1"/>
    <col min="23" max="23" width="6.28515625" style="13" hidden="1"/>
    <col min="24" max="24" width="8" style="13" hidden="1"/>
    <col min="25" max="25" width="8.7109375" style="13" hidden="1"/>
    <col min="26" max="26" width="10" style="13" hidden="1"/>
    <col min="27" max="27" width="9.5703125" style="13" hidden="1"/>
    <col min="28" max="28" width="6.140625" style="13" hidden="1"/>
    <col min="29" max="30" width="5.7109375" style="13" hidden="1"/>
    <col min="31" max="31" width="6.85546875" style="13" hidden="1"/>
    <col min="32" max="32" width="6.42578125" style="13" hidden="1"/>
    <col min="33" max="33" width="6.7109375" style="13" hidden="1"/>
    <col min="34" max="34" width="7.28515625" style="13" hidden="1"/>
    <col min="35" max="47" width="9.140625" style="13" hidden="1"/>
    <col min="48" max="52" width="0" style="13" hidden="1"/>
    <col min="53" max="16384" width="9.140625" style="13" hidden="1"/>
  </cols>
  <sheetData>
    <row r="1" spans="1:22" s="1" customFormat="1">
      <c r="A1" s="2" t="s">
        <v>0</v>
      </c>
      <c r="B1" s="62" t="s">
        <v>4061</v>
      </c>
    </row>
    <row r="2" spans="1:22" s="1" customFormat="1">
      <c r="A2" s="2" t="s">
        <v>1</v>
      </c>
      <c r="B2" s="9" t="s">
        <v>3164</v>
      </c>
    </row>
    <row r="3" spans="1:22" s="1" customFormat="1">
      <c r="A3" s="2" t="s">
        <v>2</v>
      </c>
      <c r="B3" s="20" t="s">
        <v>3165</v>
      </c>
    </row>
    <row r="4" spans="1:22" s="1" customFormat="1">
      <c r="A4" s="2" t="s">
        <v>3</v>
      </c>
      <c r="B4" s="63" t="s">
        <v>165</v>
      </c>
    </row>
    <row r="5" spans="1:22" s="15" customFormat="1">
      <c r="A5" s="32" t="s">
        <v>92</v>
      </c>
      <c r="B5" s="33" t="s">
        <v>46</v>
      </c>
      <c r="C5" s="33" t="s">
        <v>80</v>
      </c>
      <c r="D5" s="33" t="s">
        <v>48</v>
      </c>
      <c r="E5" s="33" t="s">
        <v>49</v>
      </c>
      <c r="F5" s="33" t="s">
        <v>67</v>
      </c>
      <c r="G5" s="33" t="s">
        <v>68</v>
      </c>
      <c r="H5" s="33" t="s">
        <v>50</v>
      </c>
      <c r="I5" s="33" t="s">
        <v>51</v>
      </c>
      <c r="J5" s="33" t="s">
        <v>144</v>
      </c>
      <c r="K5" s="33" t="s">
        <v>155</v>
      </c>
      <c r="L5" s="33" t="s">
        <v>145</v>
      </c>
      <c r="M5" s="33" t="s">
        <v>69</v>
      </c>
      <c r="N5" s="33" t="s">
        <v>54</v>
      </c>
      <c r="O5" s="34" t="s">
        <v>151</v>
      </c>
      <c r="Q5" s="13"/>
    </row>
    <row r="6" spans="1:22" s="15" customFormat="1">
      <c r="A6" s="100" t="s">
        <v>4062</v>
      </c>
      <c r="B6" s="101" t="s">
        <v>4062</v>
      </c>
      <c r="C6" s="101" t="s">
        <v>4062</v>
      </c>
      <c r="D6" s="101" t="s">
        <v>4062</v>
      </c>
      <c r="E6" s="101" t="s">
        <v>4062</v>
      </c>
      <c r="F6" s="21" t="s">
        <v>70</v>
      </c>
      <c r="G6" s="21" t="s">
        <v>71</v>
      </c>
      <c r="H6" s="101" t="s">
        <v>4062</v>
      </c>
      <c r="I6" s="21" t="s">
        <v>7</v>
      </c>
      <c r="J6" s="21" t="s">
        <v>7</v>
      </c>
      <c r="K6" s="21" t="s">
        <v>152</v>
      </c>
      <c r="L6" s="21" t="s">
        <v>6</v>
      </c>
      <c r="M6" s="21" t="s">
        <v>7</v>
      </c>
      <c r="N6" s="21" t="s">
        <v>7</v>
      </c>
      <c r="O6" s="22" t="s">
        <v>7</v>
      </c>
    </row>
    <row r="7" spans="1:22" s="17" customFormat="1" ht="20.25">
      <c r="A7" s="102" t="s">
        <v>4062</v>
      </c>
      <c r="B7" s="5" t="s">
        <v>8</v>
      </c>
      <c r="C7" s="5" t="s">
        <v>9</v>
      </c>
      <c r="D7" s="5" t="s">
        <v>56</v>
      </c>
      <c r="E7" s="5" t="s">
        <v>57</v>
      </c>
      <c r="F7" s="5" t="s">
        <v>58</v>
      </c>
      <c r="G7" s="5" t="s">
        <v>59</v>
      </c>
      <c r="H7" s="5" t="s">
        <v>60</v>
      </c>
      <c r="I7" s="5" t="s">
        <v>61</v>
      </c>
      <c r="J7" s="5" t="s">
        <v>62</v>
      </c>
      <c r="K7" s="5" t="s">
        <v>63</v>
      </c>
      <c r="L7" s="5" t="s">
        <v>72</v>
      </c>
      <c r="M7" s="5" t="s">
        <v>73</v>
      </c>
      <c r="N7" s="5" t="s">
        <v>74</v>
      </c>
      <c r="O7" s="24" t="s">
        <v>75</v>
      </c>
      <c r="P7" s="25"/>
    </row>
    <row r="8" spans="1:22" s="17" customFormat="1" ht="20.25">
      <c r="A8" s="18" t="s">
        <v>148</v>
      </c>
      <c r="B8" s="103" t="s">
        <v>4062</v>
      </c>
      <c r="C8" s="103" t="s">
        <v>4062</v>
      </c>
      <c r="D8" s="103" t="s">
        <v>4062</v>
      </c>
      <c r="E8" s="103" t="s">
        <v>4062</v>
      </c>
      <c r="F8" s="103" t="s">
        <v>4062</v>
      </c>
      <c r="G8" s="103" t="s">
        <v>4062</v>
      </c>
      <c r="H8" s="103" t="s">
        <v>4062</v>
      </c>
      <c r="I8" s="103" t="s">
        <v>4062</v>
      </c>
      <c r="J8" s="103" t="s">
        <v>4062</v>
      </c>
      <c r="K8" s="53">
        <v>0</v>
      </c>
      <c r="L8" s="53">
        <v>0</v>
      </c>
      <c r="M8" s="103" t="s">
        <v>4062</v>
      </c>
      <c r="N8" s="54">
        <v>0</v>
      </c>
      <c r="O8" s="54">
        <v>0</v>
      </c>
      <c r="P8" s="25"/>
    </row>
    <row r="9" spans="1:22">
      <c r="A9" s="57" t="s">
        <v>172</v>
      </c>
      <c r="B9" s="107" t="s">
        <v>4062</v>
      </c>
      <c r="C9" s="107" t="s">
        <v>4062</v>
      </c>
      <c r="D9" s="107" t="s">
        <v>4062</v>
      </c>
      <c r="E9" s="107" t="s">
        <v>4062</v>
      </c>
      <c r="F9" s="107" t="s">
        <v>4062</v>
      </c>
      <c r="G9" s="59">
        <v>0</v>
      </c>
      <c r="H9" s="107" t="s">
        <v>4062</v>
      </c>
      <c r="I9" s="107" t="s">
        <v>4062</v>
      </c>
      <c r="J9" s="107" t="s">
        <v>4062</v>
      </c>
      <c r="K9" s="59">
        <v>0</v>
      </c>
      <c r="L9" s="59">
        <v>0</v>
      </c>
      <c r="M9" s="107" t="s">
        <v>4062</v>
      </c>
      <c r="N9" s="58">
        <v>0</v>
      </c>
      <c r="O9" s="58">
        <v>0</v>
      </c>
      <c r="P9" s="12"/>
      <c r="Q9" s="12"/>
      <c r="R9" s="12"/>
      <c r="S9" s="12"/>
      <c r="T9" s="12"/>
      <c r="U9" s="12"/>
      <c r="V9" s="12"/>
    </row>
    <row r="10" spans="1:22">
      <c r="A10" s="57" t="s">
        <v>1905</v>
      </c>
      <c r="B10" s="107" t="s">
        <v>4062</v>
      </c>
      <c r="C10" s="107" t="s">
        <v>4062</v>
      </c>
      <c r="D10" s="107" t="s">
        <v>4062</v>
      </c>
      <c r="E10" s="107" t="s">
        <v>4062</v>
      </c>
      <c r="F10" s="107" t="s">
        <v>4062</v>
      </c>
      <c r="G10" s="59">
        <v>0</v>
      </c>
      <c r="H10" s="107" t="s">
        <v>4062</v>
      </c>
      <c r="I10" s="107" t="s">
        <v>4062</v>
      </c>
      <c r="J10" s="107" t="s">
        <v>4062</v>
      </c>
      <c r="K10" s="59">
        <v>0</v>
      </c>
      <c r="L10" s="59">
        <v>0</v>
      </c>
      <c r="M10" s="107" t="s">
        <v>4062</v>
      </c>
      <c r="N10" s="58">
        <v>0</v>
      </c>
      <c r="O10" s="58">
        <v>0</v>
      </c>
      <c r="P10" s="12"/>
      <c r="Q10" s="12"/>
      <c r="R10" s="12"/>
      <c r="S10" s="12"/>
      <c r="T10" s="12"/>
      <c r="U10" s="12"/>
      <c r="V10" s="12"/>
    </row>
    <row r="11" spans="1:22">
      <c r="A11" t="s">
        <v>177</v>
      </c>
      <c r="B11" t="s">
        <v>177</v>
      </c>
      <c r="C11" t="s">
        <v>177</v>
      </c>
      <c r="D11" t="s">
        <v>177</v>
      </c>
      <c r="E11" s="107" t="s">
        <v>4062</v>
      </c>
      <c r="F11" s="107" t="s">
        <v>4062</v>
      </c>
      <c r="G11" s="55">
        <v>0</v>
      </c>
      <c r="H11" t="s">
        <v>177</v>
      </c>
      <c r="I11" s="56">
        <v>0</v>
      </c>
      <c r="J11" s="56">
        <v>0</v>
      </c>
      <c r="K11" s="55">
        <v>0</v>
      </c>
      <c r="L11" s="55">
        <v>0</v>
      </c>
      <c r="M11" s="56">
        <v>0</v>
      </c>
      <c r="N11" s="56">
        <v>0</v>
      </c>
      <c r="O11" s="56">
        <v>0</v>
      </c>
      <c r="P11" s="12"/>
      <c r="Q11" s="12"/>
      <c r="R11" s="12"/>
      <c r="S11" s="12"/>
      <c r="T11" s="12"/>
      <c r="U11" s="12"/>
      <c r="V11" s="12"/>
    </row>
    <row r="12" spans="1:22">
      <c r="A12" s="57" t="s">
        <v>1906</v>
      </c>
      <c r="B12" s="107" t="s">
        <v>4062</v>
      </c>
      <c r="C12" s="107" t="s">
        <v>4062</v>
      </c>
      <c r="D12" s="107" t="s">
        <v>4062</v>
      </c>
      <c r="E12" s="107" t="s">
        <v>4062</v>
      </c>
      <c r="F12" s="107" t="s">
        <v>4062</v>
      </c>
      <c r="G12" s="59">
        <v>0</v>
      </c>
      <c r="H12" s="107" t="s">
        <v>4062</v>
      </c>
      <c r="I12" s="107" t="s">
        <v>4062</v>
      </c>
      <c r="J12" s="107" t="s">
        <v>4062</v>
      </c>
      <c r="K12" s="59">
        <v>0</v>
      </c>
      <c r="L12" s="59">
        <v>0</v>
      </c>
      <c r="M12" s="107" t="s">
        <v>4062</v>
      </c>
      <c r="N12" s="58">
        <v>0</v>
      </c>
      <c r="O12" s="58">
        <v>0</v>
      </c>
      <c r="P12" s="12"/>
      <c r="Q12" s="12"/>
      <c r="R12" s="12"/>
      <c r="S12" s="12"/>
      <c r="T12" s="12"/>
      <c r="U12" s="12"/>
      <c r="V12" s="12"/>
    </row>
    <row r="13" spans="1:22">
      <c r="A13" t="s">
        <v>177</v>
      </c>
      <c r="B13" t="s">
        <v>177</v>
      </c>
      <c r="C13" t="s">
        <v>177</v>
      </c>
      <c r="D13" t="s">
        <v>177</v>
      </c>
      <c r="E13" s="107" t="s">
        <v>4062</v>
      </c>
      <c r="F13" s="107" t="s">
        <v>4062</v>
      </c>
      <c r="G13" s="55">
        <v>0</v>
      </c>
      <c r="H13" t="s">
        <v>177</v>
      </c>
      <c r="I13" s="56">
        <v>0</v>
      </c>
      <c r="J13" s="56">
        <v>0</v>
      </c>
      <c r="K13" s="55">
        <v>0</v>
      </c>
      <c r="L13" s="55">
        <v>0</v>
      </c>
      <c r="M13" s="56">
        <v>0</v>
      </c>
      <c r="N13" s="56">
        <v>0</v>
      </c>
      <c r="O13" s="56">
        <v>0</v>
      </c>
      <c r="P13" s="12"/>
      <c r="Q13" s="12"/>
      <c r="R13" s="12"/>
      <c r="S13" s="12"/>
      <c r="T13" s="12"/>
      <c r="U13" s="12"/>
      <c r="V13" s="12"/>
    </row>
    <row r="14" spans="1:22">
      <c r="A14" s="57" t="s">
        <v>304</v>
      </c>
      <c r="B14" s="107" t="s">
        <v>4062</v>
      </c>
      <c r="C14" s="107" t="s">
        <v>4062</v>
      </c>
      <c r="D14" s="107" t="s">
        <v>4062</v>
      </c>
      <c r="E14" s="107" t="s">
        <v>4062</v>
      </c>
      <c r="F14" s="107" t="s">
        <v>4062</v>
      </c>
      <c r="G14" s="59">
        <v>0</v>
      </c>
      <c r="H14" s="107" t="s">
        <v>4062</v>
      </c>
      <c r="I14" s="107" t="s">
        <v>4062</v>
      </c>
      <c r="J14" s="107" t="s">
        <v>4062</v>
      </c>
      <c r="K14" s="59">
        <v>0</v>
      </c>
      <c r="L14" s="59">
        <v>0</v>
      </c>
      <c r="M14" s="107" t="s">
        <v>4062</v>
      </c>
      <c r="N14" s="58">
        <v>0</v>
      </c>
      <c r="O14" s="58">
        <v>0</v>
      </c>
      <c r="P14" s="12"/>
      <c r="Q14" s="12"/>
      <c r="R14" s="12"/>
      <c r="S14" s="12"/>
      <c r="T14" s="12"/>
      <c r="U14" s="12"/>
      <c r="V14" s="12"/>
    </row>
    <row r="15" spans="1:22">
      <c r="A15" t="s">
        <v>177</v>
      </c>
      <c r="B15" t="s">
        <v>177</v>
      </c>
      <c r="C15" t="s">
        <v>177</v>
      </c>
      <c r="D15" t="s">
        <v>177</v>
      </c>
      <c r="E15" s="107" t="s">
        <v>4062</v>
      </c>
      <c r="F15" s="107" t="s">
        <v>4062</v>
      </c>
      <c r="G15" s="55">
        <v>0</v>
      </c>
      <c r="H15" t="s">
        <v>177</v>
      </c>
      <c r="I15" s="56">
        <v>0</v>
      </c>
      <c r="J15" s="56">
        <v>0</v>
      </c>
      <c r="K15" s="55">
        <v>0</v>
      </c>
      <c r="L15" s="55">
        <v>0</v>
      </c>
      <c r="M15" s="56">
        <v>0</v>
      </c>
      <c r="N15" s="56">
        <v>0</v>
      </c>
      <c r="O15" s="56">
        <v>0</v>
      </c>
      <c r="P15" s="12"/>
      <c r="Q15" s="12"/>
      <c r="R15" s="12"/>
      <c r="S15" s="12"/>
      <c r="T15" s="12"/>
      <c r="U15" s="12"/>
      <c r="V15" s="12"/>
    </row>
    <row r="16" spans="1:22">
      <c r="A16" s="57" t="s">
        <v>825</v>
      </c>
      <c r="B16" s="107" t="s">
        <v>4062</v>
      </c>
      <c r="C16" s="107" t="s">
        <v>4062</v>
      </c>
      <c r="D16" s="107" t="s">
        <v>4062</v>
      </c>
      <c r="E16" s="107" t="s">
        <v>4062</v>
      </c>
      <c r="F16" s="107" t="s">
        <v>4062</v>
      </c>
      <c r="G16" s="59">
        <v>0</v>
      </c>
      <c r="H16" s="107" t="s">
        <v>4062</v>
      </c>
      <c r="I16" s="107" t="s">
        <v>4062</v>
      </c>
      <c r="J16" s="107" t="s">
        <v>4062</v>
      </c>
      <c r="K16" s="59">
        <v>0</v>
      </c>
      <c r="L16" s="59">
        <v>0</v>
      </c>
      <c r="M16" s="107" t="s">
        <v>4062</v>
      </c>
      <c r="N16" s="58">
        <v>0</v>
      </c>
      <c r="O16" s="58">
        <v>0</v>
      </c>
      <c r="P16" s="12"/>
      <c r="Q16" s="12"/>
      <c r="R16" s="12"/>
      <c r="S16" s="12"/>
      <c r="T16" s="12"/>
      <c r="U16" s="12"/>
      <c r="V16" s="12"/>
    </row>
    <row r="17" spans="1:22">
      <c r="A17" t="s">
        <v>177</v>
      </c>
      <c r="B17" t="s">
        <v>177</v>
      </c>
      <c r="C17" t="s">
        <v>177</v>
      </c>
      <c r="D17" t="s">
        <v>177</v>
      </c>
      <c r="E17" s="107" t="s">
        <v>4062</v>
      </c>
      <c r="F17" s="107" t="s">
        <v>4062</v>
      </c>
      <c r="G17" s="55">
        <v>0</v>
      </c>
      <c r="H17" t="s">
        <v>177</v>
      </c>
      <c r="I17" s="56">
        <v>0</v>
      </c>
      <c r="J17" s="56">
        <v>0</v>
      </c>
      <c r="K17" s="55">
        <v>0</v>
      </c>
      <c r="L17" s="55">
        <v>0</v>
      </c>
      <c r="M17" s="56">
        <v>0</v>
      </c>
      <c r="N17" s="56">
        <v>0</v>
      </c>
      <c r="O17" s="56">
        <v>0</v>
      </c>
      <c r="P17" s="12"/>
      <c r="Q17" s="12"/>
      <c r="R17" s="12"/>
      <c r="S17" s="12"/>
      <c r="T17" s="12"/>
      <c r="U17" s="12"/>
      <c r="V17" s="12"/>
    </row>
    <row r="18" spans="1:22">
      <c r="A18" s="57" t="s">
        <v>184</v>
      </c>
      <c r="B18" s="107" t="s">
        <v>4062</v>
      </c>
      <c r="C18" s="108" t="s">
        <v>4062</v>
      </c>
      <c r="D18" s="108" t="s">
        <v>4062</v>
      </c>
      <c r="E18" s="108" t="s">
        <v>4062</v>
      </c>
      <c r="F18" s="108" t="s">
        <v>4062</v>
      </c>
      <c r="G18" s="59">
        <v>0</v>
      </c>
      <c r="H18" s="108" t="s">
        <v>4062</v>
      </c>
      <c r="I18" s="108" t="s">
        <v>4062</v>
      </c>
      <c r="J18" s="108" t="s">
        <v>4062</v>
      </c>
      <c r="K18" s="59">
        <v>0</v>
      </c>
      <c r="L18" s="59">
        <v>0</v>
      </c>
      <c r="M18" s="108" t="s">
        <v>4062</v>
      </c>
      <c r="N18" s="58">
        <v>0</v>
      </c>
      <c r="O18" s="58">
        <v>0</v>
      </c>
    </row>
    <row r="19" spans="1:22">
      <c r="A19" s="57" t="s">
        <v>305</v>
      </c>
      <c r="B19" s="107" t="s">
        <v>4062</v>
      </c>
      <c r="C19" s="108" t="s">
        <v>4062</v>
      </c>
      <c r="D19" s="108" t="s">
        <v>4062</v>
      </c>
      <c r="E19" s="108" t="s">
        <v>4062</v>
      </c>
      <c r="F19" s="108" t="s">
        <v>4062</v>
      </c>
      <c r="G19" s="59">
        <v>0</v>
      </c>
      <c r="H19" s="108" t="s">
        <v>4062</v>
      </c>
      <c r="I19" s="108" t="s">
        <v>4062</v>
      </c>
      <c r="J19" s="108" t="s">
        <v>4062</v>
      </c>
      <c r="K19" s="59">
        <v>0</v>
      </c>
      <c r="L19" s="59">
        <v>0</v>
      </c>
      <c r="M19" s="108" t="s">
        <v>4062</v>
      </c>
      <c r="N19" s="58">
        <v>0</v>
      </c>
      <c r="O19" s="58">
        <v>0</v>
      </c>
    </row>
    <row r="20" spans="1:22">
      <c r="A20" t="s">
        <v>177</v>
      </c>
      <c r="B20" t="s">
        <v>177</v>
      </c>
      <c r="C20" t="s">
        <v>177</v>
      </c>
      <c r="D20" t="s">
        <v>177</v>
      </c>
      <c r="E20" s="108" t="s">
        <v>4062</v>
      </c>
      <c r="F20" s="108" t="s">
        <v>4062</v>
      </c>
      <c r="G20" s="55">
        <v>0</v>
      </c>
      <c r="H20" t="s">
        <v>177</v>
      </c>
      <c r="I20" s="56">
        <v>0</v>
      </c>
      <c r="J20" s="56">
        <v>0</v>
      </c>
      <c r="K20" s="55">
        <v>0</v>
      </c>
      <c r="L20" s="55">
        <v>0</v>
      </c>
      <c r="M20" s="56">
        <v>0</v>
      </c>
      <c r="N20" s="56">
        <v>0</v>
      </c>
      <c r="O20" s="56">
        <v>0</v>
      </c>
    </row>
    <row r="21" spans="1:22">
      <c r="A21" s="57" t="s">
        <v>306</v>
      </c>
      <c r="B21" s="107" t="s">
        <v>4062</v>
      </c>
      <c r="C21" s="108" t="s">
        <v>4062</v>
      </c>
      <c r="D21" s="108" t="s">
        <v>4062</v>
      </c>
      <c r="E21" s="108" t="s">
        <v>4062</v>
      </c>
      <c r="F21" s="108" t="s">
        <v>4062</v>
      </c>
      <c r="G21" s="59">
        <v>0</v>
      </c>
      <c r="H21" s="108" t="s">
        <v>4062</v>
      </c>
      <c r="I21" s="108" t="s">
        <v>4062</v>
      </c>
      <c r="J21" s="108" t="s">
        <v>4062</v>
      </c>
      <c r="K21" s="59">
        <v>0</v>
      </c>
      <c r="L21" s="59">
        <v>0</v>
      </c>
      <c r="M21" s="108" t="s">
        <v>4062</v>
      </c>
      <c r="N21" s="58">
        <v>0</v>
      </c>
      <c r="O21" s="58">
        <v>0</v>
      </c>
    </row>
    <row r="22" spans="1:22">
      <c r="A22" t="s">
        <v>177</v>
      </c>
      <c r="B22" t="s">
        <v>177</v>
      </c>
      <c r="C22" t="s">
        <v>177</v>
      </c>
      <c r="D22" t="s">
        <v>177</v>
      </c>
      <c r="E22" s="108" t="s">
        <v>4062</v>
      </c>
      <c r="F22" s="108" t="s">
        <v>4062</v>
      </c>
      <c r="G22" s="55">
        <v>0</v>
      </c>
      <c r="H22" t="s">
        <v>177</v>
      </c>
      <c r="I22" s="56">
        <v>0</v>
      </c>
      <c r="J22" s="56">
        <v>0</v>
      </c>
      <c r="K22" s="55">
        <v>0</v>
      </c>
      <c r="L22" s="55">
        <v>0</v>
      </c>
      <c r="M22" s="56">
        <v>0</v>
      </c>
      <c r="N22" s="56">
        <v>0</v>
      </c>
      <c r="O22" s="56">
        <v>0</v>
      </c>
    </row>
    <row r="23" spans="1:22">
      <c r="A23" t="s">
        <v>186</v>
      </c>
      <c r="B23" s="107" t="s">
        <v>4062</v>
      </c>
      <c r="C23" s="108" t="s">
        <v>4062</v>
      </c>
      <c r="D23" s="108" t="s">
        <v>4062</v>
      </c>
      <c r="E23" s="108" t="s">
        <v>4062</v>
      </c>
      <c r="F23" s="108" t="s">
        <v>4062</v>
      </c>
      <c r="G23" s="108" t="s">
        <v>4062</v>
      </c>
      <c r="H23" s="108" t="s">
        <v>4062</v>
      </c>
      <c r="I23" s="108" t="s">
        <v>4062</v>
      </c>
      <c r="J23" s="108" t="s">
        <v>4062</v>
      </c>
      <c r="K23" s="108" t="s">
        <v>4062</v>
      </c>
      <c r="L23" s="108" t="s">
        <v>4062</v>
      </c>
      <c r="M23" s="108" t="s">
        <v>4062</v>
      </c>
      <c r="N23" s="108" t="s">
        <v>4062</v>
      </c>
      <c r="O23" s="108" t="s">
        <v>4062</v>
      </c>
    </row>
    <row r="24" spans="1:22">
      <c r="A24" t="s">
        <v>299</v>
      </c>
      <c r="B24" s="107" t="s">
        <v>4062</v>
      </c>
      <c r="C24" s="108" t="s">
        <v>4062</v>
      </c>
      <c r="D24" s="108" t="s">
        <v>4062</v>
      </c>
      <c r="E24" s="108" t="s">
        <v>4062</v>
      </c>
      <c r="F24" s="108" t="s">
        <v>4062</v>
      </c>
      <c r="G24" s="108" t="s">
        <v>4062</v>
      </c>
      <c r="H24" s="108" t="s">
        <v>4062</v>
      </c>
      <c r="I24" s="108" t="s">
        <v>4062</v>
      </c>
      <c r="J24" s="108" t="s">
        <v>4062</v>
      </c>
      <c r="K24" s="108" t="s">
        <v>4062</v>
      </c>
      <c r="L24" s="108" t="s">
        <v>4062</v>
      </c>
      <c r="M24" s="108" t="s">
        <v>4062</v>
      </c>
      <c r="N24" s="108" t="s">
        <v>4062</v>
      </c>
      <c r="O24" s="108" t="s">
        <v>4062</v>
      </c>
    </row>
    <row r="25" spans="1:22">
      <c r="A25" t="s">
        <v>300</v>
      </c>
      <c r="B25" s="107" t="s">
        <v>4062</v>
      </c>
      <c r="C25" s="108" t="s">
        <v>4062</v>
      </c>
      <c r="D25" s="108" t="s">
        <v>4062</v>
      </c>
      <c r="E25" s="108" t="s">
        <v>4062</v>
      </c>
      <c r="F25" s="108" t="s">
        <v>4062</v>
      </c>
      <c r="G25" s="108" t="s">
        <v>4062</v>
      </c>
      <c r="H25" s="108" t="s">
        <v>4062</v>
      </c>
      <c r="I25" s="108" t="s">
        <v>4062</v>
      </c>
      <c r="J25" s="108" t="s">
        <v>4062</v>
      </c>
      <c r="K25" s="108" t="s">
        <v>4062</v>
      </c>
      <c r="L25" s="108" t="s">
        <v>4062</v>
      </c>
      <c r="M25" s="108" t="s">
        <v>4062</v>
      </c>
      <c r="N25" s="108" t="s">
        <v>4062</v>
      </c>
      <c r="O25" s="108" t="s">
        <v>4062</v>
      </c>
    </row>
    <row r="26" spans="1:22">
      <c r="A26" t="s">
        <v>301</v>
      </c>
      <c r="B26" s="107" t="s">
        <v>4062</v>
      </c>
      <c r="C26" s="108" t="s">
        <v>4062</v>
      </c>
      <c r="D26" s="108" t="s">
        <v>4062</v>
      </c>
      <c r="E26" s="108" t="s">
        <v>4062</v>
      </c>
      <c r="F26" s="108" t="s">
        <v>4062</v>
      </c>
      <c r="G26" s="108" t="s">
        <v>4062</v>
      </c>
      <c r="H26" s="108" t="s">
        <v>4062</v>
      </c>
      <c r="I26" s="108" t="s">
        <v>4062</v>
      </c>
      <c r="J26" s="108" t="s">
        <v>4062</v>
      </c>
      <c r="K26" s="108" t="s">
        <v>4062</v>
      </c>
      <c r="L26" s="108" t="s">
        <v>4062</v>
      </c>
      <c r="M26" s="108" t="s">
        <v>4062</v>
      </c>
      <c r="N26" s="108" t="s">
        <v>4062</v>
      </c>
      <c r="O26" s="108" t="s">
        <v>4062</v>
      </c>
    </row>
    <row r="27" spans="1:22" hidden="1">
      <c r="C27" s="13"/>
    </row>
    <row r="28" spans="1:22" hidden="1">
      <c r="C28" s="13"/>
    </row>
    <row r="29" spans="1:22" hidden="1">
      <c r="C29" s="13"/>
    </row>
    <row r="30" spans="1:22" hidden="1">
      <c r="C30" s="13"/>
    </row>
    <row r="31" spans="1:22" hidden="1">
      <c r="C31" s="13"/>
    </row>
    <row r="32" spans="1:22" hidden="1">
      <c r="C32" s="13"/>
    </row>
    <row r="33" spans="3:3" hidden="1">
      <c r="C33" s="13"/>
    </row>
    <row r="34" spans="3:3" hidden="1">
      <c r="C34" s="13"/>
    </row>
    <row r="35" spans="3:3" hidden="1">
      <c r="C35" s="13"/>
    </row>
    <row r="36" spans="3:3" hidden="1">
      <c r="C36" s="13"/>
    </row>
    <row r="37" spans="3:3" hidden="1">
      <c r="C37" s="13"/>
    </row>
    <row r="38" spans="3:3" hidden="1">
      <c r="C38" s="13"/>
    </row>
    <row r="39" spans="3:3" hidden="1">
      <c r="C39" s="13"/>
    </row>
    <row r="40" spans="3:3" hidden="1">
      <c r="C40" s="13"/>
    </row>
    <row r="41" spans="3:3" hidden="1">
      <c r="C41" s="13"/>
    </row>
    <row r="42" spans="3:3" hidden="1">
      <c r="C42" s="13"/>
    </row>
    <row r="43" spans="3:3" hidden="1">
      <c r="C43" s="13"/>
    </row>
    <row r="44" spans="3:3" hidden="1">
      <c r="C44" s="13"/>
    </row>
    <row r="45" spans="3:3" hidden="1">
      <c r="C45" s="13"/>
    </row>
    <row r="46" spans="3:3" hidden="1">
      <c r="C46" s="13"/>
    </row>
    <row r="47" spans="3:3" hidden="1">
      <c r="C47" s="13"/>
    </row>
    <row r="48" spans="3:3" hidden="1">
      <c r="C48" s="13"/>
    </row>
    <row r="49" spans="3:3" hidden="1">
      <c r="C49" s="13"/>
    </row>
    <row r="50" spans="3:3" hidden="1">
      <c r="C50" s="13"/>
    </row>
    <row r="51" spans="3:3" hidden="1">
      <c r="C51" s="13"/>
    </row>
    <row r="52" spans="3:3" hidden="1">
      <c r="C52" s="13"/>
    </row>
    <row r="53" spans="3:3" hidden="1">
      <c r="C53" s="13"/>
    </row>
    <row r="54" spans="3:3" hidden="1">
      <c r="C54" s="13"/>
    </row>
    <row r="55" spans="3:3" hidden="1">
      <c r="C55" s="13"/>
    </row>
    <row r="56" spans="3:3" hidden="1">
      <c r="C56" s="13"/>
    </row>
    <row r="57" spans="3:3" hidden="1">
      <c r="C57" s="13"/>
    </row>
    <row r="58" spans="3:3" hidden="1">
      <c r="C58" s="13"/>
    </row>
    <row r="59" spans="3:3" hidden="1">
      <c r="C59" s="13"/>
    </row>
    <row r="60" spans="3:3" hidden="1">
      <c r="C60" s="13"/>
    </row>
    <row r="61" spans="3:3" hidden="1">
      <c r="C61" s="13"/>
    </row>
    <row r="62" spans="3:3" hidden="1">
      <c r="C62" s="13"/>
    </row>
    <row r="63" spans="3:3" hidden="1">
      <c r="C63" s="13"/>
    </row>
    <row r="64" spans="3:3" hidden="1">
      <c r="C64" s="13"/>
    </row>
    <row r="65" spans="3:3" hidden="1">
      <c r="C65" s="13"/>
    </row>
    <row r="66" spans="3:3" hidden="1">
      <c r="C66" s="13"/>
    </row>
    <row r="67" spans="3:3" hidden="1">
      <c r="C67" s="13"/>
    </row>
    <row r="68" spans="3:3" hidden="1">
      <c r="C68" s="13"/>
    </row>
    <row r="69" spans="3:3" hidden="1">
      <c r="C69" s="13"/>
    </row>
    <row r="70" spans="3:3" hidden="1">
      <c r="C70" s="13"/>
    </row>
    <row r="71" spans="3:3" hidden="1">
      <c r="C71" s="13"/>
    </row>
    <row r="72" spans="3:3" hidden="1">
      <c r="C72" s="13"/>
    </row>
    <row r="73" spans="3:3" hidden="1">
      <c r="C73" s="13"/>
    </row>
    <row r="74" spans="3:3" hidden="1">
      <c r="C74" s="13"/>
    </row>
    <row r="75" spans="3:3" hidden="1">
      <c r="C75" s="13"/>
    </row>
    <row r="76" spans="3:3" hidden="1">
      <c r="C76" s="13"/>
    </row>
    <row r="77" spans="3:3" hidden="1">
      <c r="C77" s="13"/>
    </row>
    <row r="78" spans="3:3" hidden="1">
      <c r="C78" s="13"/>
    </row>
    <row r="79" spans="3:3" hidden="1">
      <c r="C79" s="13"/>
    </row>
    <row r="80" spans="3:3" hidden="1">
      <c r="C80" s="13"/>
    </row>
    <row r="81" spans="3:3" hidden="1">
      <c r="C81" s="13"/>
    </row>
    <row r="82" spans="3:3" hidden="1">
      <c r="C82" s="13"/>
    </row>
    <row r="83" spans="3:3" hidden="1">
      <c r="C83" s="13"/>
    </row>
    <row r="84" spans="3:3" hidden="1">
      <c r="C84" s="13"/>
    </row>
    <row r="85" spans="3:3" hidden="1">
      <c r="C85" s="13"/>
    </row>
    <row r="86" spans="3:3" hidden="1">
      <c r="C86" s="13"/>
    </row>
    <row r="87" spans="3:3" hidden="1">
      <c r="C87" s="13"/>
    </row>
    <row r="88" spans="3:3" hidden="1">
      <c r="C88" s="13"/>
    </row>
    <row r="89" spans="3:3" hidden="1">
      <c r="C89" s="13"/>
    </row>
    <row r="90" spans="3:3" hidden="1">
      <c r="C90" s="13"/>
    </row>
    <row r="91" spans="3:3" hidden="1">
      <c r="C91" s="13"/>
    </row>
    <row r="92" spans="3:3" hidden="1">
      <c r="C92" s="13"/>
    </row>
    <row r="93" spans="3:3" hidden="1">
      <c r="C93" s="13"/>
    </row>
    <row r="94" spans="3:3" hidden="1">
      <c r="C94" s="13"/>
    </row>
    <row r="95" spans="3:3" hidden="1">
      <c r="C95" s="13"/>
    </row>
    <row r="96" spans="3:3" hidden="1">
      <c r="C96" s="13"/>
    </row>
    <row r="97" spans="3:3" hidden="1">
      <c r="C97" s="13"/>
    </row>
    <row r="98" spans="3:3" hidden="1">
      <c r="C98" s="13"/>
    </row>
    <row r="99" spans="3:3" hidden="1">
      <c r="C99" s="13"/>
    </row>
    <row r="100" spans="3:3" hidden="1">
      <c r="C100" s="13"/>
    </row>
    <row r="101" spans="3:3" hidden="1">
      <c r="C101" s="13"/>
    </row>
    <row r="102" spans="3:3" hidden="1">
      <c r="C102" s="13"/>
    </row>
    <row r="103" spans="3:3" hidden="1">
      <c r="C103" s="13"/>
    </row>
    <row r="104" spans="3:3" hidden="1">
      <c r="C104" s="13"/>
    </row>
    <row r="105" spans="3:3" hidden="1">
      <c r="C105" s="13"/>
    </row>
    <row r="106" spans="3:3" hidden="1">
      <c r="C106" s="13"/>
    </row>
    <row r="107" spans="3:3" hidden="1">
      <c r="C107" s="13"/>
    </row>
    <row r="108" spans="3:3" hidden="1">
      <c r="C108" s="13"/>
    </row>
    <row r="109" spans="3:3" hidden="1">
      <c r="C109" s="13"/>
    </row>
    <row r="110" spans="3:3" hidden="1">
      <c r="C110" s="13"/>
    </row>
    <row r="111" spans="3:3" hidden="1">
      <c r="C111" s="13"/>
    </row>
    <row r="112" spans="3:3" hidden="1">
      <c r="C112" s="13"/>
    </row>
    <row r="113" spans="3:3" hidden="1">
      <c r="C113" s="13"/>
    </row>
    <row r="114" spans="3:3" hidden="1">
      <c r="C114" s="13"/>
    </row>
    <row r="115" spans="3:3" hidden="1">
      <c r="C115" s="13"/>
    </row>
    <row r="116" spans="3:3" hidden="1">
      <c r="C116" s="13"/>
    </row>
    <row r="117" spans="3:3" hidden="1">
      <c r="C117" s="13"/>
    </row>
    <row r="118" spans="3:3" hidden="1">
      <c r="C118" s="13"/>
    </row>
    <row r="119" spans="3:3" hidden="1">
      <c r="C119" s="13"/>
    </row>
    <row r="120" spans="3:3" hidden="1">
      <c r="C120" s="13"/>
    </row>
    <row r="121" spans="3:3" hidden="1">
      <c r="C121" s="13"/>
    </row>
    <row r="122" spans="3:3" hidden="1">
      <c r="C122" s="13"/>
    </row>
    <row r="123" spans="3:3" hidden="1">
      <c r="C123" s="13"/>
    </row>
    <row r="124" spans="3:3" hidden="1">
      <c r="C124" s="13"/>
    </row>
    <row r="125" spans="3:3" hidden="1">
      <c r="C125" s="13"/>
    </row>
    <row r="126" spans="3:3" hidden="1">
      <c r="C126" s="13"/>
    </row>
    <row r="127" spans="3:3" hidden="1">
      <c r="C127" s="13"/>
    </row>
    <row r="128" spans="3:3" hidden="1">
      <c r="C128" s="13"/>
    </row>
    <row r="129" spans="3:3" hidden="1">
      <c r="C129" s="13"/>
    </row>
    <row r="130" spans="3:3" hidden="1">
      <c r="C130" s="13"/>
    </row>
    <row r="131" spans="3:3" hidden="1">
      <c r="C131" s="13"/>
    </row>
    <row r="132" spans="3:3" hidden="1">
      <c r="C132" s="13"/>
    </row>
    <row r="133" spans="3:3" hidden="1">
      <c r="C133" s="13"/>
    </row>
    <row r="134" spans="3:3" hidden="1">
      <c r="C134" s="13"/>
    </row>
    <row r="135" spans="3:3" hidden="1">
      <c r="C135" s="13"/>
    </row>
    <row r="136" spans="3:3" hidden="1">
      <c r="C136" s="13"/>
    </row>
    <row r="137" spans="3:3" hidden="1">
      <c r="C137" s="13"/>
    </row>
    <row r="138" spans="3:3" hidden="1">
      <c r="C138" s="13"/>
    </row>
    <row r="139" spans="3:3" hidden="1">
      <c r="C139" s="13"/>
    </row>
    <row r="140" spans="3:3" hidden="1">
      <c r="C140" s="13"/>
    </row>
    <row r="141" spans="3:3" hidden="1">
      <c r="C141" s="13"/>
    </row>
    <row r="142" spans="3:3" hidden="1">
      <c r="C142" s="13"/>
    </row>
    <row r="143" spans="3:3" hidden="1">
      <c r="C143" s="13"/>
    </row>
    <row r="144" spans="3:3" hidden="1">
      <c r="C144" s="13"/>
    </row>
    <row r="145" spans="3:3" hidden="1">
      <c r="C145" s="13"/>
    </row>
    <row r="146" spans="3:3" hidden="1">
      <c r="C146" s="13"/>
    </row>
    <row r="147" spans="3:3" hidden="1">
      <c r="C147" s="13"/>
    </row>
    <row r="148" spans="3:3" hidden="1">
      <c r="C148" s="13"/>
    </row>
    <row r="149" spans="3:3" hidden="1">
      <c r="C149" s="13"/>
    </row>
    <row r="150" spans="3:3" hidden="1">
      <c r="C150" s="13"/>
    </row>
    <row r="151" spans="3:3" hidden="1">
      <c r="C151" s="13"/>
    </row>
    <row r="152" spans="3:3" hidden="1">
      <c r="C152" s="13"/>
    </row>
    <row r="153" spans="3:3" hidden="1">
      <c r="C153" s="13"/>
    </row>
    <row r="154" spans="3:3" hidden="1">
      <c r="C154" s="13"/>
    </row>
    <row r="155" spans="3:3" hidden="1">
      <c r="C155" s="13"/>
    </row>
    <row r="156" spans="3:3" hidden="1">
      <c r="C156" s="13"/>
    </row>
    <row r="157" spans="3:3" hidden="1">
      <c r="C157" s="13"/>
    </row>
    <row r="158" spans="3:3" hidden="1">
      <c r="C158" s="13"/>
    </row>
    <row r="159" spans="3:3" hidden="1">
      <c r="C159" s="13"/>
    </row>
    <row r="160" spans="3:3" hidden="1">
      <c r="C160" s="13"/>
    </row>
    <row r="161" spans="3:3" hidden="1">
      <c r="C161" s="13"/>
    </row>
    <row r="162" spans="3:3" hidden="1">
      <c r="C162" s="13"/>
    </row>
    <row r="163" spans="3:3" hidden="1">
      <c r="C163" s="13"/>
    </row>
    <row r="164" spans="3:3" hidden="1">
      <c r="C164" s="13"/>
    </row>
    <row r="165" spans="3:3" hidden="1">
      <c r="C165" s="13"/>
    </row>
    <row r="166" spans="3:3" hidden="1">
      <c r="C166" s="13"/>
    </row>
    <row r="167" spans="3:3" hidden="1">
      <c r="C167" s="13"/>
    </row>
    <row r="168" spans="3:3" hidden="1">
      <c r="C168" s="13"/>
    </row>
    <row r="169" spans="3:3" hidden="1">
      <c r="C169" s="13"/>
    </row>
    <row r="170" spans="3:3" hidden="1">
      <c r="C170" s="13"/>
    </row>
    <row r="171" spans="3:3" hidden="1">
      <c r="C171" s="13"/>
    </row>
    <row r="172" spans="3:3" hidden="1">
      <c r="C172" s="13"/>
    </row>
    <row r="173" spans="3:3" hidden="1">
      <c r="C173" s="13"/>
    </row>
    <row r="174" spans="3:3" hidden="1">
      <c r="C174" s="13"/>
    </row>
    <row r="175" spans="3:3" hidden="1">
      <c r="C175" s="13"/>
    </row>
    <row r="176" spans="3:3" hidden="1">
      <c r="C176" s="13"/>
    </row>
    <row r="177" spans="3:3" hidden="1">
      <c r="C177" s="13"/>
    </row>
    <row r="178" spans="3:3" hidden="1">
      <c r="C178" s="13"/>
    </row>
    <row r="179" spans="3:3" hidden="1">
      <c r="C179" s="13"/>
    </row>
    <row r="180" spans="3:3" hidden="1">
      <c r="C180" s="13"/>
    </row>
    <row r="181" spans="3:3" hidden="1">
      <c r="C181" s="13"/>
    </row>
    <row r="182" spans="3:3" hidden="1">
      <c r="C182" s="13"/>
    </row>
    <row r="183" spans="3:3" hidden="1">
      <c r="C183" s="13"/>
    </row>
    <row r="184" spans="3:3" hidden="1">
      <c r="C184" s="13"/>
    </row>
    <row r="185" spans="3:3" hidden="1">
      <c r="C185" s="13"/>
    </row>
    <row r="186" spans="3:3" hidden="1">
      <c r="C186" s="13"/>
    </row>
    <row r="187" spans="3:3" hidden="1">
      <c r="C187" s="13"/>
    </row>
    <row r="188" spans="3:3" hidden="1">
      <c r="C188" s="13"/>
    </row>
    <row r="189" spans="3:3" hidden="1">
      <c r="C189" s="13"/>
    </row>
    <row r="190" spans="3:3" hidden="1">
      <c r="C190" s="13"/>
    </row>
    <row r="191" spans="3:3" hidden="1">
      <c r="C191" s="13"/>
    </row>
    <row r="192" spans="3:3" hidden="1">
      <c r="C192" s="13"/>
    </row>
    <row r="193" spans="3:3" hidden="1">
      <c r="C193" s="13"/>
    </row>
    <row r="194" spans="3:3" hidden="1">
      <c r="C194" s="13"/>
    </row>
    <row r="195" spans="3:3" hidden="1">
      <c r="C195" s="13"/>
    </row>
    <row r="196" spans="3:3" hidden="1">
      <c r="C196" s="13"/>
    </row>
    <row r="197" spans="3:3" hidden="1">
      <c r="C197" s="13"/>
    </row>
    <row r="198" spans="3:3" hidden="1">
      <c r="C198" s="13"/>
    </row>
    <row r="199" spans="3:3" hidden="1">
      <c r="C199" s="13"/>
    </row>
    <row r="200" spans="3:3" hidden="1">
      <c r="C200" s="13"/>
    </row>
    <row r="201" spans="3:3" hidden="1">
      <c r="C201" s="13"/>
    </row>
    <row r="202" spans="3:3" hidden="1">
      <c r="C202" s="13"/>
    </row>
    <row r="203" spans="3:3" hidden="1">
      <c r="C203" s="13"/>
    </row>
    <row r="204" spans="3:3" hidden="1">
      <c r="C204" s="13"/>
    </row>
    <row r="205" spans="3:3" hidden="1">
      <c r="C205" s="13"/>
    </row>
    <row r="206" spans="3:3" hidden="1">
      <c r="C206" s="13"/>
    </row>
    <row r="207" spans="3:3" hidden="1">
      <c r="C207" s="13"/>
    </row>
    <row r="208" spans="3:3" hidden="1">
      <c r="C208" s="13"/>
    </row>
    <row r="209" spans="3:3" hidden="1">
      <c r="C209" s="13"/>
    </row>
    <row r="210" spans="3:3" hidden="1">
      <c r="C210" s="13"/>
    </row>
    <row r="211" spans="3:3" hidden="1">
      <c r="C211" s="13"/>
    </row>
    <row r="212" spans="3:3" hidden="1">
      <c r="C212" s="13"/>
    </row>
    <row r="213" spans="3:3" hidden="1">
      <c r="C213" s="13"/>
    </row>
    <row r="214" spans="3:3" hidden="1">
      <c r="C214" s="13"/>
    </row>
    <row r="215" spans="3:3" hidden="1">
      <c r="C215" s="13"/>
    </row>
    <row r="216" spans="3:3" hidden="1">
      <c r="C216" s="13"/>
    </row>
    <row r="217" spans="3:3" hidden="1">
      <c r="C217" s="13"/>
    </row>
    <row r="218" spans="3:3" hidden="1">
      <c r="C218" s="13"/>
    </row>
    <row r="219" spans="3:3" hidden="1">
      <c r="C219" s="13"/>
    </row>
    <row r="220" spans="3:3" hidden="1">
      <c r="C220" s="13"/>
    </row>
    <row r="221" spans="3:3" hidden="1">
      <c r="C221" s="13"/>
    </row>
    <row r="222" spans="3:3" hidden="1">
      <c r="C222" s="13"/>
    </row>
    <row r="223" spans="3:3" hidden="1">
      <c r="C223" s="13"/>
    </row>
    <row r="224" spans="3:3" hidden="1">
      <c r="C224" s="13"/>
    </row>
    <row r="225" spans="3:3" hidden="1">
      <c r="C225" s="13"/>
    </row>
    <row r="226" spans="3:3" hidden="1">
      <c r="C226" s="13"/>
    </row>
    <row r="227" spans="3:3" hidden="1">
      <c r="C227" s="13"/>
    </row>
    <row r="228" spans="3:3" hidden="1">
      <c r="C228" s="13"/>
    </row>
    <row r="229" spans="3:3" hidden="1">
      <c r="C229" s="13"/>
    </row>
    <row r="230" spans="3:3" hidden="1">
      <c r="C230" s="13"/>
    </row>
    <row r="231" spans="3:3" hidden="1">
      <c r="C231" s="13"/>
    </row>
    <row r="232" spans="3:3" hidden="1">
      <c r="C232" s="13"/>
    </row>
    <row r="233" spans="3:3" hidden="1">
      <c r="C233" s="13"/>
    </row>
    <row r="234" spans="3:3" hidden="1">
      <c r="C234" s="13"/>
    </row>
    <row r="235" spans="3:3" hidden="1">
      <c r="C235" s="13"/>
    </row>
    <row r="236" spans="3:3" hidden="1">
      <c r="C236" s="13"/>
    </row>
    <row r="237" spans="3:3" hidden="1">
      <c r="C237" s="13"/>
    </row>
    <row r="238" spans="3:3" hidden="1">
      <c r="C238" s="13"/>
    </row>
    <row r="239" spans="3:3" hidden="1">
      <c r="C239" s="13"/>
    </row>
    <row r="240" spans="3:3" hidden="1">
      <c r="C240" s="13"/>
    </row>
    <row r="241" spans="3:3" hidden="1">
      <c r="C241" s="13"/>
    </row>
    <row r="242" spans="3:3" hidden="1">
      <c r="C242" s="13"/>
    </row>
    <row r="243" spans="3:3" hidden="1">
      <c r="C243" s="13"/>
    </row>
    <row r="244" spans="3:3" hidden="1">
      <c r="C244" s="13"/>
    </row>
    <row r="245" spans="3:3" hidden="1">
      <c r="C245" s="13"/>
    </row>
    <row r="246" spans="3:3" hidden="1">
      <c r="C246" s="13"/>
    </row>
    <row r="247" spans="3:3" hidden="1">
      <c r="C247" s="13"/>
    </row>
    <row r="248" spans="3:3" hidden="1">
      <c r="C248" s="13"/>
    </row>
    <row r="249" spans="3:3" hidden="1">
      <c r="C249" s="13"/>
    </row>
    <row r="250" spans="3:3" hidden="1">
      <c r="C250" s="13"/>
    </row>
    <row r="251" spans="3:3" hidden="1">
      <c r="C251" s="13"/>
    </row>
    <row r="252" spans="3:3" hidden="1">
      <c r="C252" s="13"/>
    </row>
    <row r="253" spans="3:3" hidden="1">
      <c r="C253" s="13"/>
    </row>
    <row r="254" spans="3:3" hidden="1">
      <c r="C254" s="13"/>
    </row>
    <row r="255" spans="3:3" hidden="1">
      <c r="C255" s="13"/>
    </row>
    <row r="256" spans="3:3" hidden="1">
      <c r="C256" s="13"/>
    </row>
    <row r="257" spans="3:3" hidden="1">
      <c r="C257" s="13"/>
    </row>
    <row r="258" spans="3:3" hidden="1">
      <c r="C258" s="13"/>
    </row>
    <row r="259" spans="3:3" hidden="1">
      <c r="C259" s="13"/>
    </row>
    <row r="260" spans="3:3" hidden="1">
      <c r="C260" s="13"/>
    </row>
    <row r="261" spans="3:3" hidden="1">
      <c r="C261" s="13"/>
    </row>
    <row r="262" spans="3:3" hidden="1">
      <c r="C262" s="13"/>
    </row>
    <row r="263" spans="3:3" hidden="1">
      <c r="C263" s="13"/>
    </row>
    <row r="264" spans="3:3" hidden="1">
      <c r="C264" s="13"/>
    </row>
    <row r="265" spans="3:3" hidden="1">
      <c r="C265" s="13"/>
    </row>
    <row r="266" spans="3:3" hidden="1">
      <c r="C266" s="13"/>
    </row>
    <row r="267" spans="3:3" hidden="1">
      <c r="C267" s="13"/>
    </row>
    <row r="268" spans="3:3" hidden="1">
      <c r="C268" s="13"/>
    </row>
    <row r="269" spans="3:3" hidden="1">
      <c r="C269" s="13"/>
    </row>
    <row r="270" spans="3:3" hidden="1">
      <c r="C270" s="13"/>
    </row>
    <row r="271" spans="3:3" hidden="1">
      <c r="C271" s="13"/>
    </row>
    <row r="272" spans="3:3" hidden="1">
      <c r="C272" s="13"/>
    </row>
    <row r="273" spans="3:3" hidden="1">
      <c r="C273" s="13"/>
    </row>
    <row r="274" spans="3:3" hidden="1">
      <c r="C274" s="13"/>
    </row>
    <row r="275" spans="3:3" hidden="1">
      <c r="C275" s="13"/>
    </row>
    <row r="276" spans="3:3" hidden="1">
      <c r="C276" s="13"/>
    </row>
    <row r="277" spans="3:3" hidden="1">
      <c r="C277" s="13"/>
    </row>
    <row r="278" spans="3:3" hidden="1">
      <c r="C278" s="13"/>
    </row>
    <row r="279" spans="3:3" hidden="1">
      <c r="C279" s="13"/>
    </row>
    <row r="280" spans="3:3" hidden="1">
      <c r="C280" s="13"/>
    </row>
    <row r="281" spans="3:3" hidden="1">
      <c r="C281" s="13"/>
    </row>
    <row r="282" spans="3:3" hidden="1">
      <c r="C282" s="13"/>
    </row>
    <row r="283" spans="3:3" hidden="1">
      <c r="C283" s="13"/>
    </row>
    <row r="284" spans="3:3" hidden="1">
      <c r="C284" s="13"/>
    </row>
    <row r="285" spans="3:3" hidden="1">
      <c r="C285" s="13"/>
    </row>
    <row r="286" spans="3:3" hidden="1">
      <c r="C286" s="13"/>
    </row>
    <row r="287" spans="3:3" hidden="1">
      <c r="C287" s="13"/>
    </row>
    <row r="288" spans="3:3" hidden="1">
      <c r="C288" s="13"/>
    </row>
    <row r="289" spans="3:3" hidden="1">
      <c r="C289" s="13"/>
    </row>
    <row r="290" spans="3:3" hidden="1">
      <c r="C290" s="13"/>
    </row>
    <row r="291" spans="3:3" hidden="1">
      <c r="C291" s="13"/>
    </row>
    <row r="292" spans="3:3" hidden="1">
      <c r="C292" s="13"/>
    </row>
    <row r="293" spans="3:3" hidden="1">
      <c r="C293" s="13"/>
    </row>
    <row r="294" spans="3:3" hidden="1">
      <c r="C294" s="13"/>
    </row>
    <row r="295" spans="3:3" hidden="1">
      <c r="C295" s="13"/>
    </row>
    <row r="296" spans="3:3" hidden="1">
      <c r="C296" s="13"/>
    </row>
    <row r="297" spans="3:3" hidden="1">
      <c r="C297" s="13"/>
    </row>
    <row r="298" spans="3:3" hidden="1">
      <c r="C298" s="13"/>
    </row>
    <row r="299" spans="3:3" hidden="1">
      <c r="C299" s="13"/>
    </row>
    <row r="300" spans="3:3" hidden="1">
      <c r="C300" s="13"/>
    </row>
    <row r="301" spans="3:3" hidden="1">
      <c r="C301" s="13"/>
    </row>
    <row r="302" spans="3:3" hidden="1">
      <c r="C302" s="13"/>
    </row>
    <row r="303" spans="3:3" hidden="1">
      <c r="C303" s="13"/>
    </row>
    <row r="304" spans="3:3" hidden="1">
      <c r="C304" s="13"/>
    </row>
    <row r="305" spans="3:3" hidden="1">
      <c r="C305" s="13"/>
    </row>
    <row r="306" spans="3:3" hidden="1">
      <c r="C306" s="13"/>
    </row>
    <row r="307" spans="3:3" hidden="1">
      <c r="C307" s="13"/>
    </row>
    <row r="308" spans="3:3" hidden="1">
      <c r="C308" s="13"/>
    </row>
    <row r="309" spans="3:3" hidden="1">
      <c r="C309" s="13"/>
    </row>
    <row r="310" spans="3:3" hidden="1">
      <c r="C310" s="13"/>
    </row>
    <row r="311" spans="3:3" hidden="1">
      <c r="C311" s="13"/>
    </row>
    <row r="312" spans="3:3" hidden="1">
      <c r="C312" s="13"/>
    </row>
    <row r="313" spans="3:3" hidden="1">
      <c r="C313" s="13"/>
    </row>
    <row r="314" spans="3:3" hidden="1">
      <c r="C314" s="13"/>
    </row>
    <row r="315" spans="3:3" hidden="1">
      <c r="C315" s="13"/>
    </row>
    <row r="316" spans="3:3" hidden="1">
      <c r="C316" s="13"/>
    </row>
    <row r="317" spans="3:3" hidden="1">
      <c r="C317" s="13"/>
    </row>
    <row r="318" spans="3:3" hidden="1">
      <c r="C318" s="13"/>
    </row>
    <row r="319" spans="3:3" hidden="1">
      <c r="C319" s="13"/>
    </row>
    <row r="320" spans="3:3" hidden="1">
      <c r="C320" s="13"/>
    </row>
    <row r="321" spans="3:3" hidden="1">
      <c r="C321" s="13"/>
    </row>
    <row r="322" spans="3:3" hidden="1">
      <c r="C322" s="13"/>
    </row>
    <row r="323" spans="3:3" hidden="1">
      <c r="C323" s="13"/>
    </row>
    <row r="324" spans="3:3" hidden="1">
      <c r="C324" s="13"/>
    </row>
    <row r="325" spans="3:3" hidden="1">
      <c r="C325" s="13"/>
    </row>
    <row r="326" spans="3:3" hidden="1">
      <c r="C326" s="13"/>
    </row>
    <row r="327" spans="3:3" hidden="1">
      <c r="C327" s="13"/>
    </row>
    <row r="328" spans="3:3" hidden="1">
      <c r="C328" s="13"/>
    </row>
    <row r="329" spans="3:3" hidden="1">
      <c r="C329" s="13"/>
    </row>
    <row r="330" spans="3:3" hidden="1">
      <c r="C330" s="13"/>
    </row>
    <row r="331" spans="3:3" hidden="1">
      <c r="C331" s="13"/>
    </row>
    <row r="332" spans="3:3" hidden="1">
      <c r="C332" s="13"/>
    </row>
    <row r="333" spans="3:3" hidden="1">
      <c r="C333" s="13"/>
    </row>
    <row r="334" spans="3:3" hidden="1">
      <c r="C334" s="13"/>
    </row>
    <row r="335" spans="3:3" hidden="1">
      <c r="C335" s="13"/>
    </row>
    <row r="336" spans="3:3" hidden="1">
      <c r="C336" s="13"/>
    </row>
    <row r="337" spans="3:3" hidden="1">
      <c r="C337" s="13"/>
    </row>
    <row r="338" spans="3:3" hidden="1">
      <c r="C338" s="13"/>
    </row>
    <row r="339" spans="3:3" hidden="1">
      <c r="C339" s="13"/>
    </row>
    <row r="340" spans="3:3" hidden="1">
      <c r="C340" s="13"/>
    </row>
    <row r="341" spans="3:3" hidden="1">
      <c r="C341" s="13"/>
    </row>
    <row r="342" spans="3:3" hidden="1">
      <c r="C342" s="13"/>
    </row>
    <row r="343" spans="3:3" hidden="1">
      <c r="C343" s="13"/>
    </row>
    <row r="344" spans="3:3" hidden="1">
      <c r="C344" s="13"/>
    </row>
    <row r="345" spans="3:3" hidden="1">
      <c r="C345" s="13"/>
    </row>
    <row r="346" spans="3:3" hidden="1">
      <c r="C346" s="13"/>
    </row>
    <row r="347" spans="3:3" hidden="1">
      <c r="C347" s="13"/>
    </row>
    <row r="348" spans="3:3" hidden="1">
      <c r="C348" s="13"/>
    </row>
    <row r="349" spans="3:3" hidden="1">
      <c r="C349" s="13"/>
    </row>
    <row r="350" spans="3:3" hidden="1">
      <c r="C350" s="13"/>
    </row>
    <row r="351" spans="3:3" hidden="1">
      <c r="C351" s="13"/>
    </row>
    <row r="352" spans="3:3" hidden="1">
      <c r="C352" s="13"/>
    </row>
    <row r="353" spans="3:3" hidden="1">
      <c r="C353" s="13"/>
    </row>
    <row r="354" spans="3:3" hidden="1">
      <c r="C354" s="13"/>
    </row>
    <row r="355" spans="3:3" hidden="1">
      <c r="C355" s="13"/>
    </row>
    <row r="356" spans="3:3" hidden="1">
      <c r="C356" s="13"/>
    </row>
    <row r="357" spans="3:3" hidden="1">
      <c r="C357" s="13"/>
    </row>
    <row r="358" spans="3:3" hidden="1">
      <c r="C358" s="13"/>
    </row>
    <row r="359" spans="3:3" hidden="1">
      <c r="C359" s="13"/>
    </row>
    <row r="360" spans="3:3" hidden="1">
      <c r="C360" s="13"/>
    </row>
    <row r="361" spans="3:3" hidden="1">
      <c r="C361" s="13"/>
    </row>
    <row r="362" spans="3:3" hidden="1">
      <c r="C362" s="13"/>
    </row>
    <row r="363" spans="3:3" hidden="1">
      <c r="C363" s="13"/>
    </row>
    <row r="364" spans="3:3" hidden="1">
      <c r="C364" s="13"/>
    </row>
    <row r="365" spans="3:3" hidden="1">
      <c r="C365" s="13"/>
    </row>
    <row r="366" spans="3:3" hidden="1">
      <c r="C366" s="13"/>
    </row>
    <row r="367" spans="3:3" hidden="1">
      <c r="C367" s="13"/>
    </row>
    <row r="368" spans="3:3" hidden="1">
      <c r="C368" s="13"/>
    </row>
    <row r="369" spans="1:3" hidden="1">
      <c r="C369" s="13"/>
    </row>
    <row r="370" spans="1:3" hidden="1">
      <c r="C370" s="13"/>
    </row>
    <row r="371" spans="1:3" hidden="1">
      <c r="C371" s="13"/>
    </row>
    <row r="372" spans="1:3" hidden="1">
      <c r="A372" s="13"/>
      <c r="C372" s="13"/>
    </row>
    <row r="373" spans="1:3" hidden="1">
      <c r="A373" s="13"/>
      <c r="C373" s="13"/>
    </row>
    <row r="374" spans="1:3" hidden="1">
      <c r="A374" s="15"/>
      <c r="C374" s="13"/>
    </row>
    <row r="375" spans="1:3" hidden="1">
      <c r="C375" s="13"/>
    </row>
    <row r="376" spans="1:3" hidden="1">
      <c r="C376" s="13"/>
    </row>
    <row r="377" spans="1:3" hidden="1">
      <c r="C377" s="13"/>
    </row>
    <row r="378" spans="1:3" hidden="1">
      <c r="C378" s="13"/>
    </row>
    <row r="379" spans="1:3" hidden="1">
      <c r="C379" s="13"/>
    </row>
    <row r="380" spans="1:3" hidden="1">
      <c r="C380" s="13"/>
    </row>
    <row r="381" spans="1:3" hidden="1">
      <c r="C381" s="13"/>
    </row>
    <row r="382" spans="1:3" hidden="1">
      <c r="C382" s="13"/>
    </row>
    <row r="383" spans="1:3" hidden="1">
      <c r="C383" s="13"/>
    </row>
    <row r="384" spans="1:3" hidden="1">
      <c r="C384" s="13"/>
    </row>
    <row r="10000" spans="52:52" hidden="1">
      <c r="AZ10000"/>
    </row>
  </sheetData>
  <dataValidations count="1">
    <dataValidation allowBlank="1" showInputMessage="1" showErrorMessage="1" sqref="B1:B4 A5:AY1048576 BA5:XFD1048576 AZ5:AZ9999 AZ10001:AZ1048576" xr:uid="{00000000-0002-0000-1D00-000000000000}"/>
  </dataValidations>
  <pageMargins left="0.7" right="0.7" top="0.75" bottom="0.75" header="0.3" footer="0.3"/>
  <pageSetup paperSize="9" orientation="portrait" r:id="rId1"/>
  <tableParts count="2">
    <tablePart r:id="rId2"/>
    <tablePart r:id="rId3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38.42578125" style="12" customWidth="1"/>
    <col min="2" max="2" width="12.42578125" style="12" customWidth="1"/>
    <col min="3" max="3" width="12.7109375" style="12" customWidth="1"/>
    <col min="4" max="4" width="11.85546875" style="12" customWidth="1"/>
    <col min="5" max="5" width="13.85546875" style="12" customWidth="1"/>
    <col min="6" max="6" width="11.85546875" style="12" customWidth="1"/>
    <col min="7" max="7" width="10.7109375" style="13" customWidth="1"/>
    <col min="8" max="8" width="11.140625" style="13" customWidth="1"/>
    <col min="9" max="9" width="15.140625" style="13" customWidth="1"/>
    <col min="10" max="10" width="10.7109375" style="13" customWidth="1"/>
    <col min="11" max="11" width="11.5703125" style="13" customWidth="1"/>
    <col min="12" max="12" width="13.85546875" style="13" customWidth="1"/>
    <col min="13" max="13" width="15.5703125" style="13" customWidth="1"/>
    <col min="14" max="14" width="14.7109375" style="13" customWidth="1"/>
    <col min="15" max="15" width="11.7109375" style="13" customWidth="1"/>
    <col min="16" max="16" width="31.140625" style="13" customWidth="1"/>
    <col min="17" max="17" width="14.7109375" style="13" customWidth="1"/>
    <col min="18" max="18" width="22.7109375" style="13" customWidth="1"/>
    <col min="19" max="19" width="26.85546875" style="13" customWidth="1"/>
    <col min="20" max="20" width="25.42578125" style="13" customWidth="1"/>
    <col min="21" max="21" width="7.5703125" style="13" hidden="1"/>
    <col min="22" max="22" width="6.7109375" style="13" hidden="1"/>
    <col min="23" max="23" width="7.7109375" style="13" hidden="1"/>
    <col min="24" max="24" width="7.140625" style="13" hidden="1"/>
    <col min="25" max="25" width="6" style="13" hidden="1"/>
    <col min="26" max="26" width="7.85546875" style="13" hidden="1"/>
    <col min="27" max="27" width="8.140625" style="13" hidden="1"/>
    <col min="28" max="28" width="6.28515625" style="13" hidden="1"/>
    <col min="29" max="29" width="8" style="13" hidden="1"/>
    <col min="30" max="30" width="8.7109375" style="13" hidden="1"/>
    <col min="31" max="31" width="10" style="13" hidden="1"/>
    <col min="32" max="32" width="9.5703125" style="13" hidden="1"/>
    <col min="33" max="33" width="6.140625" style="13" hidden="1"/>
    <col min="34" max="34" width="5.7109375" style="13" hidden="1"/>
    <col min="35" max="16384" width="9.140625" style="13" hidden="1"/>
  </cols>
  <sheetData>
    <row r="1" spans="1:22" s="1" customFormat="1">
      <c r="A1" s="2" t="s">
        <v>0</v>
      </c>
      <c r="B1" s="62" t="s">
        <v>4061</v>
      </c>
    </row>
    <row r="2" spans="1:22" s="1" customFormat="1">
      <c r="A2" s="2" t="s">
        <v>1</v>
      </c>
      <c r="B2" s="9" t="s">
        <v>3164</v>
      </c>
    </row>
    <row r="3" spans="1:22" s="1" customFormat="1">
      <c r="A3" s="2" t="s">
        <v>2</v>
      </c>
      <c r="B3" s="20" t="s">
        <v>3165</v>
      </c>
    </row>
    <row r="4" spans="1:22" s="1" customFormat="1">
      <c r="A4" s="2" t="s">
        <v>3</v>
      </c>
      <c r="B4" s="63" t="s">
        <v>165</v>
      </c>
    </row>
    <row r="5" spans="1:22" ht="18.75">
      <c r="A5" s="78" t="s">
        <v>78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2"/>
    </row>
    <row r="6" spans="1:22" s="15" customFormat="1">
      <c r="A6" s="111" t="s">
        <v>45</v>
      </c>
      <c r="B6" s="35" t="s">
        <v>46</v>
      </c>
      <c r="C6" s="35" t="s">
        <v>66</v>
      </c>
      <c r="D6" s="35" t="s">
        <v>79</v>
      </c>
      <c r="E6" s="35" t="s">
        <v>47</v>
      </c>
      <c r="F6" s="35" t="s">
        <v>80</v>
      </c>
      <c r="G6" s="35" t="s">
        <v>48</v>
      </c>
      <c r="H6" s="35" t="s">
        <v>49</v>
      </c>
      <c r="I6" s="35" t="s">
        <v>67</v>
      </c>
      <c r="J6" s="35" t="s">
        <v>68</v>
      </c>
      <c r="K6" s="35" t="s">
        <v>50</v>
      </c>
      <c r="L6" s="35" t="s">
        <v>51</v>
      </c>
      <c r="M6" s="35" t="s">
        <v>52</v>
      </c>
      <c r="N6" s="35" t="s">
        <v>155</v>
      </c>
      <c r="O6" s="35" t="s">
        <v>156</v>
      </c>
      <c r="P6" s="109" t="s">
        <v>160</v>
      </c>
      <c r="Q6" s="35" t="s">
        <v>53</v>
      </c>
      <c r="R6" s="35" t="s">
        <v>69</v>
      </c>
      <c r="S6" s="35" t="s">
        <v>54</v>
      </c>
      <c r="T6" s="112" t="s">
        <v>151</v>
      </c>
      <c r="V6" s="13"/>
    </row>
    <row r="7" spans="1:22" s="15" customFormat="1">
      <c r="A7" s="113" t="s">
        <v>4062</v>
      </c>
      <c r="B7" s="101" t="s">
        <v>4062</v>
      </c>
      <c r="C7" s="101" t="s">
        <v>4062</v>
      </c>
      <c r="D7" s="101" t="s">
        <v>4062</v>
      </c>
      <c r="E7" s="101" t="s">
        <v>4062</v>
      </c>
      <c r="F7" s="101" t="s">
        <v>4062</v>
      </c>
      <c r="G7" s="101" t="s">
        <v>4062</v>
      </c>
      <c r="H7" s="101" t="s">
        <v>4062</v>
      </c>
      <c r="I7" s="16" t="s">
        <v>70</v>
      </c>
      <c r="J7" s="16" t="s">
        <v>71</v>
      </c>
      <c r="K7" s="101" t="s">
        <v>4062</v>
      </c>
      <c r="L7" s="16" t="s">
        <v>7</v>
      </c>
      <c r="M7" s="16" t="s">
        <v>7</v>
      </c>
      <c r="N7" s="16" t="s">
        <v>152</v>
      </c>
      <c r="O7" s="101" t="s">
        <v>4062</v>
      </c>
      <c r="P7" s="16" t="s">
        <v>153</v>
      </c>
      <c r="Q7" s="16" t="s">
        <v>6</v>
      </c>
      <c r="R7" s="16" t="s">
        <v>7</v>
      </c>
      <c r="S7" s="16" t="s">
        <v>7</v>
      </c>
      <c r="T7" s="26" t="s">
        <v>7</v>
      </c>
    </row>
    <row r="8" spans="1:22" s="17" customFormat="1" ht="20.25">
      <c r="A8" s="114" t="s">
        <v>4062</v>
      </c>
      <c r="B8" s="5" t="s">
        <v>8</v>
      </c>
      <c r="C8" s="5" t="s">
        <v>9</v>
      </c>
      <c r="D8" s="5" t="s">
        <v>56</v>
      </c>
      <c r="E8" s="5" t="s">
        <v>57</v>
      </c>
      <c r="F8" s="5" t="s">
        <v>58</v>
      </c>
      <c r="G8" s="5" t="s">
        <v>59</v>
      </c>
      <c r="H8" s="5" t="s">
        <v>60</v>
      </c>
      <c r="I8" s="5" t="s">
        <v>61</v>
      </c>
      <c r="J8" s="5" t="s">
        <v>62</v>
      </c>
      <c r="K8" s="5" t="s">
        <v>63</v>
      </c>
      <c r="L8" s="5" t="s">
        <v>72</v>
      </c>
      <c r="M8" s="5" t="s">
        <v>73</v>
      </c>
      <c r="N8" s="5" t="s">
        <v>74</v>
      </c>
      <c r="O8" s="5" t="s">
        <v>75</v>
      </c>
      <c r="P8" s="5" t="s">
        <v>76</v>
      </c>
      <c r="Q8" s="5" t="s">
        <v>81</v>
      </c>
      <c r="R8" s="5" t="s">
        <v>82</v>
      </c>
      <c r="S8" s="19" t="s">
        <v>83</v>
      </c>
      <c r="T8" s="27" t="s">
        <v>154</v>
      </c>
      <c r="U8" s="25"/>
    </row>
    <row r="9" spans="1:22" s="17" customFormat="1" ht="21" thickBot="1">
      <c r="A9" s="28" t="s">
        <v>84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103" t="s">
        <v>4062</v>
      </c>
      <c r="G9" s="103" t="s">
        <v>4062</v>
      </c>
      <c r="H9" s="103" t="s">
        <v>4062</v>
      </c>
      <c r="I9" s="103" t="s">
        <v>4062</v>
      </c>
      <c r="J9" s="103" t="s">
        <v>4062</v>
      </c>
      <c r="K9" s="103" t="s">
        <v>4062</v>
      </c>
      <c r="L9" s="103" t="s">
        <v>4062</v>
      </c>
      <c r="M9" s="103" t="s">
        <v>4062</v>
      </c>
      <c r="N9" s="53">
        <v>0</v>
      </c>
      <c r="O9" s="103" t="s">
        <v>4062</v>
      </c>
      <c r="P9" s="53">
        <v>0</v>
      </c>
      <c r="Q9" s="53">
        <v>0</v>
      </c>
      <c r="R9" s="103" t="s">
        <v>4062</v>
      </c>
      <c r="S9" s="54">
        <v>0</v>
      </c>
      <c r="T9" s="54">
        <v>0</v>
      </c>
      <c r="U9" s="25"/>
    </row>
    <row r="10" spans="1:22">
      <c r="A10" s="57" t="s">
        <v>172</v>
      </c>
      <c r="B10" s="108" t="s">
        <v>4062</v>
      </c>
      <c r="C10" s="108" t="s">
        <v>4062</v>
      </c>
      <c r="D10" s="108" t="s">
        <v>4062</v>
      </c>
      <c r="E10" s="108" t="s">
        <v>4062</v>
      </c>
      <c r="F10" s="108" t="s">
        <v>4062</v>
      </c>
      <c r="G10" s="108" t="s">
        <v>4062</v>
      </c>
      <c r="H10" s="108" t="s">
        <v>4062</v>
      </c>
      <c r="I10" s="108" t="s">
        <v>4062</v>
      </c>
      <c r="J10" s="59">
        <v>0</v>
      </c>
      <c r="K10" s="108" t="s">
        <v>4062</v>
      </c>
      <c r="L10" s="108" t="s">
        <v>4062</v>
      </c>
      <c r="M10" s="58">
        <v>0</v>
      </c>
      <c r="N10" s="59">
        <v>0</v>
      </c>
      <c r="O10" s="108" t="s">
        <v>4062</v>
      </c>
      <c r="P10" s="59">
        <v>0</v>
      </c>
      <c r="Q10" s="59">
        <v>0</v>
      </c>
      <c r="R10" s="108" t="s">
        <v>4062</v>
      </c>
      <c r="S10" s="58">
        <v>0</v>
      </c>
      <c r="T10" s="58">
        <v>0</v>
      </c>
    </row>
    <row r="11" spans="1:22">
      <c r="A11" s="57" t="s">
        <v>303</v>
      </c>
      <c r="B11" s="108" t="s">
        <v>4062</v>
      </c>
      <c r="C11" s="108" t="s">
        <v>4062</v>
      </c>
      <c r="D11" s="108" t="s">
        <v>4062</v>
      </c>
      <c r="E11" s="108" t="s">
        <v>4062</v>
      </c>
      <c r="F11" s="108" t="s">
        <v>4062</v>
      </c>
      <c r="G11" s="108" t="s">
        <v>4062</v>
      </c>
      <c r="H11" s="108" t="s">
        <v>4062</v>
      </c>
      <c r="I11" s="108" t="s">
        <v>4062</v>
      </c>
      <c r="J11" s="59">
        <v>0</v>
      </c>
      <c r="K11" s="108" t="s">
        <v>4062</v>
      </c>
      <c r="L11" s="108" t="s">
        <v>4062</v>
      </c>
      <c r="M11" s="58">
        <v>0</v>
      </c>
      <c r="N11" s="59">
        <v>0</v>
      </c>
      <c r="O11" s="108" t="s">
        <v>4062</v>
      </c>
      <c r="P11" s="59">
        <v>0</v>
      </c>
      <c r="Q11" s="59">
        <v>0</v>
      </c>
      <c r="R11" s="108" t="s">
        <v>4062</v>
      </c>
      <c r="S11" s="58">
        <v>0</v>
      </c>
      <c r="T11" s="58">
        <v>0</v>
      </c>
    </row>
    <row r="12" spans="1:22">
      <c r="A12" t="s">
        <v>177</v>
      </c>
      <c r="B12" t="s">
        <v>177</v>
      </c>
      <c r="C12" s="108" t="s">
        <v>4062</v>
      </c>
      <c r="D12" s="108" t="s">
        <v>4062</v>
      </c>
      <c r="E12" s="108" t="s">
        <v>4062</v>
      </c>
      <c r="F12" t="s">
        <v>177</v>
      </c>
      <c r="G12" t="s">
        <v>177</v>
      </c>
      <c r="H12" s="108" t="s">
        <v>4062</v>
      </c>
      <c r="I12" s="108" t="s">
        <v>4062</v>
      </c>
      <c r="J12" s="55">
        <v>0</v>
      </c>
      <c r="K12" t="s">
        <v>177</v>
      </c>
      <c r="L12" s="56">
        <v>0</v>
      </c>
      <c r="M12" s="56">
        <v>0</v>
      </c>
      <c r="N12" s="55">
        <v>0</v>
      </c>
      <c r="O12" s="55">
        <v>0</v>
      </c>
      <c r="P12" s="108" t="s">
        <v>4062</v>
      </c>
      <c r="Q12" s="55">
        <v>0</v>
      </c>
      <c r="R12" s="56">
        <v>0</v>
      </c>
      <c r="S12" s="56">
        <v>0</v>
      </c>
      <c r="T12" s="56">
        <v>0</v>
      </c>
    </row>
    <row r="13" spans="1:22">
      <c r="A13" s="57" t="s">
        <v>217</v>
      </c>
      <c r="B13" s="108" t="s">
        <v>4062</v>
      </c>
      <c r="C13" s="108" t="s">
        <v>4062</v>
      </c>
      <c r="D13" s="108" t="s">
        <v>4062</v>
      </c>
      <c r="E13" s="108" t="s">
        <v>4062</v>
      </c>
      <c r="F13" s="108" t="s">
        <v>4062</v>
      </c>
      <c r="G13" s="108" t="s">
        <v>4062</v>
      </c>
      <c r="H13" s="108" t="s">
        <v>4062</v>
      </c>
      <c r="I13" s="108" t="s">
        <v>4062</v>
      </c>
      <c r="J13" s="59">
        <v>0</v>
      </c>
      <c r="K13" s="108" t="s">
        <v>4062</v>
      </c>
      <c r="L13" s="108" t="s">
        <v>4062</v>
      </c>
      <c r="M13" s="58">
        <v>0</v>
      </c>
      <c r="N13" s="59">
        <v>0</v>
      </c>
      <c r="O13" s="108" t="s">
        <v>4062</v>
      </c>
      <c r="P13" s="59">
        <v>0</v>
      </c>
      <c r="Q13" s="59">
        <v>0</v>
      </c>
      <c r="R13" s="108" t="s">
        <v>4062</v>
      </c>
      <c r="S13" s="58">
        <v>0</v>
      </c>
      <c r="T13" s="58">
        <v>0</v>
      </c>
    </row>
    <row r="14" spans="1:22">
      <c r="A14" t="s">
        <v>177</v>
      </c>
      <c r="B14" t="s">
        <v>177</v>
      </c>
      <c r="C14" s="108" t="s">
        <v>4062</v>
      </c>
      <c r="D14" s="108" t="s">
        <v>4062</v>
      </c>
      <c r="E14" s="108" t="s">
        <v>4062</v>
      </c>
      <c r="F14" t="s">
        <v>177</v>
      </c>
      <c r="G14" t="s">
        <v>177</v>
      </c>
      <c r="H14" s="108" t="s">
        <v>4062</v>
      </c>
      <c r="I14" s="108" t="s">
        <v>4062</v>
      </c>
      <c r="J14" s="55">
        <v>0</v>
      </c>
      <c r="K14" t="s">
        <v>177</v>
      </c>
      <c r="L14" s="56">
        <v>0</v>
      </c>
      <c r="M14" s="56">
        <v>0</v>
      </c>
      <c r="N14" s="55">
        <v>0</v>
      </c>
      <c r="O14" s="55">
        <v>0</v>
      </c>
      <c r="P14" s="108" t="s">
        <v>4062</v>
      </c>
      <c r="Q14" s="55">
        <v>0</v>
      </c>
      <c r="R14" s="56">
        <v>0</v>
      </c>
      <c r="S14" s="56">
        <v>0</v>
      </c>
      <c r="T14" s="56">
        <v>0</v>
      </c>
    </row>
    <row r="15" spans="1:22">
      <c r="A15" s="57" t="s">
        <v>304</v>
      </c>
      <c r="B15" s="108" t="s">
        <v>4062</v>
      </c>
      <c r="C15" s="108" t="s">
        <v>4062</v>
      </c>
      <c r="D15" s="108" t="s">
        <v>4062</v>
      </c>
      <c r="E15" s="108" t="s">
        <v>4062</v>
      </c>
      <c r="F15" s="108" t="s">
        <v>4062</v>
      </c>
      <c r="G15" s="108" t="s">
        <v>4062</v>
      </c>
      <c r="H15" s="108" t="s">
        <v>4062</v>
      </c>
      <c r="I15" s="108" t="s">
        <v>4062</v>
      </c>
      <c r="J15" s="59">
        <v>0</v>
      </c>
      <c r="K15" s="108" t="s">
        <v>4062</v>
      </c>
      <c r="L15" s="108" t="s">
        <v>4062</v>
      </c>
      <c r="M15" s="58">
        <v>0</v>
      </c>
      <c r="N15" s="59">
        <v>0</v>
      </c>
      <c r="O15" s="108" t="s">
        <v>4062</v>
      </c>
      <c r="P15" s="59">
        <v>0</v>
      </c>
      <c r="Q15" s="59">
        <v>0</v>
      </c>
      <c r="R15" s="108" t="s">
        <v>4062</v>
      </c>
      <c r="S15" s="58">
        <v>0</v>
      </c>
      <c r="T15" s="58">
        <v>0</v>
      </c>
    </row>
    <row r="16" spans="1:22">
      <c r="A16" t="s">
        <v>177</v>
      </c>
      <c r="B16" t="s">
        <v>177</v>
      </c>
      <c r="C16" s="108" t="s">
        <v>4062</v>
      </c>
      <c r="D16" s="108" t="s">
        <v>4062</v>
      </c>
      <c r="E16" s="108" t="s">
        <v>4062</v>
      </c>
      <c r="F16" t="s">
        <v>177</v>
      </c>
      <c r="G16" t="s">
        <v>177</v>
      </c>
      <c r="H16" s="108" t="s">
        <v>4062</v>
      </c>
      <c r="I16" s="108" t="s">
        <v>4062</v>
      </c>
      <c r="J16" s="55">
        <v>0</v>
      </c>
      <c r="K16" t="s">
        <v>177</v>
      </c>
      <c r="L16" s="56">
        <v>0</v>
      </c>
      <c r="M16" s="56">
        <v>0</v>
      </c>
      <c r="N16" s="55">
        <v>0</v>
      </c>
      <c r="O16" s="55">
        <v>0</v>
      </c>
      <c r="P16" s="108" t="s">
        <v>4062</v>
      </c>
      <c r="Q16" s="55">
        <v>0</v>
      </c>
      <c r="R16" s="56">
        <v>0</v>
      </c>
      <c r="S16" s="56">
        <v>0</v>
      </c>
      <c r="T16" s="56">
        <v>0</v>
      </c>
    </row>
    <row r="17" spans="1:20">
      <c r="A17" s="57" t="s">
        <v>184</v>
      </c>
      <c r="B17" s="108" t="s">
        <v>4062</v>
      </c>
      <c r="C17" s="108" t="s">
        <v>4062</v>
      </c>
      <c r="D17" s="108" t="s">
        <v>4062</v>
      </c>
      <c r="E17" s="108" t="s">
        <v>4062</v>
      </c>
      <c r="F17" s="108" t="s">
        <v>4062</v>
      </c>
      <c r="G17" s="108" t="s">
        <v>4062</v>
      </c>
      <c r="H17" s="108" t="s">
        <v>4062</v>
      </c>
      <c r="I17" s="108" t="s">
        <v>4062</v>
      </c>
      <c r="J17" s="59">
        <v>0</v>
      </c>
      <c r="K17" s="108" t="s">
        <v>4062</v>
      </c>
      <c r="L17" s="108" t="s">
        <v>4062</v>
      </c>
      <c r="M17" s="58">
        <v>0</v>
      </c>
      <c r="N17" s="59">
        <v>0</v>
      </c>
      <c r="O17" s="108" t="s">
        <v>4062</v>
      </c>
      <c r="P17" s="59">
        <v>0</v>
      </c>
      <c r="Q17" s="59">
        <v>0</v>
      </c>
      <c r="R17" s="108" t="s">
        <v>4062</v>
      </c>
      <c r="S17" s="58">
        <v>0</v>
      </c>
      <c r="T17" s="58">
        <v>0</v>
      </c>
    </row>
    <row r="18" spans="1:20">
      <c r="A18" s="57" t="s">
        <v>305</v>
      </c>
      <c r="B18" s="108" t="s">
        <v>4062</v>
      </c>
      <c r="C18" s="108" t="s">
        <v>4062</v>
      </c>
      <c r="D18" s="108" t="s">
        <v>4062</v>
      </c>
      <c r="E18" s="108" t="s">
        <v>4062</v>
      </c>
      <c r="F18" s="108" t="s">
        <v>4062</v>
      </c>
      <c r="G18" s="108" t="s">
        <v>4062</v>
      </c>
      <c r="H18" s="108" t="s">
        <v>4062</v>
      </c>
      <c r="I18" s="108" t="s">
        <v>4062</v>
      </c>
      <c r="J18" s="59">
        <v>0</v>
      </c>
      <c r="K18" s="108" t="s">
        <v>4062</v>
      </c>
      <c r="L18" s="108" t="s">
        <v>4062</v>
      </c>
      <c r="M18" s="58">
        <v>0</v>
      </c>
      <c r="N18" s="59">
        <v>0</v>
      </c>
      <c r="O18" s="108" t="s">
        <v>4062</v>
      </c>
      <c r="P18" s="59">
        <v>0</v>
      </c>
      <c r="Q18" s="59">
        <v>0</v>
      </c>
      <c r="R18" s="108" t="s">
        <v>4062</v>
      </c>
      <c r="S18" s="58">
        <v>0</v>
      </c>
      <c r="T18" s="58">
        <v>0</v>
      </c>
    </row>
    <row r="19" spans="1:20">
      <c r="A19" t="s">
        <v>177</v>
      </c>
      <c r="B19" t="s">
        <v>177</v>
      </c>
      <c r="C19" s="108" t="s">
        <v>4062</v>
      </c>
      <c r="D19" s="108" t="s">
        <v>4062</v>
      </c>
      <c r="E19" s="108" t="s">
        <v>4062</v>
      </c>
      <c r="F19" t="s">
        <v>177</v>
      </c>
      <c r="G19" t="s">
        <v>177</v>
      </c>
      <c r="H19" s="108" t="s">
        <v>4062</v>
      </c>
      <c r="I19" s="108" t="s">
        <v>4062</v>
      </c>
      <c r="J19" s="55">
        <v>0</v>
      </c>
      <c r="K19" t="s">
        <v>177</v>
      </c>
      <c r="L19" s="56">
        <v>0</v>
      </c>
      <c r="M19" s="56">
        <v>0</v>
      </c>
      <c r="N19" s="55">
        <v>0</v>
      </c>
      <c r="O19" s="55">
        <v>0</v>
      </c>
      <c r="P19" s="108" t="s">
        <v>4062</v>
      </c>
      <c r="Q19" s="55">
        <v>0</v>
      </c>
      <c r="R19" s="56">
        <v>0</v>
      </c>
      <c r="S19" s="56">
        <v>0</v>
      </c>
      <c r="T19" s="56">
        <v>0</v>
      </c>
    </row>
    <row r="20" spans="1:20">
      <c r="A20" s="57" t="s">
        <v>306</v>
      </c>
      <c r="B20" s="108" t="s">
        <v>4062</v>
      </c>
      <c r="C20" s="108" t="s">
        <v>4062</v>
      </c>
      <c r="D20" s="108" t="s">
        <v>4062</v>
      </c>
      <c r="E20" s="108" t="s">
        <v>4062</v>
      </c>
      <c r="F20" s="108" t="s">
        <v>4062</v>
      </c>
      <c r="G20" s="108" t="s">
        <v>4062</v>
      </c>
      <c r="H20" s="108" t="s">
        <v>4062</v>
      </c>
      <c r="I20" s="108" t="s">
        <v>4062</v>
      </c>
      <c r="J20" s="59">
        <v>0</v>
      </c>
      <c r="K20" s="108" t="s">
        <v>4062</v>
      </c>
      <c r="L20" s="108" t="s">
        <v>4062</v>
      </c>
      <c r="M20" s="58">
        <v>0</v>
      </c>
      <c r="N20" s="59">
        <v>0</v>
      </c>
      <c r="O20" s="108" t="s">
        <v>4062</v>
      </c>
      <c r="P20" s="59">
        <v>0</v>
      </c>
      <c r="Q20" s="59">
        <v>0</v>
      </c>
      <c r="R20" s="108" t="s">
        <v>4062</v>
      </c>
      <c r="S20" s="58">
        <v>0</v>
      </c>
      <c r="T20" s="58">
        <v>0</v>
      </c>
    </row>
    <row r="21" spans="1:20">
      <c r="A21" t="s">
        <v>177</v>
      </c>
      <c r="B21" t="s">
        <v>177</v>
      </c>
      <c r="C21" s="108" t="s">
        <v>4062</v>
      </c>
      <c r="D21" s="108" t="s">
        <v>4062</v>
      </c>
      <c r="E21" s="108" t="s">
        <v>4062</v>
      </c>
      <c r="F21" t="s">
        <v>177</v>
      </c>
      <c r="G21" t="s">
        <v>177</v>
      </c>
      <c r="H21" s="108" t="s">
        <v>4062</v>
      </c>
      <c r="I21" s="108" t="s">
        <v>4062</v>
      </c>
      <c r="J21" s="55">
        <v>0</v>
      </c>
      <c r="K21" t="s">
        <v>177</v>
      </c>
      <c r="L21" s="56">
        <v>0</v>
      </c>
      <c r="M21" s="56">
        <v>0</v>
      </c>
      <c r="N21" s="55">
        <v>0</v>
      </c>
      <c r="O21" s="55">
        <v>0</v>
      </c>
      <c r="P21" s="108" t="s">
        <v>4062</v>
      </c>
      <c r="Q21" s="55">
        <v>0</v>
      </c>
      <c r="R21" s="56">
        <v>0</v>
      </c>
      <c r="S21" s="56">
        <v>0</v>
      </c>
      <c r="T21" s="56">
        <v>0</v>
      </c>
    </row>
    <row r="22" spans="1:20">
      <c r="A22" t="s">
        <v>186</v>
      </c>
      <c r="B22" s="108" t="s">
        <v>4062</v>
      </c>
      <c r="C22" s="108" t="s">
        <v>4062</v>
      </c>
      <c r="D22" s="108" t="s">
        <v>4062</v>
      </c>
      <c r="E22" s="108" t="s">
        <v>4062</v>
      </c>
      <c r="F22" s="108" t="s">
        <v>4062</v>
      </c>
      <c r="G22" s="108" t="s">
        <v>4062</v>
      </c>
      <c r="H22" s="108" t="s">
        <v>4062</v>
      </c>
      <c r="I22" s="108" t="s">
        <v>4062</v>
      </c>
      <c r="J22" s="108" t="s">
        <v>4062</v>
      </c>
      <c r="K22" s="108" t="s">
        <v>4062</v>
      </c>
      <c r="L22" s="108" t="s">
        <v>4062</v>
      </c>
      <c r="M22" s="108" t="s">
        <v>4062</v>
      </c>
      <c r="N22" s="108" t="s">
        <v>4062</v>
      </c>
      <c r="O22" s="108" t="s">
        <v>4062</v>
      </c>
      <c r="P22" s="108" t="s">
        <v>4062</v>
      </c>
      <c r="Q22" s="108" t="s">
        <v>4062</v>
      </c>
      <c r="R22" s="108" t="s">
        <v>4062</v>
      </c>
      <c r="S22" s="108" t="s">
        <v>4062</v>
      </c>
      <c r="T22" s="108" t="s">
        <v>4062</v>
      </c>
    </row>
    <row r="23" spans="1:20">
      <c r="A23" t="s">
        <v>299</v>
      </c>
      <c r="B23" s="108" t="s">
        <v>4062</v>
      </c>
      <c r="C23" s="108" t="s">
        <v>4062</v>
      </c>
      <c r="D23" s="108" t="s">
        <v>4062</v>
      </c>
      <c r="E23" s="108" t="s">
        <v>4062</v>
      </c>
      <c r="F23" s="108" t="s">
        <v>4062</v>
      </c>
      <c r="G23" s="108" t="s">
        <v>4062</v>
      </c>
      <c r="H23" s="108" t="s">
        <v>4062</v>
      </c>
      <c r="I23" s="108" t="s">
        <v>4062</v>
      </c>
      <c r="J23" s="108" t="s">
        <v>4062</v>
      </c>
      <c r="K23" s="108" t="s">
        <v>4062</v>
      </c>
      <c r="L23" s="108" t="s">
        <v>4062</v>
      </c>
      <c r="M23" s="108" t="s">
        <v>4062</v>
      </c>
      <c r="N23" s="108" t="s">
        <v>4062</v>
      </c>
      <c r="O23" s="108" t="s">
        <v>4062</v>
      </c>
      <c r="P23" s="108" t="s">
        <v>4062</v>
      </c>
      <c r="Q23" s="108" t="s">
        <v>4062</v>
      </c>
      <c r="R23" s="108" t="s">
        <v>4062</v>
      </c>
      <c r="S23" s="108" t="s">
        <v>4062</v>
      </c>
      <c r="T23" s="108" t="s">
        <v>4062</v>
      </c>
    </row>
    <row r="24" spans="1:20">
      <c r="A24" t="s">
        <v>300</v>
      </c>
      <c r="B24" s="108" t="s">
        <v>4062</v>
      </c>
      <c r="C24" s="108" t="s">
        <v>4062</v>
      </c>
      <c r="D24" s="108" t="s">
        <v>4062</v>
      </c>
      <c r="E24" s="108" t="s">
        <v>4062</v>
      </c>
      <c r="F24" s="108" t="s">
        <v>4062</v>
      </c>
      <c r="G24" s="108" t="s">
        <v>4062</v>
      </c>
      <c r="H24" s="108" t="s">
        <v>4062</v>
      </c>
      <c r="I24" s="108" t="s">
        <v>4062</v>
      </c>
      <c r="J24" s="108" t="s">
        <v>4062</v>
      </c>
      <c r="K24" s="108" t="s">
        <v>4062</v>
      </c>
      <c r="L24" s="108" t="s">
        <v>4062</v>
      </c>
      <c r="M24" s="108" t="s">
        <v>4062</v>
      </c>
      <c r="N24" s="108" t="s">
        <v>4062</v>
      </c>
      <c r="O24" s="108" t="s">
        <v>4062</v>
      </c>
      <c r="P24" s="108" t="s">
        <v>4062</v>
      </c>
      <c r="Q24" s="108" t="s">
        <v>4062</v>
      </c>
      <c r="R24" s="108" t="s">
        <v>4062</v>
      </c>
      <c r="S24" s="108" t="s">
        <v>4062</v>
      </c>
      <c r="T24" s="108" t="s">
        <v>4062</v>
      </c>
    </row>
    <row r="25" spans="1:20">
      <c r="A25" t="s">
        <v>301</v>
      </c>
      <c r="B25" s="108" t="s">
        <v>4062</v>
      </c>
      <c r="C25" s="108" t="s">
        <v>4062</v>
      </c>
      <c r="D25" s="108" t="s">
        <v>4062</v>
      </c>
      <c r="E25" s="108" t="s">
        <v>4062</v>
      </c>
      <c r="F25" s="108" t="s">
        <v>4062</v>
      </c>
      <c r="G25" s="108" t="s">
        <v>4062</v>
      </c>
      <c r="H25" s="108" t="s">
        <v>4062</v>
      </c>
      <c r="I25" s="108" t="s">
        <v>4062</v>
      </c>
      <c r="J25" s="108" t="s">
        <v>4062</v>
      </c>
      <c r="K25" s="108" t="s">
        <v>4062</v>
      </c>
      <c r="L25" s="108" t="s">
        <v>4062</v>
      </c>
      <c r="M25" s="108" t="s">
        <v>4062</v>
      </c>
      <c r="N25" s="108" t="s">
        <v>4062</v>
      </c>
      <c r="O25" s="108" t="s">
        <v>4062</v>
      </c>
      <c r="P25" s="108" t="s">
        <v>4062</v>
      </c>
      <c r="Q25" s="108" t="s">
        <v>4062</v>
      </c>
      <c r="R25" s="108" t="s">
        <v>4062</v>
      </c>
      <c r="S25" s="108" t="s">
        <v>4062</v>
      </c>
      <c r="T25" s="108" t="s">
        <v>4062</v>
      </c>
    </row>
    <row r="26" spans="1:20">
      <c r="A26" t="s">
        <v>302</v>
      </c>
      <c r="B26" s="108" t="s">
        <v>4062</v>
      </c>
      <c r="C26" s="108" t="s">
        <v>4062</v>
      </c>
      <c r="D26" s="108" t="s">
        <v>4062</v>
      </c>
      <c r="E26" s="108" t="s">
        <v>4062</v>
      </c>
      <c r="F26" s="108" t="s">
        <v>4062</v>
      </c>
      <c r="G26" s="108" t="s">
        <v>4062</v>
      </c>
      <c r="H26" s="108" t="s">
        <v>4062</v>
      </c>
      <c r="I26" s="108" t="s">
        <v>4062</v>
      </c>
      <c r="J26" s="108" t="s">
        <v>4062</v>
      </c>
      <c r="K26" s="108" t="s">
        <v>4062</v>
      </c>
      <c r="L26" s="108" t="s">
        <v>4062</v>
      </c>
      <c r="M26" s="108" t="s">
        <v>4062</v>
      </c>
      <c r="N26" s="108" t="s">
        <v>4062</v>
      </c>
      <c r="O26" s="108" t="s">
        <v>4062</v>
      </c>
      <c r="P26" s="108" t="s">
        <v>4062</v>
      </c>
      <c r="Q26" s="108" t="s">
        <v>4062</v>
      </c>
      <c r="R26" s="108" t="s">
        <v>4062</v>
      </c>
      <c r="S26" s="108" t="s">
        <v>4062</v>
      </c>
      <c r="T26" s="108" t="s">
        <v>4062</v>
      </c>
    </row>
    <row r="27" spans="1:20" hidden="1">
      <c r="B27" s="13"/>
      <c r="C27" s="13"/>
      <c r="D27" s="13"/>
      <c r="E27" s="13"/>
      <c r="F27" s="13"/>
    </row>
    <row r="28" spans="1:20" hidden="1">
      <c r="B28" s="13"/>
      <c r="C28" s="13"/>
      <c r="D28" s="13"/>
      <c r="E28" s="13"/>
      <c r="F28" s="13"/>
    </row>
    <row r="29" spans="1:20" hidden="1">
      <c r="B29" s="13"/>
      <c r="C29" s="13"/>
      <c r="D29" s="13"/>
      <c r="E29" s="13"/>
      <c r="F29" s="13"/>
    </row>
    <row r="30" spans="1:20" hidden="1">
      <c r="B30" s="13"/>
      <c r="C30" s="13"/>
      <c r="D30" s="13"/>
      <c r="E30" s="13"/>
      <c r="F30" s="13"/>
    </row>
    <row r="31" spans="1:20" hidden="1">
      <c r="B31" s="13"/>
      <c r="C31" s="13"/>
      <c r="D31" s="13"/>
      <c r="E31" s="13"/>
      <c r="F31" s="13"/>
    </row>
    <row r="32" spans="1:20" hidden="1">
      <c r="B32" s="13"/>
      <c r="C32" s="13"/>
      <c r="D32" s="13"/>
      <c r="E32" s="13"/>
      <c r="F32" s="13"/>
    </row>
    <row r="33" spans="2:6" hidden="1">
      <c r="B33" s="13"/>
      <c r="C33" s="13"/>
      <c r="D33" s="13"/>
      <c r="E33" s="13"/>
      <c r="F33" s="13"/>
    </row>
    <row r="34" spans="2:6" hidden="1">
      <c r="B34" s="13"/>
      <c r="C34" s="13"/>
      <c r="D34" s="13"/>
      <c r="E34" s="13"/>
      <c r="F34" s="13"/>
    </row>
    <row r="35" spans="2:6" hidden="1">
      <c r="B35" s="13"/>
      <c r="C35" s="13"/>
      <c r="D35" s="13"/>
      <c r="E35" s="13"/>
      <c r="F35" s="13"/>
    </row>
    <row r="36" spans="2:6" hidden="1">
      <c r="B36" s="13"/>
      <c r="C36" s="13"/>
      <c r="D36" s="13"/>
      <c r="E36" s="13"/>
      <c r="F36" s="13"/>
    </row>
    <row r="37" spans="2:6" hidden="1">
      <c r="B37" s="13"/>
      <c r="C37" s="13"/>
      <c r="D37" s="13"/>
      <c r="E37" s="13"/>
      <c r="F37" s="13"/>
    </row>
    <row r="38" spans="2:6" hidden="1">
      <c r="B38" s="13"/>
      <c r="C38" s="13"/>
      <c r="D38" s="13"/>
      <c r="E38" s="13"/>
      <c r="F38" s="13"/>
    </row>
    <row r="39" spans="2:6" hidden="1">
      <c r="B39" s="13"/>
      <c r="C39" s="13"/>
      <c r="D39" s="13"/>
      <c r="E39" s="13"/>
      <c r="F39" s="13"/>
    </row>
    <row r="40" spans="2:6" hidden="1">
      <c r="B40" s="13"/>
      <c r="C40" s="13"/>
      <c r="D40" s="13"/>
      <c r="E40" s="13"/>
      <c r="F40" s="13"/>
    </row>
    <row r="41" spans="2:6" hidden="1">
      <c r="B41" s="13"/>
      <c r="C41" s="13"/>
      <c r="D41" s="13"/>
      <c r="E41" s="13"/>
      <c r="F41" s="13"/>
    </row>
    <row r="42" spans="2:6" hidden="1">
      <c r="B42" s="13"/>
      <c r="C42" s="13"/>
      <c r="D42" s="13"/>
      <c r="E42" s="13"/>
      <c r="F42" s="13"/>
    </row>
    <row r="43" spans="2:6" hidden="1">
      <c r="B43" s="13"/>
      <c r="C43" s="13"/>
      <c r="D43" s="13"/>
      <c r="E43" s="13"/>
      <c r="F43" s="13"/>
    </row>
    <row r="44" spans="2:6" hidden="1">
      <c r="B44" s="13"/>
      <c r="C44" s="13"/>
      <c r="D44" s="13"/>
      <c r="E44" s="13"/>
      <c r="F44" s="13"/>
    </row>
    <row r="45" spans="2:6" hidden="1">
      <c r="B45" s="13"/>
      <c r="C45" s="13"/>
      <c r="D45" s="13"/>
      <c r="E45" s="13"/>
      <c r="F45" s="13"/>
    </row>
    <row r="46" spans="2:6" hidden="1">
      <c r="B46" s="13"/>
      <c r="C46" s="13"/>
      <c r="D46" s="13"/>
      <c r="E46" s="13"/>
      <c r="F46" s="13"/>
    </row>
    <row r="47" spans="2:6" hidden="1">
      <c r="B47" s="13"/>
      <c r="C47" s="13"/>
      <c r="D47" s="13"/>
      <c r="E47" s="13"/>
      <c r="F47" s="13"/>
    </row>
    <row r="48" spans="2:6" hidden="1">
      <c r="B48" s="13"/>
      <c r="C48" s="13"/>
      <c r="D48" s="13"/>
      <c r="E48" s="13"/>
      <c r="F48" s="13"/>
    </row>
    <row r="49" spans="2:6" hidden="1">
      <c r="B49" s="13"/>
      <c r="C49" s="13"/>
      <c r="D49" s="13"/>
      <c r="E49" s="13"/>
      <c r="F49" s="13"/>
    </row>
    <row r="50" spans="2:6" hidden="1">
      <c r="B50" s="13"/>
      <c r="C50" s="13"/>
      <c r="D50" s="13"/>
      <c r="E50" s="13"/>
      <c r="F50" s="13"/>
    </row>
    <row r="51" spans="2:6" hidden="1">
      <c r="B51" s="13"/>
      <c r="C51" s="13"/>
      <c r="D51" s="13"/>
      <c r="E51" s="13"/>
      <c r="F51" s="13"/>
    </row>
    <row r="52" spans="2:6" hidden="1">
      <c r="B52" s="13"/>
      <c r="C52" s="13"/>
      <c r="D52" s="13"/>
      <c r="E52" s="13"/>
      <c r="F52" s="13"/>
    </row>
    <row r="53" spans="2:6" hidden="1">
      <c r="B53" s="13"/>
      <c r="C53" s="13"/>
      <c r="D53" s="13"/>
      <c r="E53" s="13"/>
      <c r="F53" s="13"/>
    </row>
    <row r="54" spans="2:6" hidden="1">
      <c r="B54" s="13"/>
      <c r="C54" s="13"/>
      <c r="D54" s="13"/>
      <c r="E54" s="13"/>
      <c r="F54" s="13"/>
    </row>
    <row r="55" spans="2:6" hidden="1">
      <c r="B55" s="13"/>
      <c r="C55" s="13"/>
      <c r="D55" s="13"/>
      <c r="E55" s="13"/>
      <c r="F55" s="13"/>
    </row>
    <row r="56" spans="2:6" hidden="1">
      <c r="B56" s="13"/>
      <c r="C56" s="13"/>
      <c r="D56" s="13"/>
      <c r="E56" s="13"/>
      <c r="F56" s="13"/>
    </row>
    <row r="57" spans="2:6" hidden="1">
      <c r="B57" s="13"/>
      <c r="C57" s="13"/>
      <c r="D57" s="13"/>
      <c r="E57" s="13"/>
      <c r="F57" s="13"/>
    </row>
    <row r="58" spans="2:6" hidden="1">
      <c r="B58" s="13"/>
      <c r="C58" s="13"/>
      <c r="D58" s="13"/>
      <c r="E58" s="13"/>
      <c r="F58" s="13"/>
    </row>
    <row r="59" spans="2:6" hidden="1">
      <c r="B59" s="13"/>
      <c r="C59" s="13"/>
      <c r="D59" s="13"/>
      <c r="E59" s="13"/>
      <c r="F59" s="13"/>
    </row>
    <row r="60" spans="2:6" hidden="1">
      <c r="B60" s="13"/>
      <c r="C60" s="13"/>
      <c r="D60" s="13"/>
      <c r="E60" s="13"/>
      <c r="F60" s="13"/>
    </row>
    <row r="61" spans="2:6" hidden="1">
      <c r="B61" s="13"/>
      <c r="C61" s="13"/>
      <c r="D61" s="13"/>
      <c r="E61" s="13"/>
      <c r="F61" s="13"/>
    </row>
    <row r="62" spans="2:6" hidden="1">
      <c r="B62" s="13"/>
      <c r="C62" s="13"/>
      <c r="D62" s="13"/>
      <c r="E62" s="13"/>
      <c r="F62" s="13"/>
    </row>
    <row r="63" spans="2:6" hidden="1">
      <c r="B63" s="13"/>
      <c r="C63" s="13"/>
      <c r="D63" s="13"/>
      <c r="E63" s="13"/>
      <c r="F63" s="13"/>
    </row>
    <row r="64" spans="2:6" hidden="1">
      <c r="B64" s="13"/>
      <c r="C64" s="13"/>
      <c r="D64" s="13"/>
      <c r="E64" s="13"/>
      <c r="F64" s="13"/>
    </row>
    <row r="65" spans="2:6" hidden="1">
      <c r="B65" s="13"/>
      <c r="C65" s="13"/>
      <c r="D65" s="13"/>
      <c r="E65" s="13"/>
      <c r="F65" s="13"/>
    </row>
    <row r="66" spans="2:6" hidden="1">
      <c r="B66" s="13"/>
      <c r="C66" s="13"/>
      <c r="D66" s="13"/>
      <c r="E66" s="13"/>
      <c r="F66" s="13"/>
    </row>
    <row r="67" spans="2:6" hidden="1">
      <c r="B67" s="13"/>
      <c r="C67" s="13"/>
      <c r="D67" s="13"/>
      <c r="E67" s="13"/>
      <c r="F67" s="13"/>
    </row>
    <row r="68" spans="2:6" hidden="1">
      <c r="B68" s="13"/>
      <c r="C68" s="13"/>
      <c r="D68" s="13"/>
      <c r="E68" s="13"/>
      <c r="F68" s="13"/>
    </row>
    <row r="69" spans="2:6" hidden="1">
      <c r="B69" s="13"/>
      <c r="C69" s="13"/>
      <c r="D69" s="13"/>
      <c r="E69" s="13"/>
      <c r="F69" s="13"/>
    </row>
    <row r="70" spans="2:6" hidden="1">
      <c r="B70" s="13"/>
      <c r="C70" s="13"/>
      <c r="D70" s="13"/>
      <c r="E70" s="13"/>
      <c r="F70" s="13"/>
    </row>
    <row r="71" spans="2:6" hidden="1">
      <c r="B71" s="13"/>
      <c r="C71" s="13"/>
      <c r="D71" s="13"/>
      <c r="E71" s="13"/>
      <c r="F71" s="13"/>
    </row>
    <row r="72" spans="2:6" hidden="1">
      <c r="B72" s="13"/>
      <c r="C72" s="13"/>
      <c r="D72" s="13"/>
      <c r="E72" s="13"/>
      <c r="F72" s="13"/>
    </row>
    <row r="73" spans="2:6" hidden="1">
      <c r="B73" s="13"/>
      <c r="C73" s="13"/>
      <c r="D73" s="13"/>
      <c r="E73" s="13"/>
      <c r="F73" s="13"/>
    </row>
    <row r="74" spans="2:6" hidden="1">
      <c r="B74" s="13"/>
      <c r="C74" s="13"/>
      <c r="D74" s="13"/>
      <c r="E74" s="13"/>
      <c r="F74" s="13"/>
    </row>
    <row r="75" spans="2:6" hidden="1">
      <c r="B75" s="13"/>
      <c r="C75" s="13"/>
      <c r="D75" s="13"/>
      <c r="E75" s="13"/>
      <c r="F75" s="13"/>
    </row>
    <row r="76" spans="2:6" hidden="1">
      <c r="B76" s="13"/>
      <c r="C76" s="13"/>
      <c r="D76" s="13"/>
      <c r="E76" s="13"/>
      <c r="F76" s="13"/>
    </row>
    <row r="77" spans="2:6" hidden="1">
      <c r="B77" s="13"/>
      <c r="C77" s="13"/>
      <c r="D77" s="13"/>
      <c r="E77" s="13"/>
      <c r="F77" s="13"/>
    </row>
    <row r="78" spans="2:6" hidden="1">
      <c r="B78" s="13"/>
      <c r="C78" s="13"/>
      <c r="D78" s="13"/>
      <c r="E78" s="13"/>
      <c r="F78" s="13"/>
    </row>
    <row r="79" spans="2:6" hidden="1">
      <c r="B79" s="13"/>
      <c r="C79" s="13"/>
      <c r="D79" s="13"/>
      <c r="E79" s="13"/>
      <c r="F79" s="13"/>
    </row>
    <row r="80" spans="2:6" hidden="1">
      <c r="B80" s="13"/>
      <c r="C80" s="13"/>
      <c r="D80" s="13"/>
      <c r="E80" s="13"/>
      <c r="F80" s="13"/>
    </row>
    <row r="81" spans="2:6" hidden="1">
      <c r="B81" s="13"/>
      <c r="C81" s="13"/>
      <c r="D81" s="13"/>
      <c r="E81" s="13"/>
      <c r="F81" s="13"/>
    </row>
    <row r="82" spans="2:6" hidden="1">
      <c r="B82" s="13"/>
      <c r="C82" s="13"/>
      <c r="D82" s="13"/>
      <c r="E82" s="13"/>
      <c r="F82" s="13"/>
    </row>
    <row r="83" spans="2:6" hidden="1">
      <c r="B83" s="13"/>
      <c r="C83" s="13"/>
      <c r="D83" s="13"/>
      <c r="E83" s="13"/>
      <c r="F83" s="13"/>
    </row>
    <row r="84" spans="2:6" hidden="1">
      <c r="B84" s="13"/>
      <c r="C84" s="13"/>
      <c r="D84" s="13"/>
      <c r="E84" s="13"/>
      <c r="F84" s="13"/>
    </row>
    <row r="85" spans="2:6" hidden="1">
      <c r="B85" s="13"/>
      <c r="C85" s="13"/>
      <c r="D85" s="13"/>
      <c r="E85" s="13"/>
      <c r="F85" s="13"/>
    </row>
    <row r="86" spans="2:6" hidden="1">
      <c r="B86" s="13"/>
      <c r="C86" s="13"/>
      <c r="D86" s="13"/>
      <c r="E86" s="13"/>
      <c r="F86" s="13"/>
    </row>
    <row r="87" spans="2:6" hidden="1">
      <c r="B87" s="13"/>
      <c r="C87" s="13"/>
      <c r="D87" s="13"/>
      <c r="E87" s="13"/>
      <c r="F87" s="13"/>
    </row>
    <row r="88" spans="2:6" hidden="1">
      <c r="B88" s="13"/>
      <c r="C88" s="13"/>
      <c r="D88" s="13"/>
      <c r="E88" s="13"/>
      <c r="F88" s="13"/>
    </row>
    <row r="89" spans="2:6" hidden="1">
      <c r="B89" s="13"/>
      <c r="C89" s="13"/>
      <c r="D89" s="13"/>
      <c r="E89" s="13"/>
      <c r="F89" s="13"/>
    </row>
    <row r="90" spans="2:6" hidden="1">
      <c r="B90" s="13"/>
      <c r="C90" s="13"/>
      <c r="D90" s="13"/>
      <c r="E90" s="13"/>
      <c r="F90" s="13"/>
    </row>
    <row r="91" spans="2:6" hidden="1">
      <c r="B91" s="13"/>
      <c r="C91" s="13"/>
      <c r="D91" s="13"/>
      <c r="E91" s="13"/>
      <c r="F91" s="13"/>
    </row>
    <row r="92" spans="2:6" hidden="1">
      <c r="B92" s="13"/>
      <c r="C92" s="13"/>
      <c r="D92" s="13"/>
      <c r="E92" s="13"/>
      <c r="F92" s="13"/>
    </row>
    <row r="93" spans="2:6" hidden="1">
      <c r="B93" s="13"/>
      <c r="C93" s="13"/>
      <c r="D93" s="13"/>
      <c r="E93" s="13"/>
      <c r="F93" s="13"/>
    </row>
    <row r="94" spans="2:6" hidden="1">
      <c r="B94" s="13"/>
      <c r="C94" s="13"/>
      <c r="D94" s="13"/>
      <c r="E94" s="13"/>
      <c r="F94" s="13"/>
    </row>
    <row r="95" spans="2:6" hidden="1">
      <c r="B95" s="13"/>
      <c r="C95" s="13"/>
      <c r="D95" s="13"/>
      <c r="E95" s="13"/>
      <c r="F95" s="13"/>
    </row>
    <row r="96" spans="2:6" hidden="1">
      <c r="B96" s="13"/>
      <c r="C96" s="13"/>
      <c r="D96" s="13"/>
      <c r="E96" s="13"/>
      <c r="F96" s="13"/>
    </row>
    <row r="97" spans="2:6" hidden="1">
      <c r="B97" s="13"/>
      <c r="C97" s="13"/>
      <c r="D97" s="13"/>
      <c r="E97" s="13"/>
      <c r="F97" s="13"/>
    </row>
    <row r="98" spans="2:6" hidden="1">
      <c r="B98" s="13"/>
      <c r="C98" s="13"/>
      <c r="D98" s="13"/>
      <c r="E98" s="13"/>
      <c r="F98" s="13"/>
    </row>
    <row r="99" spans="2:6" hidden="1">
      <c r="B99" s="13"/>
      <c r="C99" s="13"/>
      <c r="D99" s="13"/>
      <c r="E99" s="13"/>
      <c r="F99" s="13"/>
    </row>
    <row r="100" spans="2:6" hidden="1">
      <c r="B100" s="13"/>
      <c r="C100" s="13"/>
      <c r="D100" s="13"/>
      <c r="E100" s="13"/>
      <c r="F100" s="13"/>
    </row>
    <row r="101" spans="2:6" hidden="1">
      <c r="B101" s="13"/>
      <c r="C101" s="13"/>
      <c r="D101" s="13"/>
      <c r="E101" s="13"/>
      <c r="F101" s="13"/>
    </row>
    <row r="102" spans="2:6" hidden="1">
      <c r="B102" s="13"/>
      <c r="C102" s="13"/>
      <c r="D102" s="13"/>
      <c r="E102" s="13"/>
      <c r="F102" s="13"/>
    </row>
    <row r="103" spans="2:6" hidden="1">
      <c r="B103" s="13"/>
      <c r="C103" s="13"/>
      <c r="D103" s="13"/>
      <c r="E103" s="13"/>
      <c r="F103" s="13"/>
    </row>
    <row r="104" spans="2:6" hidden="1">
      <c r="B104" s="13"/>
      <c r="C104" s="13"/>
      <c r="D104" s="13"/>
      <c r="E104" s="13"/>
      <c r="F104" s="13"/>
    </row>
    <row r="105" spans="2:6" hidden="1">
      <c r="B105" s="13"/>
      <c r="C105" s="13"/>
      <c r="D105" s="13"/>
      <c r="E105" s="13"/>
      <c r="F105" s="13"/>
    </row>
    <row r="106" spans="2:6" hidden="1">
      <c r="B106" s="13"/>
      <c r="C106" s="13"/>
      <c r="D106" s="13"/>
      <c r="E106" s="13"/>
      <c r="F106" s="13"/>
    </row>
    <row r="107" spans="2:6" hidden="1">
      <c r="B107" s="13"/>
      <c r="C107" s="13"/>
      <c r="D107" s="13"/>
      <c r="E107" s="13"/>
      <c r="F107" s="13"/>
    </row>
    <row r="108" spans="2:6" hidden="1">
      <c r="B108" s="13"/>
      <c r="C108" s="13"/>
      <c r="D108" s="13"/>
      <c r="E108" s="13"/>
      <c r="F108" s="13"/>
    </row>
    <row r="109" spans="2:6" hidden="1">
      <c r="B109" s="13"/>
      <c r="C109" s="13"/>
      <c r="D109" s="13"/>
      <c r="E109" s="13"/>
      <c r="F109" s="13"/>
    </row>
    <row r="110" spans="2:6" hidden="1">
      <c r="B110" s="13"/>
      <c r="C110" s="13"/>
      <c r="D110" s="13"/>
      <c r="E110" s="13"/>
      <c r="F110" s="13"/>
    </row>
    <row r="111" spans="2:6" hidden="1">
      <c r="B111" s="13"/>
      <c r="C111" s="13"/>
      <c r="D111" s="13"/>
      <c r="E111" s="13"/>
      <c r="F111" s="13"/>
    </row>
    <row r="112" spans="2:6" hidden="1">
      <c r="B112" s="13"/>
      <c r="C112" s="13"/>
      <c r="D112" s="13"/>
      <c r="E112" s="13"/>
      <c r="F112" s="13"/>
    </row>
    <row r="113" spans="2:6" hidden="1">
      <c r="B113" s="13"/>
      <c r="C113" s="13"/>
      <c r="D113" s="13"/>
      <c r="E113" s="13"/>
      <c r="F113" s="13"/>
    </row>
    <row r="114" spans="2:6" hidden="1">
      <c r="B114" s="13"/>
      <c r="C114" s="13"/>
      <c r="D114" s="13"/>
      <c r="E114" s="13"/>
      <c r="F114" s="13"/>
    </row>
    <row r="115" spans="2:6" hidden="1">
      <c r="B115" s="13"/>
      <c r="C115" s="13"/>
      <c r="D115" s="13"/>
      <c r="E115" s="13"/>
      <c r="F115" s="13"/>
    </row>
    <row r="116" spans="2:6" hidden="1">
      <c r="B116" s="13"/>
      <c r="C116" s="13"/>
      <c r="D116" s="13"/>
      <c r="E116" s="13"/>
      <c r="F116" s="13"/>
    </row>
    <row r="117" spans="2:6" hidden="1">
      <c r="B117" s="13"/>
      <c r="C117" s="13"/>
      <c r="D117" s="13"/>
      <c r="E117" s="13"/>
      <c r="F117" s="13"/>
    </row>
    <row r="118" spans="2:6" hidden="1">
      <c r="B118" s="13"/>
      <c r="C118" s="13"/>
      <c r="D118" s="13"/>
      <c r="E118" s="13"/>
      <c r="F118" s="13"/>
    </row>
    <row r="119" spans="2:6" hidden="1">
      <c r="B119" s="13"/>
      <c r="C119" s="13"/>
      <c r="D119" s="13"/>
      <c r="E119" s="13"/>
      <c r="F119" s="13"/>
    </row>
    <row r="120" spans="2:6" hidden="1">
      <c r="B120" s="13"/>
      <c r="C120" s="13"/>
      <c r="D120" s="13"/>
      <c r="E120" s="13"/>
      <c r="F120" s="13"/>
    </row>
    <row r="121" spans="2:6" hidden="1">
      <c r="B121" s="13"/>
      <c r="C121" s="13"/>
      <c r="D121" s="13"/>
      <c r="E121" s="13"/>
      <c r="F121" s="13"/>
    </row>
    <row r="122" spans="2:6" hidden="1">
      <c r="B122" s="13"/>
      <c r="C122" s="13"/>
      <c r="D122" s="13"/>
      <c r="E122" s="13"/>
      <c r="F122" s="13"/>
    </row>
    <row r="123" spans="2:6" hidden="1">
      <c r="B123" s="13"/>
      <c r="C123" s="13"/>
      <c r="D123" s="13"/>
      <c r="E123" s="13"/>
      <c r="F123" s="13"/>
    </row>
    <row r="124" spans="2:6" hidden="1">
      <c r="B124" s="13"/>
      <c r="C124" s="13"/>
      <c r="D124" s="13"/>
      <c r="E124" s="13"/>
      <c r="F124" s="13"/>
    </row>
    <row r="125" spans="2:6" hidden="1">
      <c r="B125" s="13"/>
      <c r="C125" s="13"/>
      <c r="D125" s="13"/>
      <c r="E125" s="13"/>
      <c r="F125" s="13"/>
    </row>
    <row r="126" spans="2:6" hidden="1">
      <c r="B126" s="13"/>
      <c r="C126" s="13"/>
      <c r="D126" s="13"/>
      <c r="E126" s="13"/>
      <c r="F126" s="13"/>
    </row>
    <row r="127" spans="2:6" hidden="1">
      <c r="B127" s="13"/>
      <c r="C127" s="13"/>
      <c r="D127" s="13"/>
      <c r="E127" s="13"/>
      <c r="F127" s="13"/>
    </row>
    <row r="128" spans="2:6" hidden="1">
      <c r="B128" s="13"/>
      <c r="C128" s="13"/>
      <c r="D128" s="13"/>
      <c r="E128" s="13"/>
      <c r="F128" s="13"/>
    </row>
    <row r="129" spans="2:6" hidden="1">
      <c r="B129" s="13"/>
      <c r="C129" s="13"/>
      <c r="D129" s="13"/>
      <c r="E129" s="13"/>
      <c r="F129" s="13"/>
    </row>
    <row r="130" spans="2:6" hidden="1">
      <c r="B130" s="13"/>
      <c r="C130" s="13"/>
      <c r="D130" s="13"/>
      <c r="E130" s="13"/>
      <c r="F130" s="13"/>
    </row>
    <row r="131" spans="2:6" hidden="1">
      <c r="B131" s="13"/>
      <c r="C131" s="13"/>
      <c r="D131" s="13"/>
      <c r="E131" s="13"/>
      <c r="F131" s="13"/>
    </row>
    <row r="132" spans="2:6" hidden="1">
      <c r="B132" s="13"/>
      <c r="C132" s="13"/>
      <c r="D132" s="13"/>
      <c r="E132" s="13"/>
      <c r="F132" s="13"/>
    </row>
    <row r="133" spans="2:6" hidden="1">
      <c r="B133" s="13"/>
      <c r="C133" s="13"/>
      <c r="D133" s="13"/>
      <c r="E133" s="13"/>
      <c r="F133" s="13"/>
    </row>
    <row r="134" spans="2:6" hidden="1">
      <c r="B134" s="13"/>
      <c r="C134" s="13"/>
      <c r="D134" s="13"/>
      <c r="E134" s="13"/>
      <c r="F134" s="13"/>
    </row>
    <row r="135" spans="2:6" hidden="1">
      <c r="B135" s="13"/>
      <c r="C135" s="13"/>
      <c r="D135" s="13"/>
      <c r="E135" s="13"/>
      <c r="F135" s="13"/>
    </row>
    <row r="136" spans="2:6" hidden="1">
      <c r="B136" s="13"/>
      <c r="C136" s="13"/>
      <c r="D136" s="13"/>
      <c r="E136" s="13"/>
      <c r="F136" s="13"/>
    </row>
    <row r="137" spans="2:6" hidden="1">
      <c r="B137" s="13"/>
      <c r="C137" s="13"/>
      <c r="D137" s="13"/>
      <c r="E137" s="13"/>
      <c r="F137" s="13"/>
    </row>
    <row r="138" spans="2:6" hidden="1">
      <c r="B138" s="13"/>
      <c r="C138" s="13"/>
      <c r="D138" s="13"/>
      <c r="E138" s="13"/>
      <c r="F138" s="13"/>
    </row>
    <row r="139" spans="2:6" hidden="1">
      <c r="B139" s="13"/>
      <c r="C139" s="13"/>
      <c r="D139" s="13"/>
      <c r="E139" s="13"/>
      <c r="F139" s="13"/>
    </row>
    <row r="140" spans="2:6" hidden="1">
      <c r="B140" s="13"/>
      <c r="C140" s="13"/>
      <c r="D140" s="13"/>
      <c r="E140" s="13"/>
      <c r="F140" s="13"/>
    </row>
    <row r="141" spans="2:6" hidden="1">
      <c r="B141" s="13"/>
      <c r="C141" s="13"/>
      <c r="D141" s="13"/>
      <c r="E141" s="13"/>
      <c r="F141" s="13"/>
    </row>
    <row r="142" spans="2:6" hidden="1">
      <c r="B142" s="13"/>
      <c r="C142" s="13"/>
      <c r="D142" s="13"/>
      <c r="E142" s="13"/>
      <c r="F142" s="13"/>
    </row>
    <row r="143" spans="2:6" hidden="1">
      <c r="B143" s="13"/>
      <c r="C143" s="13"/>
      <c r="D143" s="13"/>
      <c r="E143" s="13"/>
      <c r="F143" s="13"/>
    </row>
    <row r="144" spans="2:6" hidden="1">
      <c r="B144" s="13"/>
      <c r="C144" s="13"/>
      <c r="D144" s="13"/>
      <c r="E144" s="13"/>
      <c r="F144" s="13"/>
    </row>
    <row r="145" spans="2:6" hidden="1">
      <c r="B145" s="13"/>
      <c r="C145" s="13"/>
      <c r="D145" s="13"/>
      <c r="E145" s="13"/>
      <c r="F145" s="13"/>
    </row>
    <row r="146" spans="2:6" hidden="1">
      <c r="B146" s="13"/>
      <c r="C146" s="13"/>
      <c r="D146" s="13"/>
      <c r="E146" s="13"/>
      <c r="F146" s="13"/>
    </row>
    <row r="147" spans="2:6" hidden="1">
      <c r="B147" s="13"/>
      <c r="C147" s="13"/>
      <c r="D147" s="13"/>
      <c r="E147" s="13"/>
      <c r="F147" s="13"/>
    </row>
    <row r="148" spans="2:6" hidden="1">
      <c r="B148" s="13"/>
      <c r="C148" s="13"/>
      <c r="D148" s="13"/>
      <c r="E148" s="13"/>
      <c r="F148" s="13"/>
    </row>
    <row r="149" spans="2:6" hidden="1">
      <c r="B149" s="13"/>
      <c r="C149" s="13"/>
      <c r="D149" s="13"/>
      <c r="E149" s="13"/>
      <c r="F149" s="13"/>
    </row>
    <row r="150" spans="2:6" hidden="1">
      <c r="B150" s="13"/>
      <c r="C150" s="13"/>
      <c r="D150" s="13"/>
      <c r="E150" s="13"/>
      <c r="F150" s="13"/>
    </row>
    <row r="151" spans="2:6" hidden="1">
      <c r="B151" s="13"/>
      <c r="C151" s="13"/>
      <c r="D151" s="13"/>
      <c r="E151" s="13"/>
      <c r="F151" s="13"/>
    </row>
    <row r="152" spans="2:6" hidden="1">
      <c r="B152" s="13"/>
      <c r="C152" s="13"/>
      <c r="D152" s="13"/>
      <c r="E152" s="13"/>
      <c r="F152" s="13"/>
    </row>
    <row r="153" spans="2:6" hidden="1">
      <c r="B153" s="13"/>
      <c r="C153" s="13"/>
      <c r="D153" s="13"/>
      <c r="E153" s="13"/>
      <c r="F153" s="13"/>
    </row>
    <row r="154" spans="2:6" hidden="1">
      <c r="B154" s="13"/>
      <c r="C154" s="13"/>
      <c r="D154" s="13"/>
      <c r="E154" s="13"/>
      <c r="F154" s="13"/>
    </row>
    <row r="155" spans="2:6" hidden="1">
      <c r="B155" s="13"/>
      <c r="C155" s="13"/>
      <c r="D155" s="13"/>
      <c r="E155" s="13"/>
      <c r="F155" s="13"/>
    </row>
    <row r="156" spans="2:6" hidden="1">
      <c r="B156" s="13"/>
      <c r="C156" s="13"/>
      <c r="D156" s="13"/>
      <c r="E156" s="13"/>
      <c r="F156" s="13"/>
    </row>
    <row r="157" spans="2:6" hidden="1">
      <c r="B157" s="13"/>
      <c r="C157" s="13"/>
      <c r="D157" s="13"/>
      <c r="E157" s="13"/>
      <c r="F157" s="13"/>
    </row>
    <row r="158" spans="2:6" hidden="1">
      <c r="B158" s="13"/>
      <c r="C158" s="13"/>
      <c r="D158" s="13"/>
      <c r="E158" s="13"/>
      <c r="F158" s="13"/>
    </row>
    <row r="159" spans="2:6" hidden="1">
      <c r="B159" s="13"/>
      <c r="C159" s="13"/>
      <c r="D159" s="13"/>
      <c r="E159" s="13"/>
      <c r="F159" s="13"/>
    </row>
    <row r="160" spans="2:6" hidden="1">
      <c r="B160" s="13"/>
      <c r="C160" s="13"/>
      <c r="D160" s="13"/>
      <c r="E160" s="13"/>
      <c r="F160" s="13"/>
    </row>
    <row r="161" spans="2:6" hidden="1">
      <c r="B161" s="13"/>
      <c r="C161" s="13"/>
      <c r="D161" s="13"/>
      <c r="E161" s="13"/>
      <c r="F161" s="13"/>
    </row>
    <row r="162" spans="2:6" hidden="1">
      <c r="B162" s="13"/>
      <c r="C162" s="13"/>
      <c r="D162" s="13"/>
      <c r="E162" s="13"/>
      <c r="F162" s="13"/>
    </row>
    <row r="163" spans="2:6" hidden="1">
      <c r="B163" s="13"/>
      <c r="C163" s="13"/>
      <c r="D163" s="13"/>
      <c r="E163" s="13"/>
      <c r="F163" s="13"/>
    </row>
    <row r="164" spans="2:6" hidden="1">
      <c r="B164" s="13"/>
      <c r="C164" s="13"/>
      <c r="D164" s="13"/>
      <c r="E164" s="13"/>
      <c r="F164" s="13"/>
    </row>
    <row r="165" spans="2:6" hidden="1">
      <c r="B165" s="13"/>
      <c r="C165" s="13"/>
      <c r="D165" s="13"/>
      <c r="E165" s="13"/>
      <c r="F165" s="13"/>
    </row>
    <row r="166" spans="2:6" hidden="1">
      <c r="B166" s="13"/>
      <c r="C166" s="13"/>
      <c r="D166" s="13"/>
      <c r="E166" s="13"/>
      <c r="F166" s="13"/>
    </row>
    <row r="167" spans="2:6" hidden="1">
      <c r="B167" s="13"/>
      <c r="C167" s="13"/>
      <c r="D167" s="13"/>
      <c r="E167" s="13"/>
      <c r="F167" s="13"/>
    </row>
    <row r="168" spans="2:6" hidden="1">
      <c r="B168" s="13"/>
      <c r="C168" s="13"/>
      <c r="D168" s="13"/>
      <c r="E168" s="13"/>
      <c r="F168" s="13"/>
    </row>
    <row r="169" spans="2:6" hidden="1">
      <c r="B169" s="13"/>
      <c r="C169" s="13"/>
      <c r="D169" s="13"/>
      <c r="E169" s="13"/>
      <c r="F169" s="13"/>
    </row>
    <row r="170" spans="2:6" hidden="1">
      <c r="B170" s="13"/>
      <c r="C170" s="13"/>
      <c r="D170" s="13"/>
      <c r="E170" s="13"/>
      <c r="F170" s="13"/>
    </row>
    <row r="171" spans="2:6" hidden="1">
      <c r="B171" s="13"/>
      <c r="C171" s="13"/>
      <c r="D171" s="13"/>
      <c r="E171" s="13"/>
      <c r="F171" s="13"/>
    </row>
    <row r="172" spans="2:6" hidden="1">
      <c r="B172" s="13"/>
      <c r="C172" s="13"/>
      <c r="D172" s="13"/>
      <c r="E172" s="13"/>
      <c r="F172" s="13"/>
    </row>
    <row r="173" spans="2:6" hidden="1">
      <c r="B173" s="13"/>
      <c r="C173" s="13"/>
      <c r="D173" s="13"/>
      <c r="E173" s="13"/>
      <c r="F173" s="13"/>
    </row>
    <row r="174" spans="2:6" hidden="1">
      <c r="B174" s="13"/>
      <c r="C174" s="13"/>
      <c r="D174" s="13"/>
      <c r="E174" s="13"/>
      <c r="F174" s="13"/>
    </row>
    <row r="175" spans="2:6" hidden="1">
      <c r="B175" s="13"/>
      <c r="C175" s="13"/>
      <c r="D175" s="13"/>
      <c r="E175" s="13"/>
      <c r="F175" s="13"/>
    </row>
    <row r="176" spans="2:6" hidden="1">
      <c r="B176" s="13"/>
      <c r="C176" s="13"/>
      <c r="D176" s="13"/>
      <c r="E176" s="13"/>
      <c r="F176" s="13"/>
    </row>
    <row r="177" spans="2:6" hidden="1">
      <c r="B177" s="13"/>
      <c r="C177" s="13"/>
      <c r="D177" s="13"/>
      <c r="E177" s="13"/>
      <c r="F177" s="13"/>
    </row>
    <row r="178" spans="2:6" hidden="1">
      <c r="B178" s="13"/>
      <c r="C178" s="13"/>
      <c r="D178" s="13"/>
      <c r="E178" s="13"/>
      <c r="F178" s="13"/>
    </row>
    <row r="179" spans="2:6" hidden="1">
      <c r="B179" s="13"/>
      <c r="C179" s="13"/>
      <c r="D179" s="13"/>
      <c r="E179" s="13"/>
      <c r="F179" s="13"/>
    </row>
    <row r="180" spans="2:6" hidden="1">
      <c r="B180" s="13"/>
      <c r="C180" s="13"/>
      <c r="D180" s="13"/>
      <c r="E180" s="13"/>
      <c r="F180" s="13"/>
    </row>
    <row r="181" spans="2:6" hidden="1">
      <c r="B181" s="13"/>
      <c r="C181" s="13"/>
      <c r="D181" s="13"/>
      <c r="E181" s="13"/>
      <c r="F181" s="13"/>
    </row>
    <row r="182" spans="2:6" hidden="1">
      <c r="B182" s="13"/>
      <c r="C182" s="13"/>
      <c r="D182" s="13"/>
      <c r="E182" s="13"/>
      <c r="F182" s="13"/>
    </row>
    <row r="183" spans="2:6" hidden="1">
      <c r="B183" s="13"/>
      <c r="C183" s="13"/>
      <c r="D183" s="13"/>
      <c r="E183" s="13"/>
      <c r="F183" s="13"/>
    </row>
    <row r="184" spans="2:6" hidden="1">
      <c r="B184" s="13"/>
      <c r="C184" s="13"/>
      <c r="D184" s="13"/>
      <c r="E184" s="13"/>
      <c r="F184" s="13"/>
    </row>
    <row r="185" spans="2:6" hidden="1">
      <c r="B185" s="13"/>
      <c r="C185" s="13"/>
      <c r="D185" s="13"/>
      <c r="E185" s="13"/>
      <c r="F185" s="13"/>
    </row>
    <row r="186" spans="2:6" hidden="1">
      <c r="B186" s="13"/>
      <c r="C186" s="13"/>
      <c r="D186" s="13"/>
      <c r="E186" s="13"/>
      <c r="F186" s="13"/>
    </row>
    <row r="187" spans="2:6" hidden="1">
      <c r="B187" s="13"/>
      <c r="C187" s="13"/>
      <c r="D187" s="13"/>
      <c r="E187" s="13"/>
      <c r="F187" s="13"/>
    </row>
    <row r="188" spans="2:6" hidden="1">
      <c r="B188" s="13"/>
      <c r="C188" s="13"/>
      <c r="D188" s="13"/>
      <c r="E188" s="13"/>
      <c r="F188" s="13"/>
    </row>
    <row r="189" spans="2:6" hidden="1">
      <c r="B189" s="13"/>
      <c r="C189" s="13"/>
      <c r="D189" s="13"/>
      <c r="E189" s="13"/>
      <c r="F189" s="13"/>
    </row>
    <row r="190" spans="2:6" hidden="1">
      <c r="B190" s="13"/>
      <c r="C190" s="13"/>
      <c r="D190" s="13"/>
      <c r="E190" s="13"/>
      <c r="F190" s="13"/>
    </row>
    <row r="191" spans="2:6" hidden="1">
      <c r="B191" s="13"/>
      <c r="C191" s="13"/>
      <c r="D191" s="13"/>
      <c r="E191" s="13"/>
      <c r="F191" s="13"/>
    </row>
    <row r="192" spans="2:6" hidden="1">
      <c r="B192" s="13"/>
      <c r="C192" s="13"/>
      <c r="D192" s="13"/>
      <c r="E192" s="13"/>
      <c r="F192" s="13"/>
    </row>
    <row r="193" spans="2:6" hidden="1">
      <c r="B193" s="13"/>
      <c r="C193" s="13"/>
      <c r="D193" s="13"/>
      <c r="E193" s="13"/>
      <c r="F193" s="13"/>
    </row>
    <row r="194" spans="2:6" hidden="1">
      <c r="B194" s="13"/>
      <c r="C194" s="13"/>
      <c r="D194" s="13"/>
      <c r="E194" s="13"/>
      <c r="F194" s="13"/>
    </row>
    <row r="195" spans="2:6" hidden="1">
      <c r="B195" s="13"/>
      <c r="C195" s="13"/>
      <c r="D195" s="13"/>
      <c r="E195" s="13"/>
      <c r="F195" s="13"/>
    </row>
    <row r="196" spans="2:6" hidden="1">
      <c r="B196" s="13"/>
      <c r="C196" s="13"/>
      <c r="D196" s="13"/>
      <c r="E196" s="13"/>
      <c r="F196" s="13"/>
    </row>
    <row r="197" spans="2:6" hidden="1">
      <c r="B197" s="13"/>
      <c r="C197" s="13"/>
      <c r="D197" s="13"/>
      <c r="E197" s="13"/>
      <c r="F197" s="13"/>
    </row>
    <row r="198" spans="2:6" hidden="1">
      <c r="B198" s="13"/>
      <c r="C198" s="13"/>
      <c r="D198" s="13"/>
      <c r="E198" s="13"/>
      <c r="F198" s="13"/>
    </row>
    <row r="199" spans="2:6" hidden="1">
      <c r="B199" s="13"/>
      <c r="C199" s="13"/>
      <c r="D199" s="13"/>
      <c r="E199" s="13"/>
      <c r="F199" s="13"/>
    </row>
    <row r="200" spans="2:6" hidden="1">
      <c r="B200" s="13"/>
      <c r="C200" s="13"/>
      <c r="D200" s="13"/>
      <c r="E200" s="13"/>
      <c r="F200" s="13"/>
    </row>
    <row r="201" spans="2:6" hidden="1">
      <c r="B201" s="13"/>
      <c r="C201" s="13"/>
      <c r="D201" s="13"/>
      <c r="E201" s="13"/>
      <c r="F201" s="13"/>
    </row>
    <row r="202" spans="2:6" hidden="1">
      <c r="B202" s="13"/>
      <c r="C202" s="13"/>
      <c r="D202" s="13"/>
      <c r="E202" s="13"/>
      <c r="F202" s="13"/>
    </row>
    <row r="203" spans="2:6" hidden="1">
      <c r="B203" s="13"/>
      <c r="C203" s="13"/>
      <c r="D203" s="13"/>
      <c r="E203" s="13"/>
      <c r="F203" s="13"/>
    </row>
    <row r="204" spans="2:6" hidden="1">
      <c r="B204" s="13"/>
      <c r="C204" s="13"/>
      <c r="D204" s="13"/>
      <c r="E204" s="13"/>
      <c r="F204" s="13"/>
    </row>
    <row r="205" spans="2:6" hidden="1">
      <c r="B205" s="13"/>
      <c r="C205" s="13"/>
      <c r="D205" s="13"/>
      <c r="E205" s="13"/>
      <c r="F205" s="13"/>
    </row>
    <row r="206" spans="2:6" hidden="1">
      <c r="B206" s="13"/>
      <c r="C206" s="13"/>
      <c r="D206" s="13"/>
      <c r="E206" s="13"/>
      <c r="F206" s="13"/>
    </row>
    <row r="207" spans="2:6" hidden="1">
      <c r="B207" s="13"/>
      <c r="C207" s="13"/>
      <c r="D207" s="13"/>
      <c r="E207" s="13"/>
      <c r="F207" s="13"/>
    </row>
    <row r="208" spans="2:6" hidden="1">
      <c r="B208" s="13"/>
      <c r="C208" s="13"/>
      <c r="D208" s="13"/>
      <c r="E208" s="13"/>
      <c r="F208" s="13"/>
    </row>
    <row r="209" spans="2:6" hidden="1">
      <c r="B209" s="13"/>
      <c r="C209" s="13"/>
      <c r="D209" s="13"/>
      <c r="E209" s="13"/>
      <c r="F209" s="13"/>
    </row>
    <row r="210" spans="2:6" hidden="1">
      <c r="B210" s="13"/>
      <c r="C210" s="13"/>
      <c r="D210" s="13"/>
      <c r="E210" s="13"/>
      <c r="F210" s="13"/>
    </row>
    <row r="211" spans="2:6" hidden="1">
      <c r="B211" s="13"/>
      <c r="C211" s="13"/>
      <c r="D211" s="13"/>
      <c r="E211" s="13"/>
      <c r="F211" s="13"/>
    </row>
    <row r="212" spans="2:6" hidden="1">
      <c r="B212" s="13"/>
      <c r="C212" s="13"/>
      <c r="D212" s="13"/>
      <c r="E212" s="13"/>
      <c r="F212" s="13"/>
    </row>
    <row r="213" spans="2:6" hidden="1">
      <c r="B213" s="13"/>
      <c r="C213" s="13"/>
      <c r="D213" s="13"/>
      <c r="E213" s="13"/>
      <c r="F213" s="13"/>
    </row>
    <row r="214" spans="2:6" hidden="1">
      <c r="B214" s="13"/>
      <c r="C214" s="13"/>
      <c r="D214" s="13"/>
      <c r="E214" s="13"/>
      <c r="F214" s="13"/>
    </row>
    <row r="215" spans="2:6" hidden="1">
      <c r="B215" s="13"/>
      <c r="C215" s="13"/>
      <c r="D215" s="13"/>
      <c r="E215" s="13"/>
      <c r="F215" s="13"/>
    </row>
    <row r="216" spans="2:6" hidden="1">
      <c r="B216" s="13"/>
      <c r="C216" s="13"/>
      <c r="D216" s="13"/>
      <c r="E216" s="13"/>
      <c r="F216" s="13"/>
    </row>
    <row r="217" spans="2:6" hidden="1">
      <c r="B217" s="13"/>
      <c r="C217" s="13"/>
      <c r="D217" s="13"/>
      <c r="E217" s="13"/>
      <c r="F217" s="13"/>
    </row>
    <row r="218" spans="2:6" hidden="1">
      <c r="B218" s="13"/>
      <c r="C218" s="13"/>
      <c r="D218" s="13"/>
      <c r="E218" s="13"/>
      <c r="F218" s="13"/>
    </row>
    <row r="219" spans="2:6" hidden="1">
      <c r="B219" s="13"/>
      <c r="C219" s="13"/>
      <c r="D219" s="13"/>
      <c r="E219" s="13"/>
      <c r="F219" s="13"/>
    </row>
    <row r="220" spans="2:6" hidden="1">
      <c r="B220" s="13"/>
      <c r="C220" s="13"/>
      <c r="D220" s="13"/>
      <c r="E220" s="13"/>
      <c r="F220" s="13"/>
    </row>
    <row r="221" spans="2:6" hidden="1">
      <c r="B221" s="13"/>
      <c r="C221" s="13"/>
      <c r="D221" s="13"/>
      <c r="E221" s="13"/>
      <c r="F221" s="13"/>
    </row>
    <row r="222" spans="2:6" hidden="1">
      <c r="B222" s="13"/>
      <c r="C222" s="13"/>
      <c r="D222" s="13"/>
      <c r="E222" s="13"/>
      <c r="F222" s="13"/>
    </row>
    <row r="223" spans="2:6" hidden="1">
      <c r="B223" s="13"/>
      <c r="C223" s="13"/>
      <c r="D223" s="13"/>
      <c r="E223" s="13"/>
      <c r="F223" s="13"/>
    </row>
    <row r="224" spans="2:6" hidden="1">
      <c r="B224" s="13"/>
      <c r="C224" s="13"/>
      <c r="D224" s="13"/>
      <c r="E224" s="13"/>
      <c r="F224" s="13"/>
    </row>
    <row r="225" spans="2:6" hidden="1">
      <c r="B225" s="13"/>
      <c r="C225" s="13"/>
      <c r="D225" s="13"/>
      <c r="E225" s="13"/>
      <c r="F225" s="13"/>
    </row>
    <row r="226" spans="2:6" hidden="1">
      <c r="B226" s="13"/>
      <c r="C226" s="13"/>
      <c r="D226" s="13"/>
      <c r="E226" s="13"/>
      <c r="F226" s="13"/>
    </row>
    <row r="227" spans="2:6" hidden="1">
      <c r="B227" s="13"/>
      <c r="C227" s="13"/>
      <c r="D227" s="13"/>
      <c r="E227" s="13"/>
      <c r="F227" s="13"/>
    </row>
    <row r="228" spans="2:6" hidden="1">
      <c r="B228" s="13"/>
      <c r="C228" s="13"/>
      <c r="D228" s="13"/>
      <c r="E228" s="13"/>
      <c r="F228" s="13"/>
    </row>
    <row r="229" spans="2:6" hidden="1">
      <c r="B229" s="13"/>
      <c r="C229" s="13"/>
      <c r="D229" s="13"/>
      <c r="E229" s="13"/>
      <c r="F229" s="13"/>
    </row>
    <row r="230" spans="2:6" hidden="1">
      <c r="B230" s="13"/>
      <c r="C230" s="13"/>
      <c r="D230" s="13"/>
      <c r="E230" s="13"/>
      <c r="F230" s="13"/>
    </row>
    <row r="231" spans="2:6" hidden="1">
      <c r="B231" s="13"/>
      <c r="C231" s="13"/>
      <c r="D231" s="13"/>
      <c r="E231" s="13"/>
      <c r="F231" s="13"/>
    </row>
    <row r="232" spans="2:6" hidden="1">
      <c r="B232" s="13"/>
      <c r="C232" s="13"/>
      <c r="D232" s="13"/>
      <c r="E232" s="13"/>
      <c r="F232" s="13"/>
    </row>
    <row r="233" spans="2:6" hidden="1">
      <c r="B233" s="13"/>
      <c r="C233" s="13"/>
      <c r="D233" s="13"/>
      <c r="E233" s="13"/>
      <c r="F233" s="13"/>
    </row>
    <row r="234" spans="2:6" hidden="1">
      <c r="B234" s="13"/>
      <c r="C234" s="13"/>
      <c r="D234" s="13"/>
      <c r="E234" s="13"/>
      <c r="F234" s="13"/>
    </row>
    <row r="235" spans="2:6" hidden="1">
      <c r="B235" s="13"/>
      <c r="C235" s="13"/>
      <c r="D235" s="13"/>
      <c r="E235" s="13"/>
      <c r="F235" s="13"/>
    </row>
    <row r="236" spans="2:6" hidden="1">
      <c r="B236" s="13"/>
      <c r="C236" s="13"/>
      <c r="D236" s="13"/>
      <c r="E236" s="13"/>
      <c r="F236" s="13"/>
    </row>
    <row r="237" spans="2:6" hidden="1">
      <c r="B237" s="13"/>
      <c r="C237" s="13"/>
      <c r="D237" s="13"/>
      <c r="E237" s="13"/>
      <c r="F237" s="13"/>
    </row>
    <row r="238" spans="2:6" hidden="1">
      <c r="B238" s="13"/>
      <c r="C238" s="13"/>
      <c r="D238" s="13"/>
      <c r="E238" s="13"/>
      <c r="F238" s="13"/>
    </row>
    <row r="239" spans="2:6" hidden="1">
      <c r="B239" s="13"/>
      <c r="C239" s="13"/>
      <c r="D239" s="13"/>
      <c r="E239" s="13"/>
      <c r="F239" s="13"/>
    </row>
    <row r="240" spans="2:6" hidden="1">
      <c r="B240" s="13"/>
      <c r="C240" s="13"/>
      <c r="D240" s="13"/>
      <c r="E240" s="13"/>
      <c r="F240" s="13"/>
    </row>
    <row r="241" spans="2:6" hidden="1">
      <c r="B241" s="13"/>
      <c r="C241" s="13"/>
      <c r="D241" s="13"/>
      <c r="E241" s="13"/>
      <c r="F241" s="13"/>
    </row>
    <row r="242" spans="2:6" hidden="1">
      <c r="B242" s="13"/>
      <c r="C242" s="13"/>
      <c r="D242" s="13"/>
      <c r="E242" s="13"/>
      <c r="F242" s="13"/>
    </row>
    <row r="243" spans="2:6" hidden="1">
      <c r="B243" s="13"/>
      <c r="C243" s="13"/>
      <c r="D243" s="13"/>
      <c r="E243" s="13"/>
      <c r="F243" s="13"/>
    </row>
    <row r="244" spans="2:6" hidden="1">
      <c r="B244" s="13"/>
      <c r="C244" s="13"/>
      <c r="D244" s="13"/>
      <c r="E244" s="13"/>
      <c r="F244" s="13"/>
    </row>
    <row r="245" spans="2:6" hidden="1">
      <c r="B245" s="13"/>
      <c r="C245" s="13"/>
      <c r="D245" s="13"/>
      <c r="E245" s="13"/>
      <c r="F245" s="13"/>
    </row>
    <row r="246" spans="2:6" hidden="1">
      <c r="B246" s="13"/>
      <c r="C246" s="13"/>
      <c r="D246" s="13"/>
      <c r="E246" s="13"/>
      <c r="F246" s="13"/>
    </row>
    <row r="247" spans="2:6" hidden="1">
      <c r="B247" s="13"/>
      <c r="C247" s="13"/>
      <c r="D247" s="13"/>
      <c r="E247" s="13"/>
      <c r="F247" s="13"/>
    </row>
    <row r="248" spans="2:6" hidden="1">
      <c r="B248" s="13"/>
      <c r="C248" s="13"/>
      <c r="D248" s="13"/>
      <c r="E248" s="13"/>
      <c r="F248" s="13"/>
    </row>
    <row r="249" spans="2:6" hidden="1">
      <c r="B249" s="13"/>
      <c r="C249" s="13"/>
      <c r="D249" s="13"/>
      <c r="E249" s="13"/>
      <c r="F249" s="13"/>
    </row>
    <row r="250" spans="2:6" hidden="1">
      <c r="B250" s="13"/>
      <c r="C250" s="13"/>
      <c r="D250" s="13"/>
      <c r="E250" s="13"/>
      <c r="F250" s="13"/>
    </row>
    <row r="251" spans="2:6" hidden="1">
      <c r="B251" s="13"/>
      <c r="C251" s="13"/>
      <c r="D251" s="13"/>
      <c r="E251" s="13"/>
      <c r="F251" s="13"/>
    </row>
    <row r="252" spans="2:6" hidden="1">
      <c r="B252" s="13"/>
      <c r="C252" s="13"/>
      <c r="D252" s="13"/>
      <c r="E252" s="13"/>
      <c r="F252" s="13"/>
    </row>
    <row r="253" spans="2:6" hidden="1">
      <c r="B253" s="13"/>
      <c r="C253" s="13"/>
      <c r="D253" s="13"/>
      <c r="E253" s="13"/>
      <c r="F253" s="13"/>
    </row>
    <row r="254" spans="2:6" hidden="1">
      <c r="B254" s="13"/>
      <c r="C254" s="13"/>
      <c r="D254" s="13"/>
      <c r="E254" s="13"/>
      <c r="F254" s="13"/>
    </row>
    <row r="255" spans="2:6" hidden="1">
      <c r="B255" s="13"/>
      <c r="C255" s="13"/>
      <c r="D255" s="13"/>
      <c r="E255" s="13"/>
      <c r="F255" s="13"/>
    </row>
    <row r="256" spans="2:6" hidden="1">
      <c r="B256" s="13"/>
      <c r="C256" s="13"/>
      <c r="D256" s="13"/>
      <c r="E256" s="13"/>
      <c r="F256" s="13"/>
    </row>
    <row r="257" spans="2:6" hidden="1">
      <c r="B257" s="13"/>
      <c r="C257" s="13"/>
      <c r="D257" s="13"/>
      <c r="E257" s="13"/>
      <c r="F257" s="13"/>
    </row>
    <row r="258" spans="2:6" hidden="1">
      <c r="B258" s="13"/>
      <c r="C258" s="13"/>
      <c r="D258" s="13"/>
      <c r="E258" s="13"/>
      <c r="F258" s="13"/>
    </row>
    <row r="259" spans="2:6" hidden="1">
      <c r="B259" s="13"/>
      <c r="C259" s="13"/>
      <c r="D259" s="13"/>
      <c r="E259" s="13"/>
      <c r="F259" s="13"/>
    </row>
    <row r="260" spans="2:6" hidden="1">
      <c r="B260" s="13"/>
      <c r="C260" s="13"/>
      <c r="D260" s="13"/>
      <c r="E260" s="13"/>
      <c r="F260" s="13"/>
    </row>
    <row r="261" spans="2:6" hidden="1">
      <c r="B261" s="13"/>
      <c r="C261" s="13"/>
      <c r="D261" s="13"/>
      <c r="E261" s="13"/>
      <c r="F261" s="13"/>
    </row>
    <row r="262" spans="2:6" hidden="1">
      <c r="B262" s="13"/>
      <c r="C262" s="13"/>
      <c r="D262" s="13"/>
      <c r="E262" s="13"/>
      <c r="F262" s="13"/>
    </row>
    <row r="263" spans="2:6" hidden="1">
      <c r="B263" s="13"/>
      <c r="C263" s="13"/>
      <c r="D263" s="13"/>
      <c r="E263" s="13"/>
      <c r="F263" s="13"/>
    </row>
    <row r="264" spans="2:6" hidden="1">
      <c r="B264" s="13"/>
      <c r="C264" s="13"/>
      <c r="D264" s="13"/>
      <c r="E264" s="13"/>
      <c r="F264" s="13"/>
    </row>
    <row r="265" spans="2:6" hidden="1">
      <c r="B265" s="13"/>
      <c r="C265" s="13"/>
      <c r="D265" s="13"/>
      <c r="E265" s="13"/>
      <c r="F265" s="13"/>
    </row>
    <row r="266" spans="2:6" hidden="1">
      <c r="B266" s="13"/>
      <c r="C266" s="13"/>
      <c r="D266" s="13"/>
      <c r="E266" s="13"/>
      <c r="F266" s="13"/>
    </row>
    <row r="267" spans="2:6" hidden="1">
      <c r="B267" s="13"/>
      <c r="C267" s="13"/>
      <c r="D267" s="13"/>
      <c r="E267" s="13"/>
      <c r="F267" s="13"/>
    </row>
    <row r="268" spans="2:6" hidden="1">
      <c r="B268" s="13"/>
      <c r="C268" s="13"/>
      <c r="D268" s="13"/>
      <c r="E268" s="13"/>
      <c r="F268" s="13"/>
    </row>
    <row r="269" spans="2:6" hidden="1">
      <c r="B269" s="13"/>
      <c r="C269" s="13"/>
      <c r="D269" s="13"/>
      <c r="E269" s="13"/>
      <c r="F269" s="13"/>
    </row>
    <row r="270" spans="2:6" hidden="1">
      <c r="B270" s="13"/>
      <c r="C270" s="13"/>
      <c r="D270" s="13"/>
      <c r="E270" s="13"/>
      <c r="F270" s="13"/>
    </row>
    <row r="271" spans="2:6" hidden="1">
      <c r="B271" s="13"/>
      <c r="C271" s="13"/>
      <c r="D271" s="13"/>
      <c r="E271" s="13"/>
      <c r="F271" s="13"/>
    </row>
    <row r="272" spans="2:6" hidden="1">
      <c r="B272" s="13"/>
      <c r="C272" s="13"/>
      <c r="D272" s="13"/>
      <c r="E272" s="13"/>
      <c r="F272" s="13"/>
    </row>
    <row r="273" spans="2:6" hidden="1">
      <c r="B273" s="13"/>
      <c r="C273" s="13"/>
      <c r="D273" s="13"/>
      <c r="E273" s="13"/>
      <c r="F273" s="13"/>
    </row>
    <row r="274" spans="2:6" hidden="1">
      <c r="B274" s="13"/>
      <c r="C274" s="13"/>
      <c r="D274" s="13"/>
      <c r="E274" s="13"/>
      <c r="F274" s="13"/>
    </row>
    <row r="275" spans="2:6" hidden="1">
      <c r="B275" s="13"/>
      <c r="C275" s="13"/>
      <c r="D275" s="13"/>
      <c r="E275" s="13"/>
      <c r="F275" s="13"/>
    </row>
    <row r="276" spans="2:6" hidden="1">
      <c r="B276" s="13"/>
      <c r="C276" s="13"/>
      <c r="D276" s="13"/>
      <c r="E276" s="13"/>
      <c r="F276" s="13"/>
    </row>
    <row r="277" spans="2:6" hidden="1">
      <c r="B277" s="13"/>
      <c r="C277" s="13"/>
      <c r="D277" s="13"/>
      <c r="E277" s="13"/>
      <c r="F277" s="13"/>
    </row>
    <row r="278" spans="2:6" hidden="1">
      <c r="B278" s="13"/>
      <c r="C278" s="13"/>
      <c r="D278" s="13"/>
      <c r="E278" s="13"/>
      <c r="F278" s="13"/>
    </row>
    <row r="279" spans="2:6" hidden="1">
      <c r="B279" s="13"/>
      <c r="C279" s="13"/>
      <c r="D279" s="13"/>
      <c r="E279" s="13"/>
      <c r="F279" s="13"/>
    </row>
    <row r="280" spans="2:6" hidden="1">
      <c r="B280" s="13"/>
      <c r="C280" s="13"/>
      <c r="D280" s="13"/>
      <c r="E280" s="13"/>
      <c r="F280" s="13"/>
    </row>
    <row r="281" spans="2:6" hidden="1">
      <c r="B281" s="13"/>
      <c r="C281" s="13"/>
      <c r="D281" s="13"/>
      <c r="E281" s="13"/>
      <c r="F281" s="13"/>
    </row>
    <row r="282" spans="2:6" hidden="1">
      <c r="B282" s="13"/>
      <c r="C282" s="13"/>
      <c r="D282" s="13"/>
      <c r="E282" s="13"/>
      <c r="F282" s="13"/>
    </row>
    <row r="283" spans="2:6" hidden="1">
      <c r="B283" s="13"/>
      <c r="C283" s="13"/>
      <c r="D283" s="13"/>
      <c r="E283" s="13"/>
      <c r="F283" s="13"/>
    </row>
    <row r="284" spans="2:6" hidden="1">
      <c r="B284" s="13"/>
      <c r="C284" s="13"/>
      <c r="D284" s="13"/>
      <c r="E284" s="13"/>
      <c r="F284" s="13"/>
    </row>
    <row r="285" spans="2:6" hidden="1">
      <c r="B285" s="13"/>
      <c r="C285" s="13"/>
      <c r="D285" s="13"/>
      <c r="E285" s="13"/>
      <c r="F285" s="13"/>
    </row>
    <row r="286" spans="2:6" hidden="1">
      <c r="B286" s="13"/>
      <c r="C286" s="13"/>
      <c r="D286" s="13"/>
      <c r="E286" s="13"/>
      <c r="F286" s="13"/>
    </row>
    <row r="287" spans="2:6" hidden="1">
      <c r="B287" s="13"/>
      <c r="C287" s="13"/>
      <c r="D287" s="13"/>
      <c r="E287" s="13"/>
      <c r="F287" s="13"/>
    </row>
    <row r="288" spans="2:6" hidden="1">
      <c r="B288" s="13"/>
      <c r="C288" s="13"/>
      <c r="D288" s="13"/>
      <c r="E288" s="13"/>
      <c r="F288" s="13"/>
    </row>
    <row r="289" spans="2:6" hidden="1">
      <c r="B289" s="13"/>
      <c r="C289" s="13"/>
      <c r="D289" s="13"/>
      <c r="E289" s="13"/>
      <c r="F289" s="13"/>
    </row>
    <row r="290" spans="2:6" hidden="1">
      <c r="B290" s="13"/>
      <c r="C290" s="13"/>
      <c r="D290" s="13"/>
      <c r="E290" s="13"/>
      <c r="F290" s="13"/>
    </row>
    <row r="291" spans="2:6" hidden="1">
      <c r="B291" s="13"/>
      <c r="C291" s="13"/>
      <c r="D291" s="13"/>
      <c r="E291" s="13"/>
      <c r="F291" s="13"/>
    </row>
    <row r="292" spans="2:6" hidden="1">
      <c r="B292" s="13"/>
      <c r="C292" s="13"/>
      <c r="D292" s="13"/>
      <c r="E292" s="13"/>
      <c r="F292" s="13"/>
    </row>
    <row r="293" spans="2:6" hidden="1">
      <c r="B293" s="13"/>
      <c r="C293" s="13"/>
      <c r="D293" s="13"/>
      <c r="E293" s="13"/>
      <c r="F293" s="13"/>
    </row>
    <row r="294" spans="2:6" hidden="1">
      <c r="B294" s="13"/>
      <c r="C294" s="13"/>
      <c r="D294" s="13"/>
      <c r="E294" s="13"/>
      <c r="F294" s="13"/>
    </row>
    <row r="295" spans="2:6" hidden="1">
      <c r="B295" s="13"/>
      <c r="C295" s="13"/>
      <c r="D295" s="13"/>
      <c r="E295" s="13"/>
      <c r="F295" s="13"/>
    </row>
    <row r="296" spans="2:6" hidden="1">
      <c r="B296" s="13"/>
      <c r="C296" s="13"/>
      <c r="D296" s="13"/>
      <c r="E296" s="13"/>
      <c r="F296" s="13"/>
    </row>
    <row r="297" spans="2:6" hidden="1">
      <c r="B297" s="13"/>
      <c r="C297" s="13"/>
      <c r="D297" s="13"/>
      <c r="E297" s="13"/>
      <c r="F297" s="13"/>
    </row>
    <row r="298" spans="2:6" hidden="1">
      <c r="B298" s="13"/>
      <c r="C298" s="13"/>
      <c r="D298" s="13"/>
      <c r="E298" s="13"/>
      <c r="F298" s="13"/>
    </row>
    <row r="299" spans="2:6" hidden="1">
      <c r="B299" s="13"/>
      <c r="C299" s="13"/>
      <c r="D299" s="13"/>
      <c r="E299" s="13"/>
      <c r="F299" s="13"/>
    </row>
    <row r="300" spans="2:6" hidden="1">
      <c r="B300" s="13"/>
      <c r="C300" s="13"/>
      <c r="D300" s="13"/>
      <c r="E300" s="13"/>
      <c r="F300" s="13"/>
    </row>
    <row r="301" spans="2:6" hidden="1">
      <c r="B301" s="13"/>
      <c r="C301" s="13"/>
      <c r="D301" s="13"/>
      <c r="E301" s="13"/>
      <c r="F301" s="13"/>
    </row>
    <row r="302" spans="2:6" hidden="1">
      <c r="B302" s="13"/>
      <c r="C302" s="13"/>
      <c r="D302" s="13"/>
      <c r="E302" s="13"/>
      <c r="F302" s="13"/>
    </row>
    <row r="303" spans="2:6" hidden="1">
      <c r="B303" s="13"/>
      <c r="C303" s="13"/>
      <c r="D303" s="13"/>
      <c r="E303" s="13"/>
      <c r="F303" s="13"/>
    </row>
    <row r="304" spans="2:6" hidden="1">
      <c r="B304" s="13"/>
      <c r="C304" s="13"/>
      <c r="D304" s="13"/>
      <c r="E304" s="13"/>
      <c r="F304" s="13"/>
    </row>
    <row r="305" spans="2:6" hidden="1">
      <c r="B305" s="13"/>
      <c r="C305" s="13"/>
      <c r="D305" s="13"/>
      <c r="E305" s="13"/>
      <c r="F305" s="13"/>
    </row>
    <row r="306" spans="2:6" hidden="1">
      <c r="B306" s="13"/>
      <c r="C306" s="13"/>
      <c r="D306" s="13"/>
      <c r="E306" s="13"/>
      <c r="F306" s="13"/>
    </row>
    <row r="307" spans="2:6" hidden="1">
      <c r="B307" s="13"/>
      <c r="C307" s="13"/>
      <c r="D307" s="13"/>
      <c r="E307" s="13"/>
      <c r="F307" s="13"/>
    </row>
    <row r="308" spans="2:6" hidden="1">
      <c r="B308" s="13"/>
      <c r="C308" s="13"/>
      <c r="D308" s="13"/>
      <c r="E308" s="13"/>
      <c r="F308" s="13"/>
    </row>
    <row r="309" spans="2:6" hidden="1">
      <c r="B309" s="13"/>
      <c r="C309" s="13"/>
      <c r="D309" s="13"/>
      <c r="E309" s="13"/>
      <c r="F309" s="13"/>
    </row>
    <row r="310" spans="2:6" hidden="1">
      <c r="B310" s="13"/>
      <c r="C310" s="13"/>
      <c r="D310" s="13"/>
      <c r="E310" s="13"/>
      <c r="F310" s="13"/>
    </row>
    <row r="311" spans="2:6" hidden="1">
      <c r="B311" s="13"/>
      <c r="C311" s="13"/>
      <c r="D311" s="13"/>
      <c r="E311" s="13"/>
      <c r="F311" s="13"/>
    </row>
    <row r="312" spans="2:6" hidden="1">
      <c r="B312" s="13"/>
      <c r="C312" s="13"/>
      <c r="D312" s="13"/>
      <c r="E312" s="13"/>
      <c r="F312" s="13"/>
    </row>
    <row r="313" spans="2:6" hidden="1">
      <c r="B313" s="13"/>
      <c r="C313" s="13"/>
      <c r="D313" s="13"/>
      <c r="E313" s="13"/>
      <c r="F313" s="13"/>
    </row>
    <row r="314" spans="2:6" hidden="1">
      <c r="B314" s="13"/>
      <c r="C314" s="13"/>
      <c r="D314" s="13"/>
      <c r="E314" s="13"/>
      <c r="F314" s="13"/>
    </row>
    <row r="315" spans="2:6" hidden="1">
      <c r="B315" s="13"/>
      <c r="C315" s="13"/>
      <c r="D315" s="13"/>
      <c r="E315" s="13"/>
      <c r="F315" s="13"/>
    </row>
    <row r="316" spans="2:6" hidden="1">
      <c r="B316" s="13"/>
      <c r="C316" s="13"/>
      <c r="D316" s="13"/>
      <c r="E316" s="13"/>
      <c r="F316" s="13"/>
    </row>
    <row r="317" spans="2:6" hidden="1">
      <c r="B317" s="13"/>
      <c r="C317" s="13"/>
      <c r="D317" s="13"/>
      <c r="E317" s="13"/>
      <c r="F317" s="13"/>
    </row>
    <row r="318" spans="2:6" hidden="1">
      <c r="B318" s="13"/>
      <c r="C318" s="13"/>
      <c r="D318" s="13"/>
      <c r="E318" s="13"/>
      <c r="F318" s="13"/>
    </row>
    <row r="319" spans="2:6" hidden="1">
      <c r="B319" s="13"/>
      <c r="C319" s="13"/>
      <c r="D319" s="13"/>
      <c r="E319" s="13"/>
      <c r="F319" s="13"/>
    </row>
    <row r="320" spans="2:6" hidden="1">
      <c r="B320" s="13"/>
      <c r="C320" s="13"/>
      <c r="D320" s="13"/>
      <c r="E320" s="13"/>
      <c r="F320" s="13"/>
    </row>
    <row r="321" spans="2:6" hidden="1">
      <c r="B321" s="13"/>
      <c r="C321" s="13"/>
      <c r="D321" s="13"/>
      <c r="E321" s="13"/>
      <c r="F321" s="13"/>
    </row>
    <row r="322" spans="2:6" hidden="1">
      <c r="B322" s="13"/>
      <c r="C322" s="13"/>
      <c r="D322" s="13"/>
      <c r="E322" s="13"/>
      <c r="F322" s="13"/>
    </row>
    <row r="323" spans="2:6" hidden="1">
      <c r="B323" s="13"/>
      <c r="C323" s="13"/>
      <c r="D323" s="13"/>
      <c r="E323" s="13"/>
      <c r="F323" s="13"/>
    </row>
    <row r="324" spans="2:6" hidden="1">
      <c r="B324" s="13"/>
      <c r="C324" s="13"/>
      <c r="D324" s="13"/>
      <c r="E324" s="13"/>
      <c r="F324" s="13"/>
    </row>
    <row r="325" spans="2:6" hidden="1">
      <c r="B325" s="13"/>
      <c r="C325" s="13"/>
      <c r="D325" s="13"/>
      <c r="E325" s="13"/>
      <c r="F325" s="13"/>
    </row>
    <row r="326" spans="2:6" hidden="1">
      <c r="B326" s="13"/>
      <c r="C326" s="13"/>
      <c r="D326" s="13"/>
      <c r="E326" s="13"/>
      <c r="F326" s="13"/>
    </row>
    <row r="327" spans="2:6" hidden="1">
      <c r="B327" s="13"/>
      <c r="C327" s="13"/>
      <c r="D327" s="13"/>
      <c r="E327" s="13"/>
      <c r="F327" s="13"/>
    </row>
    <row r="328" spans="2:6" hidden="1">
      <c r="B328" s="13"/>
      <c r="C328" s="13"/>
      <c r="D328" s="13"/>
      <c r="E328" s="13"/>
      <c r="F328" s="13"/>
    </row>
    <row r="329" spans="2:6" hidden="1">
      <c r="B329" s="13"/>
      <c r="C329" s="13"/>
      <c r="D329" s="13"/>
      <c r="E329" s="13"/>
      <c r="F329" s="13"/>
    </row>
    <row r="330" spans="2:6" hidden="1">
      <c r="B330" s="13"/>
      <c r="C330" s="13"/>
      <c r="D330" s="13"/>
      <c r="E330" s="13"/>
      <c r="F330" s="13"/>
    </row>
    <row r="331" spans="2:6" hidden="1">
      <c r="B331" s="13"/>
      <c r="C331" s="13"/>
      <c r="D331" s="13"/>
      <c r="E331" s="13"/>
      <c r="F331" s="13"/>
    </row>
    <row r="332" spans="2:6" hidden="1">
      <c r="B332" s="13"/>
      <c r="C332" s="13"/>
      <c r="D332" s="13"/>
      <c r="E332" s="13"/>
      <c r="F332" s="13"/>
    </row>
    <row r="333" spans="2:6" hidden="1">
      <c r="B333" s="13"/>
      <c r="C333" s="13"/>
      <c r="D333" s="13"/>
      <c r="E333" s="13"/>
      <c r="F333" s="13"/>
    </row>
    <row r="334" spans="2:6" hidden="1">
      <c r="B334" s="13"/>
      <c r="C334" s="13"/>
      <c r="D334" s="13"/>
      <c r="E334" s="13"/>
      <c r="F334" s="13"/>
    </row>
    <row r="335" spans="2:6" hidden="1">
      <c r="B335" s="13"/>
      <c r="C335" s="13"/>
      <c r="D335" s="13"/>
      <c r="E335" s="13"/>
      <c r="F335" s="13"/>
    </row>
    <row r="336" spans="2:6" hidden="1">
      <c r="B336" s="13"/>
      <c r="C336" s="13"/>
      <c r="D336" s="13"/>
      <c r="E336" s="13"/>
      <c r="F336" s="13"/>
    </row>
    <row r="337" spans="2:6" hidden="1">
      <c r="B337" s="13"/>
      <c r="C337" s="13"/>
      <c r="D337" s="13"/>
      <c r="E337" s="13"/>
      <c r="F337" s="13"/>
    </row>
    <row r="338" spans="2:6" hidden="1">
      <c r="B338" s="13"/>
      <c r="C338" s="13"/>
      <c r="D338" s="13"/>
      <c r="E338" s="13"/>
      <c r="F338" s="13"/>
    </row>
    <row r="339" spans="2:6" hidden="1">
      <c r="B339" s="13"/>
      <c r="C339" s="13"/>
      <c r="D339" s="13"/>
      <c r="E339" s="13"/>
      <c r="F339" s="13"/>
    </row>
    <row r="340" spans="2:6" hidden="1">
      <c r="B340" s="13"/>
      <c r="C340" s="13"/>
      <c r="D340" s="13"/>
      <c r="E340" s="13"/>
      <c r="F340" s="13"/>
    </row>
    <row r="341" spans="2:6" hidden="1">
      <c r="B341" s="13"/>
      <c r="C341" s="13"/>
      <c r="D341" s="13"/>
      <c r="E341" s="13"/>
      <c r="F341" s="13"/>
    </row>
    <row r="342" spans="2:6" hidden="1">
      <c r="B342" s="13"/>
      <c r="C342" s="13"/>
      <c r="D342" s="13"/>
      <c r="E342" s="13"/>
      <c r="F342" s="13"/>
    </row>
    <row r="343" spans="2:6" hidden="1">
      <c r="B343" s="13"/>
      <c r="C343" s="13"/>
      <c r="D343" s="13"/>
      <c r="E343" s="13"/>
      <c r="F343" s="13"/>
    </row>
    <row r="344" spans="2:6" hidden="1">
      <c r="B344" s="13"/>
      <c r="C344" s="13"/>
      <c r="D344" s="13"/>
      <c r="E344" s="13"/>
      <c r="F344" s="13"/>
    </row>
    <row r="345" spans="2:6" hidden="1">
      <c r="B345" s="13"/>
      <c r="C345" s="13"/>
      <c r="D345" s="13"/>
      <c r="E345" s="13"/>
      <c r="F345" s="13"/>
    </row>
    <row r="346" spans="2:6" hidden="1">
      <c r="B346" s="13"/>
      <c r="C346" s="13"/>
      <c r="D346" s="13"/>
      <c r="E346" s="13"/>
      <c r="F346" s="13"/>
    </row>
    <row r="347" spans="2:6" hidden="1">
      <c r="B347" s="13"/>
      <c r="C347" s="13"/>
      <c r="D347" s="13"/>
      <c r="E347" s="13"/>
      <c r="F347" s="13"/>
    </row>
    <row r="348" spans="2:6" hidden="1">
      <c r="B348" s="13"/>
      <c r="C348" s="13"/>
      <c r="D348" s="13"/>
      <c r="E348" s="13"/>
      <c r="F348" s="13"/>
    </row>
    <row r="349" spans="2:6" hidden="1">
      <c r="B349" s="13"/>
      <c r="C349" s="13"/>
      <c r="D349" s="13"/>
      <c r="E349" s="13"/>
      <c r="F349" s="13"/>
    </row>
    <row r="350" spans="2:6" hidden="1">
      <c r="B350" s="13"/>
      <c r="C350" s="13"/>
      <c r="D350" s="13"/>
      <c r="E350" s="13"/>
      <c r="F350" s="13"/>
    </row>
    <row r="351" spans="2:6" hidden="1">
      <c r="B351" s="13"/>
      <c r="C351" s="13"/>
      <c r="D351" s="13"/>
      <c r="E351" s="13"/>
      <c r="F351" s="13"/>
    </row>
    <row r="352" spans="2:6" hidden="1">
      <c r="B352" s="13"/>
      <c r="C352" s="13"/>
      <c r="D352" s="13"/>
      <c r="E352" s="13"/>
      <c r="F352" s="13"/>
    </row>
    <row r="353" spans="2:6" hidden="1">
      <c r="B353" s="13"/>
      <c r="C353" s="13"/>
      <c r="D353" s="13"/>
      <c r="E353" s="13"/>
      <c r="F353" s="13"/>
    </row>
    <row r="354" spans="2:6" hidden="1">
      <c r="B354" s="13"/>
      <c r="C354" s="13"/>
      <c r="D354" s="13"/>
      <c r="E354" s="13"/>
      <c r="F354" s="13"/>
    </row>
    <row r="355" spans="2:6" hidden="1">
      <c r="B355" s="13"/>
      <c r="C355" s="13"/>
      <c r="D355" s="13"/>
      <c r="E355" s="13"/>
      <c r="F355" s="13"/>
    </row>
    <row r="356" spans="2:6" hidden="1">
      <c r="B356" s="13"/>
      <c r="C356" s="13"/>
      <c r="D356" s="13"/>
      <c r="E356" s="13"/>
      <c r="F356" s="13"/>
    </row>
    <row r="357" spans="2:6" hidden="1">
      <c r="B357" s="13"/>
      <c r="C357" s="13"/>
      <c r="D357" s="13"/>
      <c r="E357" s="13"/>
      <c r="F357" s="13"/>
    </row>
    <row r="358" spans="2:6" hidden="1">
      <c r="B358" s="13"/>
      <c r="C358" s="13"/>
      <c r="D358" s="13"/>
      <c r="E358" s="13"/>
      <c r="F358" s="13"/>
    </row>
    <row r="359" spans="2:6" hidden="1">
      <c r="B359" s="13"/>
      <c r="C359" s="13"/>
      <c r="D359" s="13"/>
      <c r="E359" s="13"/>
      <c r="F359" s="13"/>
    </row>
    <row r="360" spans="2:6" hidden="1">
      <c r="B360" s="13"/>
      <c r="C360" s="13"/>
      <c r="D360" s="13"/>
      <c r="E360" s="13"/>
      <c r="F360" s="13"/>
    </row>
    <row r="361" spans="2:6" hidden="1">
      <c r="B361" s="13"/>
      <c r="C361" s="13"/>
      <c r="D361" s="13"/>
      <c r="E361" s="13"/>
      <c r="F361" s="13"/>
    </row>
    <row r="362" spans="2:6" hidden="1">
      <c r="B362" s="13"/>
      <c r="C362" s="13"/>
      <c r="D362" s="13"/>
      <c r="E362" s="13"/>
      <c r="F362" s="13"/>
    </row>
    <row r="363" spans="2:6" hidden="1">
      <c r="B363" s="13"/>
      <c r="C363" s="13"/>
      <c r="D363" s="13"/>
      <c r="E363" s="13"/>
      <c r="F363" s="13"/>
    </row>
    <row r="364" spans="2:6" hidden="1">
      <c r="B364" s="13"/>
      <c r="C364" s="13"/>
      <c r="D364" s="13"/>
      <c r="E364" s="13"/>
      <c r="F364" s="13"/>
    </row>
    <row r="365" spans="2:6" hidden="1">
      <c r="B365" s="13"/>
      <c r="C365" s="13"/>
      <c r="D365" s="13"/>
      <c r="E365" s="13"/>
      <c r="F365" s="13"/>
    </row>
    <row r="366" spans="2:6" hidden="1">
      <c r="B366" s="13"/>
      <c r="C366" s="13"/>
      <c r="D366" s="13"/>
      <c r="E366" s="13"/>
      <c r="F366" s="13"/>
    </row>
    <row r="367" spans="2:6" hidden="1">
      <c r="B367" s="13"/>
      <c r="C367" s="13"/>
      <c r="D367" s="13"/>
      <c r="E367" s="13"/>
      <c r="F367" s="13"/>
    </row>
    <row r="368" spans="2:6" hidden="1">
      <c r="B368" s="13"/>
      <c r="C368" s="13"/>
      <c r="D368" s="13"/>
      <c r="E368" s="13"/>
      <c r="F368" s="13"/>
    </row>
    <row r="369" spans="2:6" hidden="1">
      <c r="B369" s="13"/>
      <c r="C369" s="13"/>
      <c r="D369" s="13"/>
      <c r="E369" s="13"/>
      <c r="F369" s="13"/>
    </row>
    <row r="370" spans="2:6" hidden="1">
      <c r="B370" s="13"/>
      <c r="C370" s="13"/>
      <c r="D370" s="13"/>
      <c r="E370" s="13"/>
      <c r="F370" s="13"/>
    </row>
    <row r="371" spans="2:6" hidden="1">
      <c r="B371" s="13"/>
      <c r="C371" s="13"/>
      <c r="D371" s="13"/>
      <c r="E371" s="13"/>
      <c r="F371" s="13"/>
    </row>
    <row r="372" spans="2:6" hidden="1">
      <c r="B372" s="13"/>
      <c r="C372" s="13"/>
      <c r="D372" s="13"/>
      <c r="E372" s="13"/>
      <c r="F372" s="13"/>
    </row>
    <row r="373" spans="2:6" hidden="1">
      <c r="B373" s="13"/>
      <c r="C373" s="13"/>
      <c r="D373" s="13"/>
      <c r="E373" s="13"/>
      <c r="F373" s="13"/>
    </row>
    <row r="374" spans="2:6" hidden="1">
      <c r="B374" s="13"/>
      <c r="C374" s="13"/>
      <c r="D374" s="13"/>
      <c r="E374" s="13"/>
      <c r="F374" s="13"/>
    </row>
    <row r="375" spans="2:6" hidden="1">
      <c r="B375" s="13"/>
      <c r="C375" s="13"/>
      <c r="D375" s="13"/>
      <c r="E375" s="13"/>
      <c r="F375" s="13"/>
    </row>
    <row r="376" spans="2:6" hidden="1">
      <c r="B376" s="13"/>
      <c r="C376" s="13"/>
      <c r="D376" s="13"/>
      <c r="E376" s="13"/>
      <c r="F376" s="13"/>
    </row>
    <row r="377" spans="2:6" hidden="1">
      <c r="B377" s="13"/>
      <c r="C377" s="13"/>
      <c r="D377" s="13"/>
      <c r="E377" s="13"/>
      <c r="F377" s="13"/>
    </row>
    <row r="378" spans="2:6" hidden="1">
      <c r="B378" s="13"/>
      <c r="C378" s="13"/>
      <c r="D378" s="13"/>
      <c r="E378" s="13"/>
      <c r="F378" s="13"/>
    </row>
    <row r="379" spans="2:6" hidden="1">
      <c r="B379" s="13"/>
      <c r="C379" s="13"/>
      <c r="D379" s="13"/>
      <c r="E379" s="13"/>
      <c r="F379" s="13"/>
    </row>
    <row r="380" spans="2:6" hidden="1">
      <c r="B380" s="13"/>
      <c r="C380" s="13"/>
      <c r="D380" s="13"/>
      <c r="E380" s="13"/>
      <c r="F380" s="13"/>
    </row>
    <row r="381" spans="2:6" hidden="1">
      <c r="B381" s="13"/>
      <c r="C381" s="13"/>
      <c r="D381" s="13"/>
      <c r="E381" s="13"/>
      <c r="F381" s="13"/>
    </row>
    <row r="382" spans="2:6" hidden="1">
      <c r="B382" s="13"/>
      <c r="C382" s="13"/>
      <c r="D382" s="13"/>
      <c r="E382" s="13"/>
      <c r="F382" s="13"/>
    </row>
    <row r="383" spans="2:6" hidden="1">
      <c r="B383" s="13"/>
      <c r="C383" s="13"/>
      <c r="D383" s="13"/>
      <c r="E383" s="13"/>
      <c r="F383" s="13"/>
    </row>
    <row r="384" spans="2:6" hidden="1">
      <c r="B384" s="13"/>
      <c r="C384" s="13"/>
      <c r="D384" s="13"/>
      <c r="E384" s="13"/>
      <c r="F384" s="13"/>
    </row>
    <row r="385" spans="2:6" hidden="1">
      <c r="B385" s="13"/>
      <c r="C385" s="13"/>
      <c r="D385" s="13"/>
      <c r="E385" s="13"/>
      <c r="F385" s="13"/>
    </row>
    <row r="386" spans="2:6" hidden="1">
      <c r="B386" s="13"/>
      <c r="C386" s="13"/>
      <c r="D386" s="13"/>
      <c r="E386" s="13"/>
      <c r="F386" s="13"/>
    </row>
    <row r="387" spans="2:6" hidden="1">
      <c r="B387" s="13"/>
      <c r="C387" s="13"/>
      <c r="D387" s="13"/>
      <c r="E387" s="13"/>
      <c r="F387" s="13"/>
    </row>
    <row r="388" spans="2:6" hidden="1">
      <c r="B388" s="13"/>
      <c r="C388" s="13"/>
      <c r="D388" s="13"/>
      <c r="E388" s="13"/>
      <c r="F388" s="13"/>
    </row>
    <row r="389" spans="2:6" hidden="1">
      <c r="B389" s="13"/>
      <c r="C389" s="13"/>
      <c r="D389" s="13"/>
      <c r="E389" s="13"/>
      <c r="F389" s="13"/>
    </row>
    <row r="390" spans="2:6" hidden="1">
      <c r="B390" s="13"/>
      <c r="C390" s="13"/>
      <c r="D390" s="13"/>
      <c r="E390" s="13"/>
      <c r="F390" s="13"/>
    </row>
    <row r="391" spans="2:6" hidden="1">
      <c r="B391" s="13"/>
      <c r="C391" s="13"/>
      <c r="D391" s="13"/>
      <c r="E391" s="13"/>
      <c r="F391" s="13"/>
    </row>
    <row r="392" spans="2:6" hidden="1">
      <c r="B392" s="13"/>
      <c r="C392" s="13"/>
      <c r="D392" s="13"/>
      <c r="E392" s="13"/>
      <c r="F392" s="13"/>
    </row>
    <row r="393" spans="2:6" hidden="1">
      <c r="B393" s="13"/>
      <c r="C393" s="13"/>
      <c r="D393" s="13"/>
      <c r="E393" s="13"/>
      <c r="F393" s="13"/>
    </row>
    <row r="394" spans="2:6" hidden="1">
      <c r="B394" s="13"/>
      <c r="C394" s="13"/>
      <c r="D394" s="13"/>
      <c r="E394" s="13"/>
      <c r="F394" s="13"/>
    </row>
    <row r="395" spans="2:6" hidden="1">
      <c r="B395" s="13"/>
      <c r="C395" s="13"/>
      <c r="D395" s="13"/>
      <c r="E395" s="13"/>
      <c r="F395" s="13"/>
    </row>
    <row r="396" spans="2:6" hidden="1">
      <c r="B396" s="13"/>
      <c r="C396" s="13"/>
      <c r="D396" s="13"/>
      <c r="E396" s="13"/>
      <c r="F396" s="13"/>
    </row>
    <row r="397" spans="2:6" hidden="1">
      <c r="B397" s="13"/>
      <c r="C397" s="13"/>
      <c r="D397" s="13"/>
      <c r="E397" s="13"/>
      <c r="F397" s="13"/>
    </row>
    <row r="398" spans="2:6" hidden="1">
      <c r="B398" s="13"/>
      <c r="C398" s="13"/>
      <c r="D398" s="13"/>
      <c r="E398" s="13"/>
      <c r="F398" s="13"/>
    </row>
    <row r="399" spans="2:6" hidden="1">
      <c r="B399" s="13"/>
      <c r="C399" s="13"/>
      <c r="D399" s="13"/>
      <c r="E399" s="13"/>
      <c r="F399" s="13"/>
    </row>
    <row r="400" spans="2:6" hidden="1">
      <c r="B400" s="13"/>
      <c r="C400" s="13"/>
      <c r="D400" s="13"/>
      <c r="E400" s="13"/>
      <c r="F400" s="13"/>
    </row>
    <row r="401" spans="2:6" hidden="1">
      <c r="B401" s="13"/>
      <c r="C401" s="13"/>
      <c r="D401" s="13"/>
      <c r="E401" s="13"/>
      <c r="F401" s="13"/>
    </row>
    <row r="402" spans="2:6" hidden="1">
      <c r="B402" s="13"/>
      <c r="C402" s="13"/>
      <c r="D402" s="13"/>
      <c r="E402" s="13"/>
      <c r="F402" s="13"/>
    </row>
    <row r="403" spans="2:6" hidden="1">
      <c r="B403" s="13"/>
      <c r="C403" s="13"/>
      <c r="D403" s="13"/>
      <c r="E403" s="13"/>
      <c r="F403" s="13"/>
    </row>
    <row r="404" spans="2:6" hidden="1">
      <c r="B404" s="13"/>
      <c r="C404" s="13"/>
      <c r="D404" s="13"/>
      <c r="E404" s="13"/>
      <c r="F404" s="13"/>
    </row>
    <row r="405" spans="2:6" hidden="1">
      <c r="B405" s="13"/>
      <c r="C405" s="13"/>
      <c r="D405" s="13"/>
      <c r="E405" s="13"/>
      <c r="F405" s="13"/>
    </row>
    <row r="406" spans="2:6" hidden="1">
      <c r="B406" s="13"/>
      <c r="C406" s="13"/>
      <c r="D406" s="13"/>
      <c r="E406" s="13"/>
      <c r="F406" s="13"/>
    </row>
    <row r="407" spans="2:6" hidden="1">
      <c r="B407" s="13"/>
      <c r="C407" s="13"/>
      <c r="D407" s="13"/>
      <c r="E407" s="13"/>
      <c r="F407" s="13"/>
    </row>
    <row r="408" spans="2:6" hidden="1">
      <c r="B408" s="13"/>
      <c r="C408" s="13"/>
      <c r="D408" s="13"/>
      <c r="E408" s="13"/>
      <c r="F408" s="13"/>
    </row>
    <row r="409" spans="2:6" hidden="1">
      <c r="B409" s="13"/>
      <c r="C409" s="13"/>
      <c r="D409" s="13"/>
      <c r="E409" s="13"/>
      <c r="F409" s="13"/>
    </row>
    <row r="410" spans="2:6" hidden="1">
      <c r="B410" s="13"/>
      <c r="C410" s="13"/>
      <c r="D410" s="13"/>
      <c r="E410" s="13"/>
      <c r="F410" s="13"/>
    </row>
    <row r="411" spans="2:6" hidden="1">
      <c r="B411" s="13"/>
      <c r="C411" s="13"/>
      <c r="D411" s="13"/>
      <c r="E411" s="13"/>
      <c r="F411" s="13"/>
    </row>
    <row r="412" spans="2:6" hidden="1">
      <c r="B412" s="13"/>
      <c r="C412" s="13"/>
      <c r="D412" s="13"/>
      <c r="E412" s="13"/>
      <c r="F412" s="13"/>
    </row>
    <row r="413" spans="2:6" hidden="1">
      <c r="B413" s="13"/>
      <c r="C413" s="13"/>
      <c r="D413" s="13"/>
      <c r="E413" s="13"/>
      <c r="F413" s="13"/>
    </row>
    <row r="414" spans="2:6" hidden="1">
      <c r="B414" s="13"/>
      <c r="C414" s="13"/>
      <c r="D414" s="13"/>
      <c r="E414" s="13"/>
      <c r="F414" s="13"/>
    </row>
    <row r="415" spans="2:6" hidden="1">
      <c r="B415" s="13"/>
      <c r="C415" s="13"/>
      <c r="D415" s="13"/>
      <c r="E415" s="13"/>
      <c r="F415" s="13"/>
    </row>
    <row r="416" spans="2:6" hidden="1">
      <c r="B416" s="13"/>
      <c r="C416" s="13"/>
      <c r="D416" s="13"/>
      <c r="E416" s="13"/>
      <c r="F416" s="13"/>
    </row>
    <row r="417" spans="2:6" hidden="1">
      <c r="B417" s="13"/>
      <c r="C417" s="13"/>
      <c r="D417" s="13"/>
      <c r="E417" s="13"/>
      <c r="F417" s="13"/>
    </row>
    <row r="418" spans="2:6" hidden="1">
      <c r="B418" s="13"/>
      <c r="C418" s="13"/>
      <c r="D418" s="13"/>
      <c r="E418" s="13"/>
      <c r="F418" s="13"/>
    </row>
    <row r="419" spans="2:6" hidden="1">
      <c r="B419" s="13"/>
      <c r="C419" s="13"/>
      <c r="D419" s="13"/>
      <c r="E419" s="13"/>
      <c r="F419" s="13"/>
    </row>
    <row r="420" spans="2:6" hidden="1">
      <c r="B420" s="13"/>
      <c r="C420" s="13"/>
      <c r="D420" s="13"/>
      <c r="E420" s="13"/>
      <c r="F420" s="13"/>
    </row>
    <row r="421" spans="2:6" hidden="1">
      <c r="B421" s="13"/>
      <c r="C421" s="13"/>
      <c r="D421" s="13"/>
      <c r="E421" s="13"/>
      <c r="F421" s="13"/>
    </row>
    <row r="422" spans="2:6" hidden="1">
      <c r="B422" s="13"/>
      <c r="C422" s="13"/>
      <c r="D422" s="13"/>
      <c r="E422" s="13"/>
      <c r="F422" s="13"/>
    </row>
    <row r="423" spans="2:6" hidden="1">
      <c r="B423" s="13"/>
      <c r="C423" s="13"/>
      <c r="D423" s="13"/>
      <c r="E423" s="13"/>
      <c r="F423" s="13"/>
    </row>
    <row r="424" spans="2:6" hidden="1">
      <c r="B424" s="13"/>
      <c r="C424" s="13"/>
      <c r="D424" s="13"/>
      <c r="E424" s="13"/>
      <c r="F424" s="13"/>
    </row>
    <row r="425" spans="2:6" hidden="1">
      <c r="B425" s="13"/>
      <c r="C425" s="13"/>
      <c r="D425" s="13"/>
      <c r="E425" s="13"/>
      <c r="F425" s="13"/>
    </row>
    <row r="426" spans="2:6" hidden="1">
      <c r="B426" s="13"/>
      <c r="C426" s="13"/>
      <c r="D426" s="13"/>
      <c r="E426" s="13"/>
      <c r="F426" s="13"/>
    </row>
    <row r="427" spans="2:6" hidden="1">
      <c r="B427" s="13"/>
      <c r="C427" s="13"/>
      <c r="D427" s="13"/>
      <c r="E427" s="13"/>
      <c r="F427" s="13"/>
    </row>
    <row r="428" spans="2:6" hidden="1">
      <c r="B428" s="13"/>
      <c r="C428" s="13"/>
      <c r="D428" s="13"/>
      <c r="E428" s="13"/>
      <c r="F428" s="13"/>
    </row>
    <row r="429" spans="2:6" hidden="1">
      <c r="B429" s="13"/>
      <c r="C429" s="13"/>
      <c r="D429" s="13"/>
      <c r="E429" s="13"/>
      <c r="F429" s="13"/>
    </row>
    <row r="430" spans="2:6" hidden="1">
      <c r="B430" s="13"/>
      <c r="C430" s="13"/>
      <c r="D430" s="13"/>
      <c r="E430" s="13"/>
      <c r="F430" s="13"/>
    </row>
    <row r="431" spans="2:6" hidden="1">
      <c r="B431" s="13"/>
      <c r="C431" s="13"/>
      <c r="D431" s="13"/>
      <c r="E431" s="13"/>
      <c r="F431" s="13"/>
    </row>
    <row r="432" spans="2:6" hidden="1">
      <c r="B432" s="13"/>
      <c r="C432" s="13"/>
      <c r="D432" s="13"/>
      <c r="E432" s="13"/>
      <c r="F432" s="13"/>
    </row>
    <row r="433" spans="2:6" hidden="1">
      <c r="B433" s="13"/>
      <c r="C433" s="13"/>
      <c r="D433" s="13"/>
      <c r="E433" s="13"/>
      <c r="F433" s="13"/>
    </row>
    <row r="434" spans="2:6" hidden="1">
      <c r="B434" s="13"/>
      <c r="C434" s="13"/>
      <c r="D434" s="13"/>
      <c r="E434" s="13"/>
      <c r="F434" s="13"/>
    </row>
    <row r="435" spans="2:6" hidden="1">
      <c r="B435" s="13"/>
      <c r="C435" s="13"/>
      <c r="D435" s="13"/>
      <c r="E435" s="13"/>
      <c r="F435" s="13"/>
    </row>
    <row r="436" spans="2:6" hidden="1">
      <c r="B436" s="13"/>
      <c r="C436" s="13"/>
      <c r="D436" s="13"/>
      <c r="E436" s="13"/>
      <c r="F436" s="13"/>
    </row>
    <row r="437" spans="2:6" hidden="1">
      <c r="B437" s="13"/>
      <c r="C437" s="13"/>
      <c r="D437" s="13"/>
      <c r="E437" s="13"/>
      <c r="F437" s="13"/>
    </row>
    <row r="438" spans="2:6" hidden="1">
      <c r="B438" s="13"/>
      <c r="C438" s="13"/>
      <c r="D438" s="13"/>
      <c r="E438" s="13"/>
      <c r="F438" s="13"/>
    </row>
    <row r="439" spans="2:6" hidden="1">
      <c r="B439" s="13"/>
      <c r="C439" s="13"/>
      <c r="D439" s="13"/>
      <c r="E439" s="13"/>
      <c r="F439" s="13"/>
    </row>
    <row r="440" spans="2:6" hidden="1">
      <c r="B440" s="13"/>
      <c r="C440" s="13"/>
      <c r="D440" s="13"/>
      <c r="E440" s="13"/>
      <c r="F440" s="13"/>
    </row>
    <row r="441" spans="2:6" hidden="1">
      <c r="B441" s="13"/>
      <c r="C441" s="13"/>
      <c r="D441" s="13"/>
      <c r="E441" s="13"/>
      <c r="F441" s="13"/>
    </row>
    <row r="442" spans="2:6" hidden="1">
      <c r="B442" s="13"/>
      <c r="C442" s="13"/>
      <c r="D442" s="13"/>
      <c r="E442" s="13"/>
      <c r="F442" s="13"/>
    </row>
    <row r="443" spans="2:6" hidden="1">
      <c r="B443" s="13"/>
      <c r="C443" s="13"/>
      <c r="D443" s="13"/>
      <c r="E443" s="13"/>
      <c r="F443" s="13"/>
    </row>
    <row r="444" spans="2:6" hidden="1">
      <c r="B444" s="13"/>
      <c r="C444" s="13"/>
      <c r="D444" s="13"/>
      <c r="E444" s="13"/>
      <c r="F444" s="13"/>
    </row>
    <row r="445" spans="2:6" hidden="1">
      <c r="B445" s="13"/>
      <c r="C445" s="13"/>
      <c r="D445" s="13"/>
      <c r="E445" s="13"/>
      <c r="F445" s="13"/>
    </row>
    <row r="446" spans="2:6" hidden="1">
      <c r="B446" s="13"/>
      <c r="C446" s="13"/>
      <c r="D446" s="13"/>
      <c r="E446" s="13"/>
      <c r="F446" s="13"/>
    </row>
    <row r="447" spans="2:6" hidden="1">
      <c r="B447" s="13"/>
      <c r="C447" s="13"/>
      <c r="D447" s="13"/>
      <c r="E447" s="13"/>
      <c r="F447" s="13"/>
    </row>
    <row r="448" spans="2:6" hidden="1">
      <c r="B448" s="13"/>
      <c r="C448" s="13"/>
      <c r="D448" s="13"/>
      <c r="E448" s="13"/>
      <c r="F448" s="13"/>
    </row>
    <row r="449" spans="2:6" hidden="1">
      <c r="B449" s="13"/>
      <c r="C449" s="13"/>
      <c r="D449" s="13"/>
      <c r="E449" s="13"/>
      <c r="F449" s="13"/>
    </row>
    <row r="450" spans="2:6" hidden="1">
      <c r="B450" s="13"/>
      <c r="C450" s="13"/>
      <c r="D450" s="13"/>
      <c r="E450" s="13"/>
      <c r="F450" s="13"/>
    </row>
    <row r="451" spans="2:6" hidden="1">
      <c r="B451" s="13"/>
      <c r="C451" s="13"/>
      <c r="D451" s="13"/>
      <c r="E451" s="13"/>
      <c r="F451" s="13"/>
    </row>
    <row r="452" spans="2:6" hidden="1">
      <c r="B452" s="13"/>
      <c r="C452" s="13"/>
      <c r="D452" s="13"/>
      <c r="E452" s="13"/>
      <c r="F452" s="13"/>
    </row>
    <row r="453" spans="2:6" hidden="1">
      <c r="B453" s="13"/>
      <c r="C453" s="13"/>
      <c r="D453" s="13"/>
      <c r="E453" s="13"/>
      <c r="F453" s="13"/>
    </row>
    <row r="454" spans="2:6" hidden="1">
      <c r="B454" s="13"/>
      <c r="C454" s="13"/>
      <c r="D454" s="13"/>
      <c r="E454" s="13"/>
      <c r="F454" s="13"/>
    </row>
    <row r="455" spans="2:6" hidden="1">
      <c r="B455" s="13"/>
      <c r="C455" s="13"/>
      <c r="D455" s="13"/>
      <c r="E455" s="13"/>
      <c r="F455" s="13"/>
    </row>
    <row r="456" spans="2:6" hidden="1">
      <c r="B456" s="13"/>
      <c r="C456" s="13"/>
      <c r="D456" s="13"/>
      <c r="E456" s="13"/>
      <c r="F456" s="13"/>
    </row>
    <row r="457" spans="2:6" hidden="1">
      <c r="B457" s="13"/>
      <c r="C457" s="13"/>
      <c r="D457" s="13"/>
      <c r="E457" s="13"/>
      <c r="F457" s="13"/>
    </row>
    <row r="458" spans="2:6" hidden="1">
      <c r="B458" s="13"/>
      <c r="C458" s="13"/>
      <c r="D458" s="13"/>
      <c r="E458" s="13"/>
      <c r="F458" s="13"/>
    </row>
    <row r="459" spans="2:6" hidden="1">
      <c r="B459" s="13"/>
      <c r="C459" s="13"/>
      <c r="D459" s="13"/>
      <c r="E459" s="13"/>
      <c r="F459" s="13"/>
    </row>
    <row r="460" spans="2:6" hidden="1">
      <c r="B460" s="13"/>
      <c r="C460" s="13"/>
      <c r="D460" s="13"/>
      <c r="E460" s="13"/>
      <c r="F460" s="13"/>
    </row>
    <row r="461" spans="2:6" hidden="1">
      <c r="B461" s="13"/>
      <c r="C461" s="13"/>
      <c r="D461" s="13"/>
      <c r="E461" s="13"/>
      <c r="F461" s="13"/>
    </row>
    <row r="462" spans="2:6" hidden="1">
      <c r="B462" s="13"/>
      <c r="C462" s="13"/>
      <c r="D462" s="13"/>
      <c r="E462" s="13"/>
      <c r="F462" s="13"/>
    </row>
    <row r="463" spans="2:6" hidden="1">
      <c r="B463" s="13"/>
      <c r="C463" s="13"/>
      <c r="D463" s="13"/>
      <c r="E463" s="13"/>
      <c r="F463" s="13"/>
    </row>
    <row r="464" spans="2:6" hidden="1">
      <c r="B464" s="13"/>
      <c r="C464" s="13"/>
      <c r="D464" s="13"/>
      <c r="E464" s="13"/>
      <c r="F464" s="13"/>
    </row>
    <row r="465" spans="2:6" hidden="1">
      <c r="B465" s="13"/>
      <c r="C465" s="13"/>
      <c r="D465" s="13"/>
      <c r="E465" s="13"/>
      <c r="F465" s="13"/>
    </row>
    <row r="466" spans="2:6" hidden="1">
      <c r="B466" s="13"/>
      <c r="C466" s="13"/>
      <c r="D466" s="13"/>
      <c r="E466" s="13"/>
      <c r="F466" s="13"/>
    </row>
    <row r="467" spans="2:6" hidden="1">
      <c r="B467" s="13"/>
      <c r="C467" s="13"/>
      <c r="D467" s="13"/>
      <c r="E467" s="13"/>
      <c r="F467" s="13"/>
    </row>
    <row r="468" spans="2:6" hidden="1">
      <c r="B468" s="13"/>
      <c r="C468" s="13"/>
      <c r="D468" s="13"/>
      <c r="E468" s="13"/>
      <c r="F468" s="13"/>
    </row>
    <row r="469" spans="2:6" hidden="1">
      <c r="B469" s="13"/>
      <c r="C469" s="13"/>
      <c r="D469" s="13"/>
      <c r="E469" s="13"/>
      <c r="F469" s="13"/>
    </row>
    <row r="470" spans="2:6" hidden="1">
      <c r="B470" s="13"/>
      <c r="C470" s="13"/>
      <c r="D470" s="13"/>
      <c r="E470" s="13"/>
      <c r="F470" s="13"/>
    </row>
    <row r="471" spans="2:6" hidden="1">
      <c r="B471" s="13"/>
      <c r="C471" s="13"/>
      <c r="D471" s="13"/>
      <c r="E471" s="13"/>
      <c r="F471" s="13"/>
    </row>
    <row r="472" spans="2:6" hidden="1">
      <c r="B472" s="13"/>
      <c r="C472" s="13"/>
      <c r="D472" s="13"/>
      <c r="E472" s="13"/>
      <c r="F472" s="13"/>
    </row>
    <row r="473" spans="2:6" hidden="1">
      <c r="B473" s="13"/>
      <c r="C473" s="13"/>
      <c r="D473" s="13"/>
      <c r="E473" s="13"/>
      <c r="F473" s="13"/>
    </row>
    <row r="474" spans="2:6" hidden="1">
      <c r="B474" s="13"/>
      <c r="C474" s="13"/>
      <c r="D474" s="13"/>
      <c r="E474" s="13"/>
      <c r="F474" s="13"/>
    </row>
    <row r="475" spans="2:6" hidden="1">
      <c r="B475" s="13"/>
      <c r="C475" s="13"/>
      <c r="D475" s="13"/>
      <c r="E475" s="13"/>
      <c r="F475" s="13"/>
    </row>
    <row r="476" spans="2:6" hidden="1">
      <c r="B476" s="13"/>
      <c r="C476" s="13"/>
      <c r="D476" s="13"/>
      <c r="E476" s="13"/>
      <c r="F476" s="13"/>
    </row>
    <row r="477" spans="2:6" hidden="1">
      <c r="B477" s="13"/>
      <c r="C477" s="13"/>
      <c r="D477" s="13"/>
      <c r="E477" s="13"/>
      <c r="F477" s="13"/>
    </row>
    <row r="478" spans="2:6" hidden="1">
      <c r="B478" s="13"/>
      <c r="C478" s="13"/>
      <c r="D478" s="13"/>
      <c r="E478" s="13"/>
      <c r="F478" s="13"/>
    </row>
    <row r="479" spans="2:6" hidden="1">
      <c r="B479" s="13"/>
      <c r="C479" s="13"/>
      <c r="D479" s="13"/>
      <c r="E479" s="13"/>
      <c r="F479" s="13"/>
    </row>
    <row r="480" spans="2:6" hidden="1">
      <c r="B480" s="13"/>
      <c r="C480" s="13"/>
      <c r="D480" s="13"/>
      <c r="E480" s="13"/>
      <c r="F480" s="13"/>
    </row>
    <row r="481" spans="2:6" hidden="1">
      <c r="B481" s="13"/>
      <c r="C481" s="13"/>
      <c r="D481" s="13"/>
      <c r="E481" s="13"/>
      <c r="F481" s="13"/>
    </row>
    <row r="482" spans="2:6" hidden="1">
      <c r="B482" s="13"/>
      <c r="C482" s="13"/>
      <c r="D482" s="13"/>
      <c r="E482" s="13"/>
      <c r="F482" s="13"/>
    </row>
    <row r="483" spans="2:6" hidden="1">
      <c r="B483" s="13"/>
      <c r="C483" s="13"/>
      <c r="D483" s="13"/>
      <c r="E483" s="13"/>
      <c r="F483" s="13"/>
    </row>
    <row r="484" spans="2:6" hidden="1">
      <c r="B484" s="13"/>
      <c r="C484" s="13"/>
      <c r="D484" s="13"/>
      <c r="E484" s="13"/>
      <c r="F484" s="13"/>
    </row>
    <row r="485" spans="2:6" hidden="1">
      <c r="B485" s="13"/>
      <c r="C485" s="13"/>
      <c r="D485" s="13"/>
      <c r="E485" s="13"/>
      <c r="F485" s="13"/>
    </row>
    <row r="486" spans="2:6" hidden="1">
      <c r="B486" s="13"/>
      <c r="C486" s="13"/>
      <c r="D486" s="13"/>
      <c r="E486" s="13"/>
      <c r="F486" s="13"/>
    </row>
    <row r="487" spans="2:6" hidden="1">
      <c r="B487" s="13"/>
      <c r="C487" s="13"/>
      <c r="D487" s="13"/>
      <c r="E487" s="13"/>
      <c r="F487" s="13"/>
    </row>
    <row r="488" spans="2:6" hidden="1">
      <c r="B488" s="13"/>
      <c r="C488" s="13"/>
      <c r="D488" s="13"/>
      <c r="E488" s="13"/>
      <c r="F488" s="13"/>
    </row>
    <row r="489" spans="2:6" hidden="1">
      <c r="B489" s="13"/>
      <c r="C489" s="13"/>
      <c r="D489" s="13"/>
      <c r="E489" s="13"/>
      <c r="F489" s="13"/>
    </row>
    <row r="490" spans="2:6" hidden="1">
      <c r="B490" s="13"/>
      <c r="C490" s="13"/>
      <c r="D490" s="13"/>
      <c r="E490" s="13"/>
      <c r="F490" s="13"/>
    </row>
    <row r="491" spans="2:6" hidden="1">
      <c r="B491" s="13"/>
      <c r="C491" s="13"/>
      <c r="D491" s="13"/>
      <c r="E491" s="13"/>
      <c r="F491" s="13"/>
    </row>
    <row r="492" spans="2:6" hidden="1">
      <c r="B492" s="13"/>
      <c r="C492" s="13"/>
      <c r="D492" s="13"/>
      <c r="E492" s="13"/>
      <c r="F492" s="13"/>
    </row>
    <row r="493" spans="2:6" hidden="1">
      <c r="B493" s="13"/>
      <c r="C493" s="13"/>
      <c r="D493" s="13"/>
      <c r="E493" s="13"/>
      <c r="F493" s="13"/>
    </row>
    <row r="494" spans="2:6" hidden="1">
      <c r="B494" s="13"/>
      <c r="C494" s="13"/>
      <c r="D494" s="13"/>
      <c r="E494" s="13"/>
      <c r="F494" s="13"/>
    </row>
    <row r="495" spans="2:6" hidden="1">
      <c r="B495" s="13"/>
      <c r="C495" s="13"/>
      <c r="D495" s="13"/>
      <c r="E495" s="13"/>
      <c r="F495" s="13"/>
    </row>
    <row r="496" spans="2:6" hidden="1">
      <c r="B496" s="13"/>
      <c r="C496" s="13"/>
      <c r="D496" s="13"/>
      <c r="E496" s="13"/>
      <c r="F496" s="13"/>
    </row>
    <row r="497" spans="2:6" hidden="1">
      <c r="B497" s="13"/>
      <c r="C497" s="13"/>
      <c r="D497" s="13"/>
      <c r="E497" s="13"/>
      <c r="F497" s="13"/>
    </row>
    <row r="498" spans="2:6" hidden="1">
      <c r="B498" s="13"/>
      <c r="C498" s="13"/>
      <c r="D498" s="13"/>
      <c r="E498" s="13"/>
      <c r="F498" s="13"/>
    </row>
    <row r="499" spans="2:6" hidden="1">
      <c r="B499" s="13"/>
      <c r="C499" s="13"/>
      <c r="D499" s="13"/>
      <c r="E499" s="13"/>
      <c r="F499" s="13"/>
    </row>
    <row r="500" spans="2:6" hidden="1">
      <c r="B500" s="13"/>
      <c r="C500" s="13"/>
      <c r="D500" s="13"/>
      <c r="E500" s="13"/>
      <c r="F500" s="13"/>
    </row>
    <row r="501" spans="2:6" hidden="1">
      <c r="B501" s="13"/>
      <c r="C501" s="13"/>
      <c r="D501" s="13"/>
      <c r="E501" s="13"/>
      <c r="F501" s="13"/>
    </row>
    <row r="502" spans="2:6" hidden="1">
      <c r="B502" s="13"/>
      <c r="C502" s="13"/>
      <c r="D502" s="13"/>
      <c r="E502" s="13"/>
      <c r="F502" s="13"/>
    </row>
    <row r="503" spans="2:6" hidden="1">
      <c r="B503" s="13"/>
      <c r="C503" s="13"/>
      <c r="D503" s="13"/>
      <c r="E503" s="13"/>
      <c r="F503" s="13"/>
    </row>
    <row r="504" spans="2:6" hidden="1">
      <c r="B504" s="13"/>
      <c r="C504" s="13"/>
      <c r="D504" s="13"/>
      <c r="E504" s="13"/>
      <c r="F504" s="13"/>
    </row>
    <row r="505" spans="2:6" hidden="1">
      <c r="B505" s="13"/>
      <c r="C505" s="13"/>
      <c r="D505" s="13"/>
      <c r="E505" s="13"/>
      <c r="F505" s="13"/>
    </row>
    <row r="506" spans="2:6" hidden="1">
      <c r="B506" s="13"/>
      <c r="C506" s="13"/>
      <c r="D506" s="13"/>
      <c r="E506" s="13"/>
      <c r="F506" s="13"/>
    </row>
    <row r="507" spans="2:6" hidden="1">
      <c r="B507" s="13"/>
      <c r="C507" s="13"/>
      <c r="D507" s="13"/>
      <c r="E507" s="13"/>
      <c r="F507" s="13"/>
    </row>
    <row r="508" spans="2:6" hidden="1">
      <c r="B508" s="13"/>
      <c r="C508" s="13"/>
      <c r="D508" s="13"/>
      <c r="E508" s="13"/>
      <c r="F508" s="13"/>
    </row>
    <row r="509" spans="2:6" hidden="1">
      <c r="B509" s="13"/>
      <c r="C509" s="13"/>
      <c r="D509" s="13"/>
      <c r="E509" s="13"/>
      <c r="F509" s="13"/>
    </row>
    <row r="510" spans="2:6" hidden="1">
      <c r="B510" s="13"/>
      <c r="C510" s="13"/>
      <c r="D510" s="13"/>
      <c r="E510" s="13"/>
      <c r="F510" s="13"/>
    </row>
    <row r="511" spans="2:6" hidden="1">
      <c r="B511" s="13"/>
      <c r="C511" s="13"/>
      <c r="D511" s="13"/>
      <c r="E511" s="13"/>
      <c r="F511" s="13"/>
    </row>
    <row r="512" spans="2:6" hidden="1">
      <c r="B512" s="13"/>
      <c r="C512" s="13"/>
      <c r="D512" s="13"/>
      <c r="E512" s="13"/>
      <c r="F512" s="13"/>
    </row>
    <row r="513" spans="2:6" hidden="1">
      <c r="B513" s="13"/>
      <c r="C513" s="13"/>
      <c r="D513" s="13"/>
      <c r="E513" s="13"/>
      <c r="F513" s="13"/>
    </row>
    <row r="514" spans="2:6" hidden="1">
      <c r="B514" s="13"/>
      <c r="C514" s="13"/>
      <c r="D514" s="13"/>
      <c r="E514" s="13"/>
      <c r="F514" s="13"/>
    </row>
    <row r="515" spans="2:6" hidden="1">
      <c r="B515" s="13"/>
      <c r="C515" s="13"/>
      <c r="D515" s="13"/>
      <c r="E515" s="13"/>
      <c r="F515" s="13"/>
    </row>
    <row r="516" spans="2:6" hidden="1">
      <c r="B516" s="13"/>
      <c r="C516" s="13"/>
      <c r="D516" s="13"/>
      <c r="E516" s="13"/>
      <c r="F516" s="13"/>
    </row>
    <row r="517" spans="2:6" hidden="1">
      <c r="B517" s="13"/>
      <c r="C517" s="13"/>
      <c r="D517" s="13"/>
      <c r="E517" s="13"/>
      <c r="F517" s="13"/>
    </row>
    <row r="518" spans="2:6" hidden="1">
      <c r="B518" s="13"/>
      <c r="C518" s="13"/>
      <c r="D518" s="13"/>
      <c r="E518" s="13"/>
      <c r="F518" s="13"/>
    </row>
    <row r="519" spans="2:6" hidden="1">
      <c r="B519" s="13"/>
      <c r="C519" s="13"/>
      <c r="D519" s="13"/>
      <c r="E519" s="13"/>
      <c r="F519" s="13"/>
    </row>
    <row r="520" spans="2:6" hidden="1">
      <c r="B520" s="13"/>
      <c r="C520" s="13"/>
      <c r="D520" s="13"/>
      <c r="E520" s="13"/>
      <c r="F520" s="13"/>
    </row>
    <row r="521" spans="2:6" hidden="1">
      <c r="B521" s="13"/>
      <c r="C521" s="13"/>
      <c r="D521" s="13"/>
      <c r="E521" s="13"/>
      <c r="F521" s="13"/>
    </row>
    <row r="522" spans="2:6" hidden="1">
      <c r="B522" s="13"/>
      <c r="C522" s="13"/>
      <c r="D522" s="13"/>
      <c r="E522" s="13"/>
      <c r="F522" s="13"/>
    </row>
    <row r="523" spans="2:6" hidden="1">
      <c r="B523" s="13"/>
      <c r="C523" s="13"/>
      <c r="D523" s="13"/>
      <c r="E523" s="13"/>
      <c r="F523" s="13"/>
    </row>
    <row r="524" spans="2:6" hidden="1">
      <c r="B524" s="13"/>
      <c r="C524" s="13"/>
      <c r="D524" s="13"/>
      <c r="E524" s="13"/>
      <c r="F524" s="13"/>
    </row>
    <row r="525" spans="2:6" hidden="1">
      <c r="B525" s="13"/>
      <c r="C525" s="13"/>
      <c r="D525" s="13"/>
      <c r="E525" s="13"/>
      <c r="F525" s="13"/>
    </row>
    <row r="526" spans="2:6" hidden="1">
      <c r="B526" s="13"/>
      <c r="C526" s="13"/>
      <c r="D526" s="13"/>
      <c r="E526" s="13"/>
      <c r="F526" s="13"/>
    </row>
    <row r="527" spans="2:6" hidden="1">
      <c r="B527" s="13"/>
      <c r="C527" s="13"/>
      <c r="D527" s="13"/>
      <c r="E527" s="13"/>
      <c r="F527" s="13"/>
    </row>
    <row r="528" spans="2:6" hidden="1">
      <c r="B528" s="13"/>
      <c r="C528" s="13"/>
      <c r="D528" s="13"/>
      <c r="E528" s="13"/>
      <c r="F528" s="13"/>
    </row>
    <row r="529" spans="2:6" hidden="1">
      <c r="B529" s="13"/>
      <c r="C529" s="13"/>
      <c r="D529" s="13"/>
      <c r="E529" s="13"/>
      <c r="F529" s="13"/>
    </row>
    <row r="530" spans="2:6" hidden="1">
      <c r="B530" s="13"/>
      <c r="C530" s="13"/>
      <c r="D530" s="13"/>
      <c r="E530" s="13"/>
      <c r="F530" s="13"/>
    </row>
    <row r="531" spans="2:6" hidden="1">
      <c r="B531" s="13"/>
      <c r="C531" s="13"/>
      <c r="D531" s="13"/>
      <c r="E531" s="13"/>
      <c r="F531" s="13"/>
    </row>
    <row r="532" spans="2:6" hidden="1">
      <c r="B532" s="13"/>
      <c r="C532" s="13"/>
      <c r="D532" s="13"/>
      <c r="E532" s="13"/>
      <c r="F532" s="13"/>
    </row>
    <row r="533" spans="2:6" hidden="1">
      <c r="B533" s="13"/>
      <c r="C533" s="13"/>
      <c r="D533" s="13"/>
      <c r="E533" s="13"/>
      <c r="F533" s="13"/>
    </row>
    <row r="534" spans="2:6" hidden="1">
      <c r="B534" s="13"/>
      <c r="C534" s="13"/>
      <c r="D534" s="13"/>
      <c r="E534" s="13"/>
      <c r="F534" s="13"/>
    </row>
    <row r="535" spans="2:6" hidden="1">
      <c r="B535" s="13"/>
      <c r="C535" s="13"/>
      <c r="D535" s="13"/>
      <c r="E535" s="13"/>
      <c r="F535" s="13"/>
    </row>
    <row r="536" spans="2:6" hidden="1">
      <c r="B536" s="13"/>
      <c r="C536" s="13"/>
      <c r="D536" s="13"/>
      <c r="E536" s="13"/>
      <c r="F536" s="13"/>
    </row>
    <row r="537" spans="2:6" hidden="1">
      <c r="B537" s="13"/>
      <c r="C537" s="13"/>
      <c r="D537" s="13"/>
      <c r="E537" s="13"/>
      <c r="F537" s="13"/>
    </row>
    <row r="538" spans="2:6" hidden="1">
      <c r="B538" s="13"/>
      <c r="C538" s="13"/>
      <c r="D538" s="13"/>
      <c r="E538" s="13"/>
      <c r="F538" s="13"/>
    </row>
    <row r="539" spans="2:6" hidden="1">
      <c r="B539" s="13"/>
      <c r="C539" s="13"/>
      <c r="D539" s="13"/>
      <c r="E539" s="13"/>
      <c r="F539" s="13"/>
    </row>
    <row r="540" spans="2:6" hidden="1">
      <c r="B540" s="13"/>
      <c r="C540" s="13"/>
      <c r="D540" s="13"/>
      <c r="E540" s="13"/>
      <c r="F540" s="13"/>
    </row>
    <row r="541" spans="2:6" hidden="1">
      <c r="B541" s="13"/>
      <c r="C541" s="13"/>
      <c r="D541" s="13"/>
      <c r="E541" s="13"/>
      <c r="F541" s="13"/>
    </row>
    <row r="542" spans="2:6" hidden="1">
      <c r="B542" s="13"/>
      <c r="C542" s="13"/>
      <c r="D542" s="13"/>
      <c r="E542" s="13"/>
      <c r="F542" s="13"/>
    </row>
    <row r="543" spans="2:6" hidden="1">
      <c r="B543" s="13"/>
      <c r="C543" s="13"/>
      <c r="D543" s="13"/>
      <c r="E543" s="13"/>
      <c r="F543" s="13"/>
    </row>
    <row r="544" spans="2:6" hidden="1">
      <c r="B544" s="13"/>
      <c r="C544" s="13"/>
      <c r="D544" s="13"/>
      <c r="E544" s="13"/>
      <c r="F544" s="13"/>
    </row>
    <row r="545" spans="2:6" hidden="1">
      <c r="B545" s="13"/>
      <c r="C545" s="13"/>
      <c r="D545" s="13"/>
      <c r="E545" s="13"/>
      <c r="F545" s="13"/>
    </row>
    <row r="546" spans="2:6" hidden="1">
      <c r="B546" s="13"/>
      <c r="C546" s="13"/>
      <c r="D546" s="13"/>
      <c r="E546" s="13"/>
      <c r="F546" s="13"/>
    </row>
    <row r="547" spans="2:6" hidden="1">
      <c r="B547" s="13"/>
      <c r="C547" s="13"/>
      <c r="D547" s="13"/>
      <c r="E547" s="13"/>
      <c r="F547" s="13"/>
    </row>
    <row r="548" spans="2:6" hidden="1">
      <c r="B548" s="13"/>
      <c r="C548" s="13"/>
      <c r="D548" s="13"/>
      <c r="E548" s="13"/>
      <c r="F548" s="13"/>
    </row>
    <row r="549" spans="2:6" hidden="1">
      <c r="B549" s="13"/>
      <c r="C549" s="13"/>
      <c r="D549" s="13"/>
      <c r="E549" s="13"/>
      <c r="F549" s="13"/>
    </row>
    <row r="550" spans="2:6" hidden="1">
      <c r="B550" s="13"/>
      <c r="C550" s="13"/>
      <c r="D550" s="13"/>
      <c r="E550" s="13"/>
      <c r="F550" s="13"/>
    </row>
    <row r="551" spans="2:6" hidden="1">
      <c r="B551" s="13"/>
      <c r="C551" s="13"/>
      <c r="D551" s="13"/>
      <c r="E551" s="13"/>
      <c r="F551" s="13"/>
    </row>
    <row r="552" spans="2:6" hidden="1">
      <c r="B552" s="13"/>
      <c r="C552" s="13"/>
      <c r="D552" s="13"/>
      <c r="E552" s="13"/>
      <c r="F552" s="13"/>
    </row>
    <row r="553" spans="2:6" hidden="1">
      <c r="B553" s="13"/>
      <c r="C553" s="13"/>
      <c r="D553" s="13"/>
      <c r="E553" s="13"/>
      <c r="F553" s="13"/>
    </row>
    <row r="554" spans="2:6" hidden="1">
      <c r="B554" s="13"/>
      <c r="C554" s="13"/>
      <c r="D554" s="13"/>
      <c r="E554" s="13"/>
      <c r="F554" s="13"/>
    </row>
    <row r="555" spans="2:6" hidden="1">
      <c r="B555" s="13"/>
      <c r="C555" s="13"/>
      <c r="D555" s="13"/>
      <c r="E555" s="13"/>
      <c r="F555" s="13"/>
    </row>
    <row r="556" spans="2:6" hidden="1">
      <c r="B556" s="13"/>
      <c r="C556" s="13"/>
      <c r="D556" s="13"/>
      <c r="E556" s="13"/>
      <c r="F556" s="13"/>
    </row>
    <row r="557" spans="2:6" hidden="1">
      <c r="B557" s="13"/>
      <c r="C557" s="13"/>
      <c r="D557" s="13"/>
      <c r="E557" s="13"/>
      <c r="F557" s="13"/>
    </row>
    <row r="558" spans="2:6" hidden="1">
      <c r="B558" s="13"/>
      <c r="C558" s="13"/>
      <c r="D558" s="13"/>
      <c r="E558" s="13"/>
      <c r="F558" s="13"/>
    </row>
    <row r="559" spans="2:6" hidden="1">
      <c r="B559" s="13"/>
      <c r="C559" s="13"/>
      <c r="D559" s="13"/>
      <c r="E559" s="13"/>
      <c r="F559" s="13"/>
    </row>
    <row r="560" spans="2:6" hidden="1">
      <c r="B560" s="13"/>
      <c r="C560" s="13"/>
      <c r="D560" s="13"/>
      <c r="E560" s="13"/>
      <c r="F560" s="13"/>
    </row>
    <row r="561" spans="2:6" hidden="1">
      <c r="B561" s="13"/>
      <c r="C561" s="13"/>
      <c r="D561" s="13"/>
      <c r="E561" s="13"/>
      <c r="F561" s="13"/>
    </row>
    <row r="562" spans="2:6" hidden="1">
      <c r="B562" s="13"/>
      <c r="C562" s="13"/>
      <c r="D562" s="13"/>
      <c r="E562" s="13"/>
      <c r="F562" s="13"/>
    </row>
    <row r="563" spans="2:6" hidden="1">
      <c r="B563" s="13"/>
      <c r="C563" s="13"/>
      <c r="D563" s="13"/>
      <c r="E563" s="13"/>
      <c r="F563" s="13"/>
    </row>
    <row r="564" spans="2:6" hidden="1">
      <c r="B564" s="13"/>
      <c r="C564" s="13"/>
      <c r="D564" s="13"/>
      <c r="E564" s="13"/>
      <c r="F564" s="13"/>
    </row>
    <row r="565" spans="2:6" hidden="1">
      <c r="B565" s="13"/>
      <c r="C565" s="13"/>
      <c r="D565" s="13"/>
      <c r="E565" s="13"/>
      <c r="F565" s="13"/>
    </row>
    <row r="566" spans="2:6" hidden="1">
      <c r="B566" s="13"/>
      <c r="C566" s="13"/>
      <c r="D566" s="13"/>
      <c r="E566" s="13"/>
      <c r="F566" s="13"/>
    </row>
    <row r="567" spans="2:6" hidden="1">
      <c r="B567" s="13"/>
      <c r="C567" s="13"/>
      <c r="D567" s="13"/>
      <c r="E567" s="13"/>
      <c r="F567" s="13"/>
    </row>
    <row r="568" spans="2:6" hidden="1">
      <c r="B568" s="13"/>
      <c r="C568" s="13"/>
      <c r="D568" s="13"/>
      <c r="E568" s="13"/>
      <c r="F568" s="13"/>
    </row>
    <row r="569" spans="2:6" hidden="1">
      <c r="B569" s="13"/>
      <c r="C569" s="13"/>
      <c r="D569" s="13"/>
      <c r="E569" s="13"/>
      <c r="F569" s="13"/>
    </row>
    <row r="570" spans="2:6" hidden="1">
      <c r="B570" s="13"/>
      <c r="C570" s="13"/>
      <c r="D570" s="13"/>
      <c r="E570" s="13"/>
      <c r="F570" s="13"/>
    </row>
    <row r="571" spans="2:6" hidden="1">
      <c r="B571" s="13"/>
      <c r="C571" s="13"/>
      <c r="D571" s="13"/>
      <c r="E571" s="13"/>
      <c r="F571" s="13"/>
    </row>
    <row r="572" spans="2:6" hidden="1">
      <c r="B572" s="13"/>
      <c r="C572" s="13"/>
      <c r="D572" s="13"/>
      <c r="E572" s="13"/>
      <c r="F572" s="13"/>
    </row>
    <row r="573" spans="2:6" hidden="1">
      <c r="B573" s="13"/>
      <c r="C573" s="13"/>
      <c r="D573" s="13"/>
      <c r="E573" s="13"/>
      <c r="F573" s="13"/>
    </row>
    <row r="574" spans="2:6" hidden="1">
      <c r="B574" s="13"/>
      <c r="C574" s="13"/>
      <c r="D574" s="13"/>
      <c r="E574" s="13"/>
      <c r="F574" s="13"/>
    </row>
    <row r="575" spans="2:6" hidden="1">
      <c r="B575" s="13"/>
      <c r="C575" s="13"/>
      <c r="D575" s="13"/>
      <c r="E575" s="13"/>
      <c r="F575" s="13"/>
    </row>
    <row r="576" spans="2:6" hidden="1">
      <c r="B576" s="13"/>
      <c r="C576" s="13"/>
      <c r="D576" s="13"/>
      <c r="E576" s="13"/>
      <c r="F576" s="13"/>
    </row>
    <row r="577" spans="2:6" hidden="1">
      <c r="B577" s="13"/>
      <c r="C577" s="13"/>
      <c r="D577" s="13"/>
      <c r="E577" s="13"/>
      <c r="F577" s="13"/>
    </row>
    <row r="578" spans="2:6" hidden="1">
      <c r="B578" s="13"/>
      <c r="C578" s="13"/>
      <c r="D578" s="13"/>
      <c r="E578" s="13"/>
      <c r="F578" s="13"/>
    </row>
    <row r="579" spans="2:6" hidden="1">
      <c r="B579" s="13"/>
      <c r="C579" s="13"/>
      <c r="D579" s="13"/>
      <c r="E579" s="13"/>
      <c r="F579" s="13"/>
    </row>
    <row r="580" spans="2:6" hidden="1">
      <c r="B580" s="13"/>
      <c r="C580" s="13"/>
      <c r="D580" s="13"/>
      <c r="E580" s="13"/>
      <c r="F580" s="13"/>
    </row>
    <row r="581" spans="2:6" hidden="1">
      <c r="B581" s="13"/>
      <c r="C581" s="13"/>
      <c r="D581" s="13"/>
      <c r="E581" s="13"/>
      <c r="F581" s="13"/>
    </row>
    <row r="582" spans="2:6" hidden="1">
      <c r="B582" s="13"/>
      <c r="C582" s="13"/>
      <c r="D582" s="13"/>
      <c r="E582" s="13"/>
      <c r="F582" s="13"/>
    </row>
    <row r="583" spans="2:6" hidden="1">
      <c r="B583" s="13"/>
      <c r="C583" s="13"/>
      <c r="D583" s="13"/>
      <c r="E583" s="13"/>
      <c r="F583" s="13"/>
    </row>
    <row r="584" spans="2:6" hidden="1">
      <c r="B584" s="13"/>
      <c r="C584" s="13"/>
      <c r="D584" s="13"/>
      <c r="E584" s="13"/>
      <c r="F584" s="13"/>
    </row>
    <row r="585" spans="2:6" hidden="1">
      <c r="B585" s="13"/>
      <c r="C585" s="13"/>
      <c r="D585" s="13"/>
      <c r="E585" s="13"/>
      <c r="F585" s="13"/>
    </row>
    <row r="586" spans="2:6" hidden="1">
      <c r="B586" s="13"/>
      <c r="C586" s="13"/>
      <c r="D586" s="13"/>
      <c r="E586" s="13"/>
      <c r="F586" s="13"/>
    </row>
    <row r="587" spans="2:6" hidden="1">
      <c r="B587" s="13"/>
      <c r="C587" s="13"/>
      <c r="D587" s="13"/>
      <c r="E587" s="13"/>
      <c r="F587" s="13"/>
    </row>
    <row r="588" spans="2:6" hidden="1">
      <c r="B588" s="13"/>
      <c r="C588" s="13"/>
      <c r="D588" s="13"/>
      <c r="E588" s="13"/>
      <c r="F588" s="13"/>
    </row>
    <row r="589" spans="2:6" hidden="1">
      <c r="B589" s="13"/>
      <c r="C589" s="13"/>
      <c r="D589" s="13"/>
      <c r="E589" s="13"/>
      <c r="F589" s="13"/>
    </row>
    <row r="590" spans="2:6" hidden="1">
      <c r="B590" s="13"/>
      <c r="C590" s="13"/>
      <c r="D590" s="13"/>
      <c r="E590" s="13"/>
      <c r="F590" s="13"/>
    </row>
    <row r="591" spans="2:6" hidden="1">
      <c r="B591" s="13"/>
      <c r="C591" s="13"/>
      <c r="D591" s="13"/>
      <c r="E591" s="13"/>
      <c r="F591" s="13"/>
    </row>
    <row r="592" spans="2:6" hidden="1">
      <c r="B592" s="13"/>
      <c r="C592" s="13"/>
      <c r="D592" s="13"/>
      <c r="E592" s="13"/>
      <c r="F592" s="13"/>
    </row>
    <row r="593" spans="2:6" hidden="1">
      <c r="B593" s="13"/>
      <c r="C593" s="13"/>
      <c r="D593" s="13"/>
      <c r="E593" s="13"/>
      <c r="F593" s="13"/>
    </row>
    <row r="594" spans="2:6" hidden="1">
      <c r="B594" s="13"/>
      <c r="C594" s="13"/>
      <c r="D594" s="13"/>
      <c r="E594" s="13"/>
      <c r="F594" s="13"/>
    </row>
    <row r="595" spans="2:6" hidden="1">
      <c r="B595" s="13"/>
      <c r="C595" s="13"/>
      <c r="D595" s="13"/>
      <c r="E595" s="13"/>
      <c r="F595" s="13"/>
    </row>
    <row r="596" spans="2:6" hidden="1">
      <c r="B596" s="13"/>
      <c r="C596" s="13"/>
      <c r="D596" s="13"/>
      <c r="E596" s="13"/>
      <c r="F596" s="13"/>
    </row>
    <row r="597" spans="2:6" hidden="1">
      <c r="B597" s="13"/>
      <c r="C597" s="13"/>
      <c r="D597" s="13"/>
      <c r="E597" s="13"/>
      <c r="F597" s="13"/>
    </row>
    <row r="598" spans="2:6" hidden="1">
      <c r="B598" s="13"/>
      <c r="C598" s="13"/>
      <c r="D598" s="13"/>
      <c r="E598" s="13"/>
      <c r="F598" s="13"/>
    </row>
    <row r="599" spans="2:6" hidden="1">
      <c r="B599" s="13"/>
      <c r="C599" s="13"/>
      <c r="D599" s="13"/>
      <c r="E599" s="13"/>
      <c r="F599" s="13"/>
    </row>
    <row r="600" spans="2:6" hidden="1">
      <c r="B600" s="13"/>
      <c r="C600" s="13"/>
      <c r="D600" s="13"/>
      <c r="E600" s="13"/>
      <c r="F600" s="13"/>
    </row>
    <row r="601" spans="2:6" hidden="1">
      <c r="B601" s="13"/>
      <c r="C601" s="13"/>
      <c r="D601" s="13"/>
      <c r="E601" s="13"/>
      <c r="F601" s="13"/>
    </row>
    <row r="602" spans="2:6" hidden="1">
      <c r="B602" s="13"/>
      <c r="C602" s="13"/>
      <c r="D602" s="13"/>
      <c r="E602" s="13"/>
      <c r="F602" s="13"/>
    </row>
    <row r="603" spans="2:6" hidden="1">
      <c r="B603" s="13"/>
      <c r="C603" s="13"/>
      <c r="D603" s="13"/>
      <c r="E603" s="13"/>
      <c r="F603" s="13"/>
    </row>
    <row r="604" spans="2:6" hidden="1">
      <c r="B604" s="13"/>
      <c r="C604" s="13"/>
      <c r="D604" s="13"/>
      <c r="E604" s="13"/>
      <c r="F604" s="13"/>
    </row>
    <row r="605" spans="2:6" hidden="1">
      <c r="B605" s="13"/>
      <c r="C605" s="13"/>
      <c r="D605" s="13"/>
      <c r="E605" s="13"/>
      <c r="F605" s="13"/>
    </row>
    <row r="606" spans="2:6" hidden="1">
      <c r="B606" s="13"/>
      <c r="C606" s="13"/>
      <c r="D606" s="13"/>
      <c r="E606" s="13"/>
      <c r="F606" s="13"/>
    </row>
    <row r="607" spans="2:6" hidden="1">
      <c r="B607" s="13"/>
      <c r="C607" s="13"/>
      <c r="D607" s="13"/>
      <c r="E607" s="13"/>
      <c r="F607" s="13"/>
    </row>
    <row r="608" spans="2:6" hidden="1">
      <c r="B608" s="13"/>
      <c r="C608" s="13"/>
      <c r="D608" s="13"/>
      <c r="E608" s="13"/>
      <c r="F608" s="13"/>
    </row>
    <row r="609" spans="2:6" hidden="1">
      <c r="B609" s="13"/>
      <c r="C609" s="13"/>
      <c r="D609" s="13"/>
      <c r="E609" s="13"/>
      <c r="F609" s="13"/>
    </row>
    <row r="610" spans="2:6" hidden="1">
      <c r="B610" s="13"/>
      <c r="C610" s="13"/>
      <c r="D610" s="13"/>
      <c r="E610" s="13"/>
      <c r="F610" s="13"/>
    </row>
    <row r="611" spans="2:6" hidden="1">
      <c r="B611" s="13"/>
      <c r="C611" s="13"/>
      <c r="D611" s="13"/>
      <c r="E611" s="13"/>
      <c r="F611" s="13"/>
    </row>
    <row r="612" spans="2:6" hidden="1">
      <c r="B612" s="13"/>
      <c r="C612" s="13"/>
      <c r="D612" s="13"/>
      <c r="E612" s="13"/>
      <c r="F612" s="13"/>
    </row>
    <row r="613" spans="2:6" hidden="1">
      <c r="B613" s="13"/>
      <c r="C613" s="13"/>
      <c r="D613" s="13"/>
      <c r="E613" s="13"/>
      <c r="F613" s="13"/>
    </row>
    <row r="614" spans="2:6" hidden="1">
      <c r="B614" s="13"/>
      <c r="C614" s="13"/>
      <c r="D614" s="13"/>
      <c r="E614" s="13"/>
      <c r="F614" s="13"/>
    </row>
    <row r="615" spans="2:6" hidden="1">
      <c r="B615" s="13"/>
      <c r="C615" s="13"/>
      <c r="D615" s="13"/>
      <c r="E615" s="13"/>
      <c r="F615" s="13"/>
    </row>
    <row r="616" spans="2:6" hidden="1">
      <c r="B616" s="13"/>
      <c r="C616" s="13"/>
      <c r="D616" s="13"/>
      <c r="E616" s="13"/>
      <c r="F616" s="13"/>
    </row>
    <row r="617" spans="2:6" hidden="1">
      <c r="B617" s="13"/>
      <c r="C617" s="13"/>
      <c r="D617" s="13"/>
      <c r="E617" s="13"/>
      <c r="F617" s="13"/>
    </row>
    <row r="618" spans="2:6" hidden="1">
      <c r="B618" s="13"/>
      <c r="C618" s="13"/>
      <c r="D618" s="13"/>
      <c r="E618" s="13"/>
      <c r="F618" s="13"/>
    </row>
    <row r="619" spans="2:6" hidden="1">
      <c r="B619" s="13"/>
      <c r="C619" s="13"/>
      <c r="D619" s="13"/>
      <c r="E619" s="13"/>
      <c r="F619" s="13"/>
    </row>
    <row r="620" spans="2:6" hidden="1">
      <c r="B620" s="13"/>
      <c r="C620" s="13"/>
      <c r="D620" s="13"/>
      <c r="E620" s="13"/>
      <c r="F620" s="13"/>
    </row>
    <row r="621" spans="2:6" hidden="1">
      <c r="B621" s="13"/>
      <c r="C621" s="13"/>
      <c r="D621" s="13"/>
      <c r="E621" s="13"/>
      <c r="F621" s="13"/>
    </row>
    <row r="622" spans="2:6" hidden="1">
      <c r="B622" s="13"/>
      <c r="C622" s="13"/>
      <c r="D622" s="13"/>
      <c r="E622" s="13"/>
      <c r="F622" s="13"/>
    </row>
    <row r="623" spans="2:6" hidden="1">
      <c r="B623" s="13"/>
      <c r="C623" s="13"/>
      <c r="D623" s="13"/>
      <c r="E623" s="13"/>
      <c r="F623" s="13"/>
    </row>
    <row r="624" spans="2:6" hidden="1">
      <c r="B624" s="13"/>
      <c r="C624" s="13"/>
      <c r="D624" s="13"/>
      <c r="E624" s="13"/>
      <c r="F624" s="13"/>
    </row>
    <row r="625" spans="2:6" hidden="1">
      <c r="B625" s="13"/>
      <c r="C625" s="13"/>
      <c r="D625" s="13"/>
      <c r="E625" s="13"/>
      <c r="F625" s="13"/>
    </row>
    <row r="626" spans="2:6" hidden="1">
      <c r="B626" s="13"/>
      <c r="C626" s="13"/>
      <c r="D626" s="13"/>
      <c r="E626" s="13"/>
      <c r="F626" s="13"/>
    </row>
    <row r="627" spans="2:6" hidden="1">
      <c r="B627" s="13"/>
      <c r="C627" s="13"/>
      <c r="D627" s="13"/>
      <c r="E627" s="13"/>
      <c r="F627" s="13"/>
    </row>
    <row r="628" spans="2:6" hidden="1">
      <c r="B628" s="13"/>
      <c r="C628" s="13"/>
      <c r="D628" s="13"/>
      <c r="E628" s="13"/>
      <c r="F628" s="13"/>
    </row>
    <row r="629" spans="2:6" hidden="1">
      <c r="B629" s="13"/>
      <c r="C629" s="13"/>
      <c r="D629" s="13"/>
      <c r="E629" s="13"/>
      <c r="F629" s="13"/>
    </row>
    <row r="630" spans="2:6" hidden="1">
      <c r="B630" s="13"/>
      <c r="C630" s="13"/>
      <c r="D630" s="13"/>
      <c r="E630" s="13"/>
      <c r="F630" s="13"/>
    </row>
    <row r="631" spans="2:6" hidden="1">
      <c r="B631" s="13"/>
      <c r="C631" s="13"/>
      <c r="D631" s="13"/>
      <c r="E631" s="13"/>
      <c r="F631" s="13"/>
    </row>
    <row r="632" spans="2:6" hidden="1">
      <c r="B632" s="13"/>
      <c r="C632" s="13"/>
      <c r="D632" s="13"/>
      <c r="E632" s="13"/>
      <c r="F632" s="13"/>
    </row>
    <row r="633" spans="2:6" hidden="1">
      <c r="B633" s="13"/>
      <c r="C633" s="13"/>
      <c r="D633" s="13"/>
      <c r="E633" s="13"/>
      <c r="F633" s="13"/>
    </row>
    <row r="634" spans="2:6" hidden="1">
      <c r="B634" s="13"/>
      <c r="C634" s="13"/>
      <c r="D634" s="13"/>
      <c r="E634" s="13"/>
      <c r="F634" s="13"/>
    </row>
    <row r="635" spans="2:6" hidden="1">
      <c r="B635" s="13"/>
      <c r="C635" s="13"/>
      <c r="D635" s="13"/>
      <c r="E635" s="13"/>
      <c r="F635" s="13"/>
    </row>
    <row r="636" spans="2:6" hidden="1">
      <c r="B636" s="13"/>
      <c r="C636" s="13"/>
      <c r="D636" s="13"/>
      <c r="E636" s="13"/>
      <c r="F636" s="13"/>
    </row>
    <row r="637" spans="2:6" hidden="1">
      <c r="B637" s="13"/>
      <c r="C637" s="13"/>
      <c r="D637" s="13"/>
      <c r="E637" s="13"/>
      <c r="F637" s="13"/>
    </row>
    <row r="638" spans="2:6" hidden="1">
      <c r="B638" s="13"/>
      <c r="C638" s="13"/>
      <c r="D638" s="13"/>
      <c r="E638" s="13"/>
      <c r="F638" s="13"/>
    </row>
    <row r="639" spans="2:6" hidden="1">
      <c r="B639" s="13"/>
      <c r="C639" s="13"/>
      <c r="D639" s="13"/>
      <c r="E639" s="13"/>
      <c r="F639" s="13"/>
    </row>
    <row r="640" spans="2:6" hidden="1">
      <c r="B640" s="13"/>
      <c r="C640" s="13"/>
      <c r="D640" s="13"/>
      <c r="E640" s="13"/>
      <c r="F640" s="13"/>
    </row>
    <row r="641" spans="2:6" hidden="1">
      <c r="B641" s="13"/>
      <c r="C641" s="13"/>
      <c r="D641" s="13"/>
      <c r="E641" s="13"/>
      <c r="F641" s="13"/>
    </row>
    <row r="642" spans="2:6" hidden="1">
      <c r="B642" s="13"/>
      <c r="C642" s="13"/>
      <c r="D642" s="13"/>
      <c r="E642" s="13"/>
      <c r="F642" s="13"/>
    </row>
    <row r="643" spans="2:6" hidden="1">
      <c r="B643" s="13"/>
      <c r="C643" s="13"/>
      <c r="D643" s="13"/>
      <c r="E643" s="13"/>
      <c r="F643" s="13"/>
    </row>
    <row r="644" spans="2:6" hidden="1">
      <c r="B644" s="13"/>
      <c r="C644" s="13"/>
      <c r="D644" s="13"/>
      <c r="E644" s="13"/>
      <c r="F644" s="13"/>
    </row>
    <row r="645" spans="2:6" hidden="1">
      <c r="B645" s="13"/>
      <c r="C645" s="13"/>
      <c r="D645" s="13"/>
      <c r="E645" s="13"/>
      <c r="F645" s="13"/>
    </row>
    <row r="646" spans="2:6" hidden="1">
      <c r="B646" s="13"/>
      <c r="C646" s="13"/>
      <c r="D646" s="13"/>
      <c r="E646" s="13"/>
      <c r="F646" s="13"/>
    </row>
    <row r="647" spans="2:6" hidden="1">
      <c r="B647" s="13"/>
      <c r="C647" s="13"/>
      <c r="D647" s="13"/>
      <c r="E647" s="13"/>
      <c r="F647" s="13"/>
    </row>
    <row r="648" spans="2:6" hidden="1">
      <c r="B648" s="13"/>
      <c r="C648" s="13"/>
      <c r="D648" s="13"/>
      <c r="E648" s="13"/>
      <c r="F648" s="13"/>
    </row>
    <row r="649" spans="2:6" hidden="1">
      <c r="B649" s="13"/>
      <c r="C649" s="13"/>
      <c r="D649" s="13"/>
      <c r="E649" s="13"/>
      <c r="F649" s="13"/>
    </row>
    <row r="650" spans="2:6" hidden="1">
      <c r="B650" s="13"/>
      <c r="C650" s="13"/>
      <c r="D650" s="13"/>
      <c r="E650" s="13"/>
      <c r="F650" s="13"/>
    </row>
    <row r="651" spans="2:6" hidden="1">
      <c r="B651" s="13"/>
      <c r="C651" s="13"/>
      <c r="D651" s="13"/>
      <c r="E651" s="13"/>
      <c r="F651" s="13"/>
    </row>
    <row r="652" spans="2:6" hidden="1">
      <c r="B652" s="13"/>
      <c r="C652" s="13"/>
      <c r="D652" s="13"/>
      <c r="E652" s="13"/>
      <c r="F652" s="13"/>
    </row>
    <row r="653" spans="2:6" hidden="1">
      <c r="B653" s="13"/>
      <c r="C653" s="13"/>
      <c r="D653" s="13"/>
      <c r="E653" s="13"/>
      <c r="F653" s="13"/>
    </row>
    <row r="654" spans="2:6" hidden="1">
      <c r="B654" s="13"/>
      <c r="C654" s="13"/>
      <c r="D654" s="13"/>
      <c r="E654" s="13"/>
      <c r="F654" s="13"/>
    </row>
    <row r="655" spans="2:6" hidden="1">
      <c r="B655" s="13"/>
      <c r="C655" s="13"/>
      <c r="D655" s="13"/>
      <c r="E655" s="13"/>
      <c r="F655" s="13"/>
    </row>
    <row r="656" spans="2:6" hidden="1">
      <c r="B656" s="13"/>
      <c r="C656" s="13"/>
      <c r="D656" s="13"/>
      <c r="E656" s="13"/>
      <c r="F656" s="13"/>
    </row>
    <row r="657" spans="2:6" hidden="1">
      <c r="B657" s="13"/>
      <c r="C657" s="13"/>
      <c r="D657" s="13"/>
      <c r="E657" s="13"/>
      <c r="F657" s="13"/>
    </row>
    <row r="658" spans="2:6" hidden="1">
      <c r="B658" s="13"/>
      <c r="C658" s="13"/>
      <c r="D658" s="13"/>
      <c r="E658" s="13"/>
      <c r="F658" s="13"/>
    </row>
    <row r="659" spans="2:6" hidden="1">
      <c r="B659" s="13"/>
      <c r="C659" s="13"/>
      <c r="D659" s="13"/>
      <c r="E659" s="13"/>
      <c r="F659" s="13"/>
    </row>
    <row r="660" spans="2:6" hidden="1">
      <c r="B660" s="13"/>
      <c r="C660" s="13"/>
      <c r="D660" s="13"/>
      <c r="E660" s="13"/>
      <c r="F660" s="13"/>
    </row>
    <row r="661" spans="2:6" hidden="1">
      <c r="B661" s="13"/>
      <c r="C661" s="13"/>
      <c r="D661" s="13"/>
      <c r="E661" s="13"/>
      <c r="F661" s="13"/>
    </row>
    <row r="662" spans="2:6" hidden="1">
      <c r="B662" s="13"/>
      <c r="C662" s="13"/>
      <c r="D662" s="13"/>
      <c r="E662" s="13"/>
      <c r="F662" s="13"/>
    </row>
    <row r="663" spans="2:6" hidden="1">
      <c r="B663" s="13"/>
      <c r="C663" s="13"/>
      <c r="D663" s="13"/>
      <c r="E663" s="13"/>
      <c r="F663" s="13"/>
    </row>
    <row r="664" spans="2:6" hidden="1">
      <c r="B664" s="13"/>
      <c r="C664" s="13"/>
      <c r="D664" s="13"/>
      <c r="E664" s="13"/>
      <c r="F664" s="13"/>
    </row>
    <row r="665" spans="2:6" hidden="1">
      <c r="B665" s="13"/>
      <c r="C665" s="13"/>
      <c r="D665" s="13"/>
      <c r="E665" s="13"/>
      <c r="F665" s="13"/>
    </row>
    <row r="666" spans="2:6" hidden="1">
      <c r="B666" s="13"/>
      <c r="C666" s="13"/>
      <c r="D666" s="13"/>
      <c r="E666" s="13"/>
      <c r="F666" s="13"/>
    </row>
    <row r="667" spans="2:6" hidden="1">
      <c r="B667" s="13"/>
      <c r="C667" s="13"/>
      <c r="D667" s="13"/>
      <c r="E667" s="13"/>
      <c r="F667" s="13"/>
    </row>
    <row r="668" spans="2:6" hidden="1">
      <c r="B668" s="13"/>
      <c r="C668" s="13"/>
      <c r="D668" s="13"/>
      <c r="E668" s="13"/>
      <c r="F668" s="13"/>
    </row>
    <row r="669" spans="2:6" hidden="1">
      <c r="B669" s="13"/>
      <c r="C669" s="13"/>
      <c r="D669" s="13"/>
      <c r="E669" s="13"/>
      <c r="F669" s="13"/>
    </row>
    <row r="670" spans="2:6" hidden="1">
      <c r="B670" s="13"/>
      <c r="C670" s="13"/>
      <c r="D670" s="13"/>
      <c r="E670" s="13"/>
      <c r="F670" s="13"/>
    </row>
    <row r="671" spans="2:6" hidden="1">
      <c r="B671" s="13"/>
      <c r="C671" s="13"/>
      <c r="D671" s="13"/>
      <c r="E671" s="13"/>
      <c r="F671" s="13"/>
    </row>
    <row r="672" spans="2:6" hidden="1">
      <c r="B672" s="13"/>
      <c r="C672" s="13"/>
      <c r="D672" s="13"/>
      <c r="E672" s="13"/>
      <c r="F672" s="13"/>
    </row>
    <row r="673" spans="1:6" hidden="1">
      <c r="B673" s="13"/>
      <c r="C673" s="13"/>
      <c r="D673" s="13"/>
      <c r="E673" s="13"/>
      <c r="F673" s="13"/>
    </row>
    <row r="674" spans="1:6" hidden="1">
      <c r="A674" s="13"/>
      <c r="B674" s="13"/>
      <c r="C674" s="13"/>
      <c r="D674" s="13"/>
      <c r="E674" s="13"/>
      <c r="F674" s="13"/>
    </row>
    <row r="675" spans="1:6" hidden="1">
      <c r="A675" s="13"/>
      <c r="B675" s="13"/>
      <c r="C675" s="13"/>
      <c r="D675" s="13"/>
      <c r="E675" s="13"/>
      <c r="F675" s="13"/>
    </row>
    <row r="676" spans="1:6" hidden="1">
      <c r="A676" s="15"/>
      <c r="B676" s="13"/>
      <c r="C676" s="13"/>
      <c r="D676" s="13"/>
      <c r="E676" s="13"/>
      <c r="F676" s="13"/>
    </row>
    <row r="677" spans="1:6" hidden="1">
      <c r="B677" s="13"/>
      <c r="C677" s="13"/>
      <c r="D677" s="13"/>
      <c r="E677" s="13"/>
      <c r="F677" s="13"/>
    </row>
    <row r="678" spans="1:6" hidden="1">
      <c r="B678" s="13"/>
      <c r="C678" s="13"/>
      <c r="D678" s="13"/>
      <c r="E678" s="13"/>
      <c r="F678" s="13"/>
    </row>
    <row r="679" spans="1:6" hidden="1">
      <c r="B679" s="13"/>
      <c r="C679" s="13"/>
      <c r="D679" s="13"/>
      <c r="E679" s="13"/>
      <c r="F679" s="13"/>
    </row>
    <row r="680" spans="1:6" hidden="1">
      <c r="B680" s="13"/>
      <c r="C680" s="13"/>
      <c r="D680" s="13"/>
      <c r="E680" s="13"/>
      <c r="F680" s="13"/>
    </row>
    <row r="681" spans="1:6" hidden="1">
      <c r="B681" s="13"/>
      <c r="C681" s="13"/>
      <c r="D681" s="13"/>
      <c r="E681" s="13"/>
      <c r="F681" s="13"/>
    </row>
    <row r="682" spans="1:6" hidden="1">
      <c r="B682" s="13"/>
      <c r="C682" s="13"/>
      <c r="D682" s="13"/>
      <c r="E682" s="13"/>
      <c r="F682" s="13"/>
    </row>
    <row r="683" spans="1:6" hidden="1">
      <c r="B683" s="13"/>
      <c r="C683" s="13"/>
      <c r="D683" s="13"/>
      <c r="E683" s="13"/>
      <c r="F683" s="13"/>
    </row>
    <row r="684" spans="1:6" hidden="1">
      <c r="B684" s="13"/>
      <c r="C684" s="13"/>
      <c r="D684" s="13"/>
      <c r="E684" s="13"/>
      <c r="F684" s="13"/>
    </row>
    <row r="685" spans="1:6" hidden="1">
      <c r="B685" s="13"/>
      <c r="C685" s="13"/>
      <c r="D685" s="13"/>
      <c r="E685" s="13"/>
      <c r="F685" s="13"/>
    </row>
    <row r="686" spans="1:6" hidden="1">
      <c r="B686" s="13"/>
      <c r="C686" s="13"/>
      <c r="D686" s="13"/>
      <c r="E686" s="13"/>
      <c r="F686" s="13"/>
    </row>
    <row r="687" spans="1:6" hidden="1">
      <c r="B687" s="13"/>
      <c r="C687" s="13"/>
      <c r="D687" s="13"/>
      <c r="E687" s="13"/>
      <c r="F687" s="13"/>
    </row>
    <row r="688" spans="1:6" hidden="1">
      <c r="B688" s="13"/>
      <c r="C688" s="13"/>
      <c r="D688" s="13"/>
      <c r="E688" s="13"/>
      <c r="F688" s="13"/>
    </row>
    <row r="689" spans="2:6" hidden="1">
      <c r="B689" s="13"/>
      <c r="C689" s="13"/>
      <c r="D689" s="13"/>
      <c r="E689" s="13"/>
      <c r="F689" s="13"/>
    </row>
    <row r="690" spans="2:6" hidden="1">
      <c r="D690" s="13"/>
    </row>
    <row r="10000" spans="52:52" hidden="1">
      <c r="AZ10000"/>
    </row>
  </sheetData>
  <mergeCells count="1">
    <mergeCell ref="A5:T5"/>
  </mergeCells>
  <dataValidations count="6">
    <dataValidation allowBlank="1" showInputMessage="1" showErrorMessage="1" sqref="P7 B1:B4" xr:uid="{00000000-0002-0000-0300-000004000000}"/>
    <dataValidation type="list" allowBlank="1" showInputMessage="1" showErrorMessage="1" sqref="F10:F682" xr:uid="{00000000-0002-0000-0300-000000000000}">
      <formula1>#REF!</formula1>
    </dataValidation>
    <dataValidation type="list" allowBlank="1" showInputMessage="1" showErrorMessage="1" sqref="K10:K464" xr:uid="{00000000-0002-0000-0300-000001000000}">
      <formula1>#REF!</formula1>
    </dataValidation>
    <dataValidation type="list" allowBlank="1" showInputMessage="1" showErrorMessage="1" sqref="D10:D181" xr:uid="{00000000-0002-0000-0300-000002000000}">
      <formula1>#REF!</formula1>
    </dataValidation>
    <dataValidation type="list" allowBlank="1" showInputMessage="1" showErrorMessage="1" sqref="H10:H464" xr:uid="{00000000-0002-0000-0300-000003000000}">
      <formula1>#REF!</formula1>
    </dataValidation>
    <dataValidation type="list" allowBlank="1" showInputMessage="1" showErrorMessage="1" sqref="D182:D689" xr:uid="{00000000-0002-0000-0300-000005000000}">
      <formula1>#REF!</formula1>
    </dataValidation>
  </dataValidations>
  <pageMargins left="0" right="0" top="0.5" bottom="0.5" header="0" footer="0.25"/>
  <pageSetup paperSize="9" scale="43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38.42578125" style="12" customWidth="1"/>
    <col min="2" max="2" width="12.42578125" style="12" customWidth="1"/>
    <col min="3" max="3" width="12.7109375" style="12" customWidth="1"/>
    <col min="4" max="4" width="11.85546875" style="12" customWidth="1"/>
    <col min="5" max="5" width="13.85546875" style="12" customWidth="1"/>
    <col min="6" max="6" width="11.85546875" style="13" customWidth="1"/>
    <col min="7" max="7" width="10.7109375" style="13" customWidth="1"/>
    <col min="8" max="8" width="11.140625" style="13" customWidth="1"/>
    <col min="9" max="9" width="15.140625" style="13" customWidth="1"/>
    <col min="10" max="10" width="10.7109375" style="13" customWidth="1"/>
    <col min="11" max="11" width="11.5703125" style="13" customWidth="1"/>
    <col min="12" max="12" width="13.85546875" style="13" customWidth="1"/>
    <col min="13" max="13" width="15.5703125" style="13" customWidth="1"/>
    <col min="14" max="14" width="14.7109375" style="13" customWidth="1"/>
    <col min="15" max="15" width="11.7109375" style="13" customWidth="1"/>
    <col min="16" max="16" width="31.140625" style="13" customWidth="1"/>
    <col min="17" max="17" width="14.7109375" style="13" customWidth="1"/>
    <col min="18" max="18" width="22.7109375" style="13" customWidth="1"/>
    <col min="19" max="19" width="26.85546875" style="13" customWidth="1"/>
    <col min="20" max="20" width="25.42578125" style="13" customWidth="1"/>
    <col min="21" max="21" width="7.5703125" style="13" hidden="1"/>
    <col min="22" max="22" width="6.7109375" style="13" hidden="1"/>
    <col min="23" max="23" width="7.7109375" style="13" hidden="1"/>
    <col min="24" max="24" width="7.140625" style="13" hidden="1"/>
    <col min="25" max="25" width="6" style="13" hidden="1"/>
    <col min="26" max="26" width="7.85546875" style="13" hidden="1"/>
    <col min="27" max="27" width="8.140625" style="13" hidden="1"/>
    <col min="28" max="28" width="6.28515625" style="13" hidden="1"/>
    <col min="29" max="29" width="8" style="13" hidden="1"/>
    <col min="30" max="30" width="8.7109375" style="13" hidden="1"/>
    <col min="31" max="31" width="10" style="13" hidden="1"/>
    <col min="32" max="32" width="9.5703125" style="13" hidden="1"/>
    <col min="33" max="33" width="6.140625" style="13" hidden="1"/>
    <col min="34" max="34" width="5.7109375" style="13" hidden="1"/>
    <col min="35" max="16384" width="9.140625" style="13" hidden="1"/>
  </cols>
  <sheetData>
    <row r="1" spans="1:22" s="1" customFormat="1">
      <c r="A1" s="2" t="s">
        <v>0</v>
      </c>
      <c r="B1" s="62" t="s">
        <v>4061</v>
      </c>
    </row>
    <row r="2" spans="1:22" s="1" customFormat="1">
      <c r="A2" s="2" t="s">
        <v>1</v>
      </c>
      <c r="B2" s="9" t="s">
        <v>3164</v>
      </c>
    </row>
    <row r="3" spans="1:22" s="1" customFormat="1">
      <c r="A3" s="2" t="s">
        <v>2</v>
      </c>
      <c r="B3" s="20" t="s">
        <v>3165</v>
      </c>
    </row>
    <row r="4" spans="1:22" s="1" customFormat="1">
      <c r="A4" s="2" t="s">
        <v>3</v>
      </c>
      <c r="B4" s="63" t="s">
        <v>165</v>
      </c>
    </row>
    <row r="5" spans="1:22" ht="18.75">
      <c r="A5" s="83" t="s">
        <v>85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5"/>
    </row>
    <row r="6" spans="1:22" s="15" customFormat="1">
      <c r="A6" s="32" t="s">
        <v>45</v>
      </c>
      <c r="B6" s="33" t="s">
        <v>46</v>
      </c>
      <c r="C6" s="33" t="s">
        <v>66</v>
      </c>
      <c r="D6" s="33" t="s">
        <v>79</v>
      </c>
      <c r="E6" s="33" t="s">
        <v>47</v>
      </c>
      <c r="F6" s="33" t="s">
        <v>80</v>
      </c>
      <c r="G6" s="33" t="s">
        <v>48</v>
      </c>
      <c r="H6" s="33" t="s">
        <v>49</v>
      </c>
      <c r="I6" s="33" t="s">
        <v>67</v>
      </c>
      <c r="J6" s="33" t="s">
        <v>68</v>
      </c>
      <c r="K6" s="33" t="s">
        <v>50</v>
      </c>
      <c r="L6" s="33" t="s">
        <v>51</v>
      </c>
      <c r="M6" s="33" t="s">
        <v>52</v>
      </c>
      <c r="N6" s="35" t="s">
        <v>155</v>
      </c>
      <c r="O6" s="33" t="s">
        <v>156</v>
      </c>
      <c r="P6" s="109" t="s">
        <v>160</v>
      </c>
      <c r="Q6" s="33" t="s">
        <v>53</v>
      </c>
      <c r="R6" s="35" t="s">
        <v>69</v>
      </c>
      <c r="S6" s="33" t="s">
        <v>54</v>
      </c>
      <c r="T6" s="33" t="s">
        <v>151</v>
      </c>
      <c r="V6" s="13"/>
    </row>
    <row r="7" spans="1:22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101" t="s">
        <v>4062</v>
      </c>
      <c r="F7" s="101" t="s">
        <v>4062</v>
      </c>
      <c r="G7" s="101" t="s">
        <v>4062</v>
      </c>
      <c r="H7" s="101" t="s">
        <v>4062</v>
      </c>
      <c r="I7" s="21" t="s">
        <v>70</v>
      </c>
      <c r="J7" s="21" t="s">
        <v>71</v>
      </c>
      <c r="K7" s="101" t="s">
        <v>4062</v>
      </c>
      <c r="L7" s="21" t="s">
        <v>7</v>
      </c>
      <c r="M7" s="21" t="s">
        <v>7</v>
      </c>
      <c r="N7" s="21" t="s">
        <v>152</v>
      </c>
      <c r="O7" s="101" t="s">
        <v>4062</v>
      </c>
      <c r="P7" s="16" t="s">
        <v>153</v>
      </c>
      <c r="Q7" s="21" t="s">
        <v>6</v>
      </c>
      <c r="R7" s="16" t="s">
        <v>7</v>
      </c>
      <c r="S7" s="29" t="s">
        <v>7</v>
      </c>
      <c r="T7" s="29" t="s">
        <v>7</v>
      </c>
    </row>
    <row r="8" spans="1:22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57</v>
      </c>
      <c r="F8" s="5" t="s">
        <v>58</v>
      </c>
      <c r="G8" s="5" t="s">
        <v>59</v>
      </c>
      <c r="H8" s="5" t="s">
        <v>60</v>
      </c>
      <c r="I8" s="5" t="s">
        <v>61</v>
      </c>
      <c r="J8" s="5" t="s">
        <v>62</v>
      </c>
      <c r="K8" s="5" t="s">
        <v>63</v>
      </c>
      <c r="L8" s="5" t="s">
        <v>72</v>
      </c>
      <c r="M8" s="5" t="s">
        <v>73</v>
      </c>
      <c r="N8" s="5" t="s">
        <v>74</v>
      </c>
      <c r="O8" s="23" t="s">
        <v>75</v>
      </c>
      <c r="P8" s="5" t="s">
        <v>76</v>
      </c>
      <c r="Q8" s="5" t="s">
        <v>81</v>
      </c>
      <c r="R8" s="5" t="s">
        <v>82</v>
      </c>
      <c r="S8" s="5" t="s">
        <v>83</v>
      </c>
      <c r="T8" s="24" t="s">
        <v>154</v>
      </c>
      <c r="U8" s="25"/>
    </row>
    <row r="9" spans="1:22" s="17" customFormat="1" ht="20.25">
      <c r="A9" s="18" t="s">
        <v>86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103" t="s">
        <v>4062</v>
      </c>
      <c r="G9" s="103" t="s">
        <v>4062</v>
      </c>
      <c r="H9" s="103" t="s">
        <v>4062</v>
      </c>
      <c r="I9" s="103" t="s">
        <v>4062</v>
      </c>
      <c r="J9" s="53">
        <v>4.54</v>
      </c>
      <c r="K9" s="103" t="s">
        <v>4062</v>
      </c>
      <c r="L9" s="103" t="s">
        <v>4062</v>
      </c>
      <c r="M9" s="54">
        <v>4.1200000000000001E-2</v>
      </c>
      <c r="N9" s="53">
        <v>54099667.960000001</v>
      </c>
      <c r="O9" s="103" t="s">
        <v>4062</v>
      </c>
      <c r="P9" s="53">
        <v>322.08015999999998</v>
      </c>
      <c r="Q9" s="53">
        <v>79207.12534122575</v>
      </c>
      <c r="R9" s="103" t="s">
        <v>4062</v>
      </c>
      <c r="S9" s="54">
        <v>1</v>
      </c>
      <c r="T9" s="54">
        <v>0.1583</v>
      </c>
      <c r="U9" s="25"/>
    </row>
    <row r="10" spans="1:22">
      <c r="A10" s="57" t="s">
        <v>172</v>
      </c>
      <c r="B10" s="108" t="s">
        <v>4062</v>
      </c>
      <c r="C10" s="108" t="s">
        <v>4062</v>
      </c>
      <c r="D10" s="108" t="s">
        <v>4062</v>
      </c>
      <c r="E10" s="108" t="s">
        <v>4062</v>
      </c>
      <c r="F10" s="108" t="s">
        <v>4062</v>
      </c>
      <c r="G10" s="108" t="s">
        <v>4062</v>
      </c>
      <c r="H10" s="108" t="s">
        <v>4062</v>
      </c>
      <c r="I10" s="108" t="s">
        <v>4062</v>
      </c>
      <c r="J10" s="59">
        <v>4.47</v>
      </c>
      <c r="K10" s="108" t="s">
        <v>4062</v>
      </c>
      <c r="L10" s="108" t="s">
        <v>4062</v>
      </c>
      <c r="M10" s="58">
        <v>3.3599999999999998E-2</v>
      </c>
      <c r="N10" s="59">
        <v>48812557.289999999</v>
      </c>
      <c r="O10" s="108" t="s">
        <v>4062</v>
      </c>
      <c r="P10" s="59">
        <v>322.08015999999998</v>
      </c>
      <c r="Q10" s="59">
        <v>59351.967735325001</v>
      </c>
      <c r="R10" s="108" t="s">
        <v>4062</v>
      </c>
      <c r="S10" s="58">
        <v>0.74929999999999997</v>
      </c>
      <c r="T10" s="58">
        <v>0.1186</v>
      </c>
    </row>
    <row r="11" spans="1:22">
      <c r="A11" s="57" t="s">
        <v>303</v>
      </c>
      <c r="B11" s="108" t="s">
        <v>4062</v>
      </c>
      <c r="C11" s="108" t="s">
        <v>4062</v>
      </c>
      <c r="D11" s="108" t="s">
        <v>4062</v>
      </c>
      <c r="E11" s="108" t="s">
        <v>4062</v>
      </c>
      <c r="F11" s="108" t="s">
        <v>4062</v>
      </c>
      <c r="G11" s="108" t="s">
        <v>4062</v>
      </c>
      <c r="H11" s="108" t="s">
        <v>4062</v>
      </c>
      <c r="I11" s="108" t="s">
        <v>4062</v>
      </c>
      <c r="J11" s="59">
        <v>4.5599999999999996</v>
      </c>
      <c r="K11" s="108" t="s">
        <v>4062</v>
      </c>
      <c r="L11" s="108" t="s">
        <v>4062</v>
      </c>
      <c r="M11" s="58">
        <v>3.0300000000000001E-2</v>
      </c>
      <c r="N11" s="59">
        <v>39692295.5</v>
      </c>
      <c r="O11" s="108" t="s">
        <v>4062</v>
      </c>
      <c r="P11" s="59">
        <v>235.31786</v>
      </c>
      <c r="Q11" s="59">
        <v>50736.521242174997</v>
      </c>
      <c r="R11" s="108" t="s">
        <v>4062</v>
      </c>
      <c r="S11" s="58">
        <v>0.64059999999999995</v>
      </c>
      <c r="T11" s="58">
        <v>0.1014</v>
      </c>
    </row>
    <row r="12" spans="1:22">
      <c r="A12" t="s">
        <v>307</v>
      </c>
      <c r="B12" t="s">
        <v>308</v>
      </c>
      <c r="C12" t="s">
        <v>96</v>
      </c>
      <c r="D12" t="s">
        <v>108</v>
      </c>
      <c r="E12" t="s">
        <v>309</v>
      </c>
      <c r="F12" t="s">
        <v>310</v>
      </c>
      <c r="G12" t="s">
        <v>311</v>
      </c>
      <c r="H12" t="s">
        <v>127</v>
      </c>
      <c r="I12" s="106" t="s">
        <v>4062</v>
      </c>
      <c r="J12" s="55">
        <v>5.16</v>
      </c>
      <c r="K12" t="s">
        <v>98</v>
      </c>
      <c r="L12" s="56">
        <v>1.9900000000000001E-2</v>
      </c>
      <c r="M12" s="56">
        <v>2.1000000000000001E-2</v>
      </c>
      <c r="N12" s="55">
        <v>28768.34</v>
      </c>
      <c r="O12" s="55">
        <v>99.46</v>
      </c>
      <c r="P12" s="55">
        <v>0</v>
      </c>
      <c r="Q12" s="55">
        <v>28.612990964000002</v>
      </c>
      <c r="R12" s="56">
        <v>0</v>
      </c>
      <c r="S12" s="56">
        <v>4.0000000000000002E-4</v>
      </c>
      <c r="T12" s="56">
        <v>1E-4</v>
      </c>
    </row>
    <row r="13" spans="1:22">
      <c r="A13" t="s">
        <v>312</v>
      </c>
      <c r="B13" t="s">
        <v>313</v>
      </c>
      <c r="C13" t="s">
        <v>96</v>
      </c>
      <c r="D13" t="s">
        <v>108</v>
      </c>
      <c r="E13" t="s">
        <v>314</v>
      </c>
      <c r="F13" t="s">
        <v>110</v>
      </c>
      <c r="G13" t="s">
        <v>174</v>
      </c>
      <c r="H13" t="s">
        <v>175</v>
      </c>
      <c r="I13" s="106" t="s">
        <v>4062</v>
      </c>
      <c r="J13" s="55">
        <v>12.41</v>
      </c>
      <c r="K13" t="s">
        <v>98</v>
      </c>
      <c r="L13" s="56">
        <v>2.07E-2</v>
      </c>
      <c r="M13" s="56">
        <v>2.7699999999999999E-2</v>
      </c>
      <c r="N13" s="55">
        <v>911684.12</v>
      </c>
      <c r="O13" s="55">
        <v>100.85</v>
      </c>
      <c r="P13" s="55">
        <v>0</v>
      </c>
      <c r="Q13" s="55">
        <v>919.43343502000005</v>
      </c>
      <c r="R13" s="56">
        <v>2.9999999999999997E-4</v>
      </c>
      <c r="S13" s="56">
        <v>1.1599999999999999E-2</v>
      </c>
      <c r="T13" s="56">
        <v>1.8E-3</v>
      </c>
    </row>
    <row r="14" spans="1:22">
      <c r="A14" t="s">
        <v>315</v>
      </c>
      <c r="B14" t="s">
        <v>316</v>
      </c>
      <c r="C14" t="s">
        <v>96</v>
      </c>
      <c r="D14" t="s">
        <v>108</v>
      </c>
      <c r="E14" t="s">
        <v>317</v>
      </c>
      <c r="F14" t="s">
        <v>318</v>
      </c>
      <c r="G14" t="s">
        <v>319</v>
      </c>
      <c r="H14" t="s">
        <v>127</v>
      </c>
      <c r="I14" s="106" t="s">
        <v>4062</v>
      </c>
      <c r="J14" s="55">
        <v>1.59</v>
      </c>
      <c r="K14" t="s">
        <v>98</v>
      </c>
      <c r="L14" s="56">
        <v>4.4999999999999998E-2</v>
      </c>
      <c r="M14" s="56">
        <v>2.1100000000000001E-2</v>
      </c>
      <c r="N14" s="55">
        <v>89784.93</v>
      </c>
      <c r="O14" s="55">
        <v>119.1</v>
      </c>
      <c r="P14" s="55">
        <v>0</v>
      </c>
      <c r="Q14" s="55">
        <v>106.93385163000001</v>
      </c>
      <c r="R14" s="56">
        <v>0</v>
      </c>
      <c r="S14" s="56">
        <v>1.4E-3</v>
      </c>
      <c r="T14" s="56">
        <v>2.0000000000000001E-4</v>
      </c>
    </row>
    <row r="15" spans="1:22">
      <c r="A15" t="s">
        <v>321</v>
      </c>
      <c r="B15" t="s">
        <v>322</v>
      </c>
      <c r="C15" t="s">
        <v>96</v>
      </c>
      <c r="D15" t="s">
        <v>108</v>
      </c>
      <c r="E15" t="s">
        <v>317</v>
      </c>
      <c r="F15" t="s">
        <v>318</v>
      </c>
      <c r="G15" t="s">
        <v>319</v>
      </c>
      <c r="H15" t="s">
        <v>127</v>
      </c>
      <c r="I15" s="106" t="s">
        <v>4062</v>
      </c>
      <c r="J15" s="55">
        <v>4.0199999999999996</v>
      </c>
      <c r="K15" t="s">
        <v>98</v>
      </c>
      <c r="L15" s="56">
        <v>3.85E-2</v>
      </c>
      <c r="M15" s="56">
        <v>2.1499999999999998E-2</v>
      </c>
      <c r="N15" s="55">
        <v>696090.92</v>
      </c>
      <c r="O15" s="55">
        <v>121.06</v>
      </c>
      <c r="P15" s="55">
        <v>0</v>
      </c>
      <c r="Q15" s="55">
        <v>842.68766775200004</v>
      </c>
      <c r="R15" s="56">
        <v>2.9999999999999997E-4</v>
      </c>
      <c r="S15" s="56">
        <v>1.06E-2</v>
      </c>
      <c r="T15" s="56">
        <v>1.6999999999999999E-3</v>
      </c>
    </row>
    <row r="16" spans="1:22">
      <c r="A16" t="s">
        <v>323</v>
      </c>
      <c r="B16" t="s">
        <v>324</v>
      </c>
      <c r="C16" t="s">
        <v>96</v>
      </c>
      <c r="D16" t="s">
        <v>108</v>
      </c>
      <c r="E16" t="s">
        <v>317</v>
      </c>
      <c r="F16" t="s">
        <v>318</v>
      </c>
      <c r="G16" t="s">
        <v>319</v>
      </c>
      <c r="H16" t="s">
        <v>127</v>
      </c>
      <c r="I16" s="106" t="s">
        <v>4062</v>
      </c>
      <c r="J16" s="55">
        <v>6.41</v>
      </c>
      <c r="K16" t="s">
        <v>98</v>
      </c>
      <c r="L16" s="56">
        <v>2.3900000000000001E-2</v>
      </c>
      <c r="M16" s="56">
        <v>2.5899999999999999E-2</v>
      </c>
      <c r="N16" s="55">
        <v>1085898.42</v>
      </c>
      <c r="O16" s="55">
        <v>110.53</v>
      </c>
      <c r="P16" s="55">
        <v>0</v>
      </c>
      <c r="Q16" s="55">
        <v>1200.2435236260001</v>
      </c>
      <c r="R16" s="56">
        <v>2.9999999999999997E-4</v>
      </c>
      <c r="S16" s="56">
        <v>1.52E-2</v>
      </c>
      <c r="T16" s="56">
        <v>2.3999999999999998E-3</v>
      </c>
    </row>
    <row r="17" spans="1:20">
      <c r="A17" t="s">
        <v>325</v>
      </c>
      <c r="B17" t="s">
        <v>326</v>
      </c>
      <c r="C17" t="s">
        <v>96</v>
      </c>
      <c r="D17" t="s">
        <v>108</v>
      </c>
      <c r="E17" t="s">
        <v>317</v>
      </c>
      <c r="F17" t="s">
        <v>318</v>
      </c>
      <c r="G17" t="s">
        <v>319</v>
      </c>
      <c r="H17" t="s">
        <v>127</v>
      </c>
      <c r="I17" s="106" t="s">
        <v>4062</v>
      </c>
      <c r="J17" s="55">
        <v>3.49</v>
      </c>
      <c r="K17" t="s">
        <v>98</v>
      </c>
      <c r="L17" s="56">
        <v>0.01</v>
      </c>
      <c r="M17" s="56">
        <v>1.8800000000000001E-2</v>
      </c>
      <c r="N17" s="55">
        <v>95870.26</v>
      </c>
      <c r="O17" s="55">
        <v>106.97</v>
      </c>
      <c r="P17" s="55">
        <v>0</v>
      </c>
      <c r="Q17" s="55">
        <v>102.55241712199999</v>
      </c>
      <c r="R17" s="56">
        <v>1E-4</v>
      </c>
      <c r="S17" s="56">
        <v>1.2999999999999999E-3</v>
      </c>
      <c r="T17" s="56">
        <v>2.0000000000000001E-4</v>
      </c>
    </row>
    <row r="18" spans="1:20">
      <c r="A18" t="s">
        <v>328</v>
      </c>
      <c r="B18" t="s">
        <v>329</v>
      </c>
      <c r="C18" t="s">
        <v>96</v>
      </c>
      <c r="D18" t="s">
        <v>108</v>
      </c>
      <c r="E18" t="s">
        <v>317</v>
      </c>
      <c r="F18" t="s">
        <v>318</v>
      </c>
      <c r="G18" t="s">
        <v>319</v>
      </c>
      <c r="H18" t="s">
        <v>127</v>
      </c>
      <c r="I18" s="106" t="s">
        <v>4062</v>
      </c>
      <c r="J18" s="55">
        <v>11.36</v>
      </c>
      <c r="K18" t="s">
        <v>98</v>
      </c>
      <c r="L18" s="56">
        <v>1.2500000000000001E-2</v>
      </c>
      <c r="M18" s="56">
        <v>3.0099999999999998E-2</v>
      </c>
      <c r="N18" s="55">
        <v>468197.06</v>
      </c>
      <c r="O18" s="55">
        <v>90.79</v>
      </c>
      <c r="P18" s="55">
        <v>0</v>
      </c>
      <c r="Q18" s="55">
        <v>425.07611077399997</v>
      </c>
      <c r="R18" s="56">
        <v>1E-4</v>
      </c>
      <c r="S18" s="56">
        <v>5.4000000000000003E-3</v>
      </c>
      <c r="T18" s="56">
        <v>8.0000000000000004E-4</v>
      </c>
    </row>
    <row r="19" spans="1:20">
      <c r="A19" t="s">
        <v>331</v>
      </c>
      <c r="B19" t="s">
        <v>332</v>
      </c>
      <c r="C19" t="s">
        <v>96</v>
      </c>
      <c r="D19" t="s">
        <v>108</v>
      </c>
      <c r="E19" t="s">
        <v>317</v>
      </c>
      <c r="F19" t="s">
        <v>318</v>
      </c>
      <c r="G19" t="s">
        <v>319</v>
      </c>
      <c r="H19" t="s">
        <v>127</v>
      </c>
      <c r="I19" s="106" t="s">
        <v>4062</v>
      </c>
      <c r="J19" s="55">
        <v>8.2899999999999991</v>
      </c>
      <c r="K19" t="s">
        <v>98</v>
      </c>
      <c r="L19" s="56">
        <v>0.03</v>
      </c>
      <c r="M19" s="56">
        <v>2.8299999999999999E-2</v>
      </c>
      <c r="N19" s="55">
        <v>221160.34</v>
      </c>
      <c r="O19" s="55">
        <v>102.81</v>
      </c>
      <c r="P19" s="55">
        <v>0</v>
      </c>
      <c r="Q19" s="55">
        <v>227.37494555399999</v>
      </c>
      <c r="R19" s="56">
        <v>1E-4</v>
      </c>
      <c r="S19" s="56">
        <v>2.8999999999999998E-3</v>
      </c>
      <c r="T19" s="56">
        <v>5.0000000000000001E-4</v>
      </c>
    </row>
    <row r="20" spans="1:20">
      <c r="A20" t="s">
        <v>333</v>
      </c>
      <c r="B20" t="s">
        <v>334</v>
      </c>
      <c r="C20" t="s">
        <v>96</v>
      </c>
      <c r="D20" t="s">
        <v>108</v>
      </c>
      <c r="E20" t="s">
        <v>317</v>
      </c>
      <c r="F20" t="s">
        <v>318</v>
      </c>
      <c r="G20" t="s">
        <v>319</v>
      </c>
      <c r="H20" t="s">
        <v>127</v>
      </c>
      <c r="I20" s="106" t="s">
        <v>4062</v>
      </c>
      <c r="J20" s="55">
        <v>11.04</v>
      </c>
      <c r="K20" t="s">
        <v>98</v>
      </c>
      <c r="L20" s="56">
        <v>3.2000000000000001E-2</v>
      </c>
      <c r="M20" s="56">
        <v>3.04E-2</v>
      </c>
      <c r="N20" s="55">
        <v>609169.51</v>
      </c>
      <c r="O20" s="55">
        <v>103.2</v>
      </c>
      <c r="P20" s="55">
        <v>0</v>
      </c>
      <c r="Q20" s="55">
        <v>628.66293431999998</v>
      </c>
      <c r="R20" s="56">
        <v>4.0000000000000002E-4</v>
      </c>
      <c r="S20" s="56">
        <v>7.9000000000000008E-3</v>
      </c>
      <c r="T20" s="56">
        <v>1.2999999999999999E-3</v>
      </c>
    </row>
    <row r="21" spans="1:20">
      <c r="A21" t="s">
        <v>335</v>
      </c>
      <c r="B21" t="s">
        <v>336</v>
      </c>
      <c r="C21" t="s">
        <v>96</v>
      </c>
      <c r="D21" t="s">
        <v>108</v>
      </c>
      <c r="E21" t="s">
        <v>337</v>
      </c>
      <c r="F21" t="s">
        <v>338</v>
      </c>
      <c r="G21" t="s">
        <v>319</v>
      </c>
      <c r="H21" t="s">
        <v>127</v>
      </c>
      <c r="I21" s="106" t="s">
        <v>4062</v>
      </c>
      <c r="J21" s="55">
        <v>3.38</v>
      </c>
      <c r="K21" t="s">
        <v>98</v>
      </c>
      <c r="L21" s="56">
        <v>1.34E-2</v>
      </c>
      <c r="M21" s="56">
        <v>2.5399999999999999E-2</v>
      </c>
      <c r="N21" s="55">
        <v>1194571.96</v>
      </c>
      <c r="O21" s="55">
        <v>108.45</v>
      </c>
      <c r="P21" s="55">
        <v>113.44025000000001</v>
      </c>
      <c r="Q21" s="55">
        <v>1408.95354062</v>
      </c>
      <c r="R21" s="56">
        <v>4.0000000000000002E-4</v>
      </c>
      <c r="S21" s="56">
        <v>1.78E-2</v>
      </c>
      <c r="T21" s="56">
        <v>2.8E-3</v>
      </c>
    </row>
    <row r="22" spans="1:20">
      <c r="A22" t="s">
        <v>339</v>
      </c>
      <c r="B22" t="s">
        <v>340</v>
      </c>
      <c r="C22" t="s">
        <v>96</v>
      </c>
      <c r="D22" t="s">
        <v>108</v>
      </c>
      <c r="E22" t="s">
        <v>337</v>
      </c>
      <c r="F22" t="s">
        <v>338</v>
      </c>
      <c r="G22" t="s">
        <v>319</v>
      </c>
      <c r="H22" t="s">
        <v>127</v>
      </c>
      <c r="I22" s="106" t="s">
        <v>4062</v>
      </c>
      <c r="J22" s="55">
        <v>3.1</v>
      </c>
      <c r="K22" t="s">
        <v>98</v>
      </c>
      <c r="L22" s="56">
        <v>1.77E-2</v>
      </c>
      <c r="M22" s="56">
        <v>2.4E-2</v>
      </c>
      <c r="N22" s="55">
        <v>778441</v>
      </c>
      <c r="O22" s="55">
        <v>109.35</v>
      </c>
      <c r="P22" s="55">
        <v>0</v>
      </c>
      <c r="Q22" s="55">
        <v>851.22523349999994</v>
      </c>
      <c r="R22" s="56">
        <v>2.9999999999999997E-4</v>
      </c>
      <c r="S22" s="56">
        <v>1.0699999999999999E-2</v>
      </c>
      <c r="T22" s="56">
        <v>1.6999999999999999E-3</v>
      </c>
    </row>
    <row r="23" spans="1:20">
      <c r="A23" t="s">
        <v>341</v>
      </c>
      <c r="B23" t="s">
        <v>342</v>
      </c>
      <c r="C23" t="s">
        <v>96</v>
      </c>
      <c r="D23" t="s">
        <v>108</v>
      </c>
      <c r="E23" t="s">
        <v>337</v>
      </c>
      <c r="F23" t="s">
        <v>338</v>
      </c>
      <c r="G23" t="s">
        <v>319</v>
      </c>
      <c r="H23" t="s">
        <v>127</v>
      </c>
      <c r="I23" s="106" t="s">
        <v>4062</v>
      </c>
      <c r="J23" s="55">
        <v>6.16</v>
      </c>
      <c r="K23" t="s">
        <v>98</v>
      </c>
      <c r="L23" s="56">
        <v>2.4799999999999999E-2</v>
      </c>
      <c r="M23" s="56">
        <v>2.8500000000000001E-2</v>
      </c>
      <c r="N23" s="55">
        <v>1463706.01</v>
      </c>
      <c r="O23" s="55">
        <v>109.05</v>
      </c>
      <c r="P23" s="55">
        <v>0</v>
      </c>
      <c r="Q23" s="55">
        <v>1596.171403905</v>
      </c>
      <c r="R23" s="56">
        <v>4.0000000000000002E-4</v>
      </c>
      <c r="S23" s="56">
        <v>2.0199999999999999E-2</v>
      </c>
      <c r="T23" s="56">
        <v>3.2000000000000002E-3</v>
      </c>
    </row>
    <row r="24" spans="1:20">
      <c r="A24" t="s">
        <v>343</v>
      </c>
      <c r="B24" t="s">
        <v>344</v>
      </c>
      <c r="C24" t="s">
        <v>96</v>
      </c>
      <c r="D24" t="s">
        <v>108</v>
      </c>
      <c r="E24" t="s">
        <v>337</v>
      </c>
      <c r="F24" t="s">
        <v>338</v>
      </c>
      <c r="G24" t="s">
        <v>345</v>
      </c>
      <c r="H24" t="s">
        <v>175</v>
      </c>
      <c r="I24" s="106" t="s">
        <v>4062</v>
      </c>
      <c r="J24" s="55">
        <v>7.48</v>
      </c>
      <c r="K24" t="s">
        <v>98</v>
      </c>
      <c r="L24" s="56">
        <v>8.9999999999999993E-3</v>
      </c>
      <c r="M24" s="56">
        <v>3.04E-2</v>
      </c>
      <c r="N24" s="55">
        <v>857974.87</v>
      </c>
      <c r="O24" s="55">
        <v>93.65</v>
      </c>
      <c r="P24" s="55">
        <v>3.95322</v>
      </c>
      <c r="Q24" s="55">
        <v>807.44668575499998</v>
      </c>
      <c r="R24" s="56">
        <v>5.0000000000000001E-4</v>
      </c>
      <c r="S24" s="56">
        <v>1.0200000000000001E-2</v>
      </c>
      <c r="T24" s="56">
        <v>1.6000000000000001E-3</v>
      </c>
    </row>
    <row r="25" spans="1:20">
      <c r="A25" t="s">
        <v>346</v>
      </c>
      <c r="B25" t="s">
        <v>347</v>
      </c>
      <c r="C25" t="s">
        <v>96</v>
      </c>
      <c r="D25" t="s">
        <v>108</v>
      </c>
      <c r="E25" t="s">
        <v>337</v>
      </c>
      <c r="F25" t="s">
        <v>338</v>
      </c>
      <c r="G25" t="s">
        <v>345</v>
      </c>
      <c r="H25" t="s">
        <v>175</v>
      </c>
      <c r="I25" s="106" t="s">
        <v>4062</v>
      </c>
      <c r="J25" s="55">
        <v>11.02</v>
      </c>
      <c r="K25" t="s">
        <v>98</v>
      </c>
      <c r="L25" s="56">
        <v>1.6899999999999998E-2</v>
      </c>
      <c r="M25" s="56">
        <v>3.3700000000000001E-2</v>
      </c>
      <c r="N25" s="55">
        <v>1737765.02</v>
      </c>
      <c r="O25" s="55">
        <v>91.53</v>
      </c>
      <c r="P25" s="55">
        <v>14.520810000000001</v>
      </c>
      <c r="Q25" s="55">
        <v>1605.097132806</v>
      </c>
      <c r="R25" s="56">
        <v>5.9999999999999995E-4</v>
      </c>
      <c r="S25" s="56">
        <v>2.0299999999999999E-2</v>
      </c>
      <c r="T25" s="56">
        <v>3.2000000000000002E-3</v>
      </c>
    </row>
    <row r="26" spans="1:20">
      <c r="A26" t="s">
        <v>348</v>
      </c>
      <c r="B26" t="s">
        <v>349</v>
      </c>
      <c r="C26" t="s">
        <v>96</v>
      </c>
      <c r="D26" t="s">
        <v>108</v>
      </c>
      <c r="E26" t="s">
        <v>350</v>
      </c>
      <c r="F26" t="s">
        <v>338</v>
      </c>
      <c r="G26" t="s">
        <v>351</v>
      </c>
      <c r="H26" t="s">
        <v>175</v>
      </c>
      <c r="I26" s="106" t="s">
        <v>4062</v>
      </c>
      <c r="J26" s="55">
        <v>4.07</v>
      </c>
      <c r="K26" t="s">
        <v>98</v>
      </c>
      <c r="L26" s="56">
        <v>5.0000000000000001E-3</v>
      </c>
      <c r="M26" s="56">
        <v>2.7199999999999998E-2</v>
      </c>
      <c r="N26" s="55">
        <v>256403.35</v>
      </c>
      <c r="O26" s="55">
        <v>101.54</v>
      </c>
      <c r="P26" s="55">
        <v>0</v>
      </c>
      <c r="Q26" s="55">
        <v>260.35196158999997</v>
      </c>
      <c r="R26" s="56">
        <v>1E-4</v>
      </c>
      <c r="S26" s="56">
        <v>3.3E-3</v>
      </c>
      <c r="T26" s="56">
        <v>5.0000000000000001E-4</v>
      </c>
    </row>
    <row r="27" spans="1:20">
      <c r="A27" t="s">
        <v>352</v>
      </c>
      <c r="B27" t="s">
        <v>353</v>
      </c>
      <c r="C27" t="s">
        <v>96</v>
      </c>
      <c r="D27" t="s">
        <v>108</v>
      </c>
      <c r="E27" t="s">
        <v>350</v>
      </c>
      <c r="F27" t="s">
        <v>338</v>
      </c>
      <c r="G27" t="s">
        <v>351</v>
      </c>
      <c r="H27" t="s">
        <v>175</v>
      </c>
      <c r="I27" s="106" t="s">
        <v>4062</v>
      </c>
      <c r="J27" s="55">
        <v>5.89</v>
      </c>
      <c r="K27" t="s">
        <v>98</v>
      </c>
      <c r="L27" s="56">
        <v>5.8999999999999999E-3</v>
      </c>
      <c r="M27" s="56">
        <v>3.04E-2</v>
      </c>
      <c r="N27" s="55">
        <v>776627.94</v>
      </c>
      <c r="O27" s="55">
        <v>93.79</v>
      </c>
      <c r="P27" s="55">
        <v>0</v>
      </c>
      <c r="Q27" s="55">
        <v>728.39934492600003</v>
      </c>
      <c r="R27" s="56">
        <v>6.9999999999999999E-4</v>
      </c>
      <c r="S27" s="56">
        <v>9.1999999999999998E-3</v>
      </c>
      <c r="T27" s="56">
        <v>1.5E-3</v>
      </c>
    </row>
    <row r="28" spans="1:20">
      <c r="A28" t="s">
        <v>355</v>
      </c>
      <c r="B28" t="s">
        <v>356</v>
      </c>
      <c r="C28" t="s">
        <v>96</v>
      </c>
      <c r="D28" t="s">
        <v>108</v>
      </c>
      <c r="E28" t="s">
        <v>350</v>
      </c>
      <c r="F28" t="s">
        <v>338</v>
      </c>
      <c r="G28" t="s">
        <v>351</v>
      </c>
      <c r="H28" t="s">
        <v>175</v>
      </c>
      <c r="I28" s="106" t="s">
        <v>4062</v>
      </c>
      <c r="J28" s="55">
        <v>1.21</v>
      </c>
      <c r="K28" t="s">
        <v>98</v>
      </c>
      <c r="L28" s="56">
        <v>4.7500000000000001E-2</v>
      </c>
      <c r="M28" s="56">
        <v>2.5000000000000001E-2</v>
      </c>
      <c r="N28" s="55">
        <v>116862.95</v>
      </c>
      <c r="O28" s="55">
        <v>140.54</v>
      </c>
      <c r="P28" s="55">
        <v>0</v>
      </c>
      <c r="Q28" s="55">
        <v>164.23918993000001</v>
      </c>
      <c r="R28" s="56">
        <v>1E-4</v>
      </c>
      <c r="S28" s="56">
        <v>2.0999999999999999E-3</v>
      </c>
      <c r="T28" s="56">
        <v>2.9999999999999997E-4</v>
      </c>
    </row>
    <row r="29" spans="1:20">
      <c r="A29" t="s">
        <v>357</v>
      </c>
      <c r="B29" t="s">
        <v>358</v>
      </c>
      <c r="C29" t="s">
        <v>96</v>
      </c>
      <c r="D29" t="s">
        <v>108</v>
      </c>
      <c r="E29" t="s">
        <v>359</v>
      </c>
      <c r="F29" t="s">
        <v>338</v>
      </c>
      <c r="G29" t="s">
        <v>360</v>
      </c>
      <c r="H29" t="s">
        <v>127</v>
      </c>
      <c r="I29" s="106" t="s">
        <v>4062</v>
      </c>
      <c r="J29" s="55">
        <v>6.57</v>
      </c>
      <c r="K29" t="s">
        <v>98</v>
      </c>
      <c r="L29" s="56">
        <v>3.5000000000000001E-3</v>
      </c>
      <c r="M29" s="56">
        <v>3.0700000000000002E-2</v>
      </c>
      <c r="N29" s="55">
        <v>1469949.61</v>
      </c>
      <c r="O29" s="55">
        <v>91.16</v>
      </c>
      <c r="P29" s="55">
        <v>0</v>
      </c>
      <c r="Q29" s="55">
        <v>1340.0060644759999</v>
      </c>
      <c r="R29" s="56">
        <v>5.0000000000000001E-4</v>
      </c>
      <c r="S29" s="56">
        <v>1.6899999999999998E-2</v>
      </c>
      <c r="T29" s="56">
        <v>2.7000000000000001E-3</v>
      </c>
    </row>
    <row r="30" spans="1:20">
      <c r="A30" t="s">
        <v>362</v>
      </c>
      <c r="B30" t="s">
        <v>363</v>
      </c>
      <c r="C30" t="s">
        <v>96</v>
      </c>
      <c r="D30" t="s">
        <v>108</v>
      </c>
      <c r="E30" t="s">
        <v>359</v>
      </c>
      <c r="F30" t="s">
        <v>338</v>
      </c>
      <c r="G30" t="s">
        <v>351</v>
      </c>
      <c r="H30" t="s">
        <v>175</v>
      </c>
      <c r="I30" s="106" t="s">
        <v>4062</v>
      </c>
      <c r="J30" s="55">
        <v>2.46</v>
      </c>
      <c r="K30" t="s">
        <v>98</v>
      </c>
      <c r="L30" s="56">
        <v>2.4E-2</v>
      </c>
      <c r="M30" s="56">
        <v>2.3300000000000001E-2</v>
      </c>
      <c r="N30" s="55">
        <v>17492.27</v>
      </c>
      <c r="O30" s="55">
        <v>112.98</v>
      </c>
      <c r="P30" s="55">
        <v>0</v>
      </c>
      <c r="Q30" s="55">
        <v>19.762766645999999</v>
      </c>
      <c r="R30" s="56">
        <v>0</v>
      </c>
      <c r="S30" s="56">
        <v>2.0000000000000001E-4</v>
      </c>
      <c r="T30" s="56">
        <v>0</v>
      </c>
    </row>
    <row r="31" spans="1:20">
      <c r="A31" t="s">
        <v>364</v>
      </c>
      <c r="B31" t="s">
        <v>365</v>
      </c>
      <c r="C31" t="s">
        <v>96</v>
      </c>
      <c r="D31" t="s">
        <v>108</v>
      </c>
      <c r="E31" t="s">
        <v>359</v>
      </c>
      <c r="F31" t="s">
        <v>338</v>
      </c>
      <c r="G31" t="s">
        <v>360</v>
      </c>
      <c r="H31" t="s">
        <v>127</v>
      </c>
      <c r="I31" s="106" t="s">
        <v>4062</v>
      </c>
      <c r="J31" s="55">
        <v>3.67</v>
      </c>
      <c r="K31" t="s">
        <v>98</v>
      </c>
      <c r="L31" s="56">
        <v>2.5999999999999999E-2</v>
      </c>
      <c r="M31" s="56">
        <v>2.2700000000000001E-2</v>
      </c>
      <c r="N31" s="55">
        <v>278667.84999999998</v>
      </c>
      <c r="O31" s="55">
        <v>113.37</v>
      </c>
      <c r="P31" s="55">
        <v>0</v>
      </c>
      <c r="Q31" s="55">
        <v>315.92574154499999</v>
      </c>
      <c r="R31" s="56">
        <v>5.9999999999999995E-4</v>
      </c>
      <c r="S31" s="56">
        <v>4.0000000000000001E-3</v>
      </c>
      <c r="T31" s="56">
        <v>5.9999999999999995E-4</v>
      </c>
    </row>
    <row r="32" spans="1:20">
      <c r="A32" t="s">
        <v>366</v>
      </c>
      <c r="B32" t="s">
        <v>367</v>
      </c>
      <c r="C32" t="s">
        <v>96</v>
      </c>
      <c r="D32" t="s">
        <v>108</v>
      </c>
      <c r="E32" t="s">
        <v>359</v>
      </c>
      <c r="F32" t="s">
        <v>338</v>
      </c>
      <c r="G32" t="s">
        <v>360</v>
      </c>
      <c r="H32" t="s">
        <v>127</v>
      </c>
      <c r="I32" s="106" t="s">
        <v>4062</v>
      </c>
      <c r="J32" s="55">
        <v>4.1399999999999997</v>
      </c>
      <c r="K32" t="s">
        <v>98</v>
      </c>
      <c r="L32" s="56">
        <v>2.81E-2</v>
      </c>
      <c r="M32" s="56">
        <v>2.5899999999999999E-2</v>
      </c>
      <c r="N32" s="55">
        <v>75033.820000000007</v>
      </c>
      <c r="O32" s="55">
        <v>113.83</v>
      </c>
      <c r="P32" s="55">
        <v>0</v>
      </c>
      <c r="Q32" s="55">
        <v>85.410997305999999</v>
      </c>
      <c r="R32" s="56">
        <v>1E-4</v>
      </c>
      <c r="S32" s="56">
        <v>1.1000000000000001E-3</v>
      </c>
      <c r="T32" s="56">
        <v>2.0000000000000001E-4</v>
      </c>
    </row>
    <row r="33" spans="1:20">
      <c r="A33" t="s">
        <v>368</v>
      </c>
      <c r="B33" t="s">
        <v>369</v>
      </c>
      <c r="C33" t="s">
        <v>96</v>
      </c>
      <c r="D33" t="s">
        <v>108</v>
      </c>
      <c r="E33" t="s">
        <v>359</v>
      </c>
      <c r="F33" t="s">
        <v>338</v>
      </c>
      <c r="G33" t="s">
        <v>360</v>
      </c>
      <c r="H33" t="s">
        <v>127</v>
      </c>
      <c r="I33" s="106" t="s">
        <v>4062</v>
      </c>
      <c r="J33" s="55">
        <v>2.39</v>
      </c>
      <c r="K33" t="s">
        <v>98</v>
      </c>
      <c r="L33" s="56">
        <v>3.6999999999999998E-2</v>
      </c>
      <c r="M33" s="56">
        <v>2.3599999999999999E-2</v>
      </c>
      <c r="N33" s="55">
        <v>20750.14</v>
      </c>
      <c r="O33" s="55">
        <v>115.14</v>
      </c>
      <c r="P33" s="55">
        <v>0</v>
      </c>
      <c r="Q33" s="55">
        <v>23.891711195999999</v>
      </c>
      <c r="R33" s="56">
        <v>1E-4</v>
      </c>
      <c r="S33" s="56">
        <v>2.9999999999999997E-4</v>
      </c>
      <c r="T33" s="56">
        <v>0</v>
      </c>
    </row>
    <row r="34" spans="1:20">
      <c r="A34" t="s">
        <v>370</v>
      </c>
      <c r="B34" t="s">
        <v>371</v>
      </c>
      <c r="C34" t="s">
        <v>96</v>
      </c>
      <c r="D34" t="s">
        <v>108</v>
      </c>
      <c r="E34" t="s">
        <v>372</v>
      </c>
      <c r="F34" t="s">
        <v>338</v>
      </c>
      <c r="G34" t="s">
        <v>351</v>
      </c>
      <c r="H34" t="s">
        <v>175</v>
      </c>
      <c r="I34" s="106" t="s">
        <v>4062</v>
      </c>
      <c r="J34" s="55">
        <v>4.24</v>
      </c>
      <c r="K34" t="s">
        <v>98</v>
      </c>
      <c r="L34" s="56">
        <v>6.4999999999999997E-3</v>
      </c>
      <c r="M34" s="56">
        <v>2.3300000000000001E-2</v>
      </c>
      <c r="N34" s="55">
        <v>249418.82</v>
      </c>
      <c r="O34" s="55">
        <v>103.63</v>
      </c>
      <c r="P34" s="55">
        <v>3.9255599999999999</v>
      </c>
      <c r="Q34" s="55">
        <v>262.398283166</v>
      </c>
      <c r="R34" s="56">
        <v>5.0000000000000001E-4</v>
      </c>
      <c r="S34" s="56">
        <v>3.3E-3</v>
      </c>
      <c r="T34" s="56">
        <v>5.0000000000000001E-4</v>
      </c>
    </row>
    <row r="35" spans="1:20">
      <c r="A35" t="s">
        <v>373</v>
      </c>
      <c r="B35" t="s">
        <v>374</v>
      </c>
      <c r="C35" t="s">
        <v>96</v>
      </c>
      <c r="D35" t="s">
        <v>108</v>
      </c>
      <c r="E35" t="s">
        <v>372</v>
      </c>
      <c r="F35" t="s">
        <v>338</v>
      </c>
      <c r="G35" t="s">
        <v>351</v>
      </c>
      <c r="H35" t="s">
        <v>175</v>
      </c>
      <c r="I35" s="106" t="s">
        <v>4062</v>
      </c>
      <c r="J35" s="55">
        <v>5</v>
      </c>
      <c r="K35" t="s">
        <v>98</v>
      </c>
      <c r="L35" s="56">
        <v>1.43E-2</v>
      </c>
      <c r="M35" s="56">
        <v>2.69E-2</v>
      </c>
      <c r="N35" s="55">
        <v>4009.66</v>
      </c>
      <c r="O35" s="55">
        <v>104.73</v>
      </c>
      <c r="P35" s="55">
        <v>8.0310000000000006E-2</v>
      </c>
      <c r="Q35" s="55">
        <v>4.2796269179999999</v>
      </c>
      <c r="R35" s="56">
        <v>0</v>
      </c>
      <c r="S35" s="56">
        <v>1E-4</v>
      </c>
      <c r="T35" s="56">
        <v>0</v>
      </c>
    </row>
    <row r="36" spans="1:20">
      <c r="A36" t="s">
        <v>375</v>
      </c>
      <c r="B36" t="s">
        <v>376</v>
      </c>
      <c r="C36" t="s">
        <v>96</v>
      </c>
      <c r="D36" t="s">
        <v>108</v>
      </c>
      <c r="E36" t="s">
        <v>372</v>
      </c>
      <c r="F36" t="s">
        <v>338</v>
      </c>
      <c r="G36" t="s">
        <v>351</v>
      </c>
      <c r="H36" t="s">
        <v>175</v>
      </c>
      <c r="I36" s="106" t="s">
        <v>4062</v>
      </c>
      <c r="J36" s="55">
        <v>6.66</v>
      </c>
      <c r="K36" t="s">
        <v>98</v>
      </c>
      <c r="L36" s="56">
        <v>3.61E-2</v>
      </c>
      <c r="M36" s="56">
        <v>3.27E-2</v>
      </c>
      <c r="N36" s="55">
        <v>381025.31</v>
      </c>
      <c r="O36" s="55">
        <v>104.73</v>
      </c>
      <c r="P36" s="55">
        <v>11.03726</v>
      </c>
      <c r="Q36" s="55">
        <v>410.08506716300002</v>
      </c>
      <c r="R36" s="56">
        <v>8.0000000000000004E-4</v>
      </c>
      <c r="S36" s="56">
        <v>5.1999999999999998E-3</v>
      </c>
      <c r="T36" s="56">
        <v>8.0000000000000004E-4</v>
      </c>
    </row>
    <row r="37" spans="1:20">
      <c r="A37" t="s">
        <v>377</v>
      </c>
      <c r="B37" t="s">
        <v>378</v>
      </c>
      <c r="C37" t="s">
        <v>96</v>
      </c>
      <c r="D37" t="s">
        <v>108</v>
      </c>
      <c r="E37" t="s">
        <v>372</v>
      </c>
      <c r="F37" t="s">
        <v>338</v>
      </c>
      <c r="G37" t="s">
        <v>351</v>
      </c>
      <c r="H37" t="s">
        <v>175</v>
      </c>
      <c r="I37" s="106" t="s">
        <v>4062</v>
      </c>
      <c r="J37" s="55">
        <v>1.48</v>
      </c>
      <c r="K37" t="s">
        <v>98</v>
      </c>
      <c r="L37" s="56">
        <v>1.7600000000000001E-2</v>
      </c>
      <c r="M37" s="56">
        <v>2.1299999999999999E-2</v>
      </c>
      <c r="N37" s="55">
        <v>177413.51</v>
      </c>
      <c r="O37" s="55">
        <v>112.57</v>
      </c>
      <c r="P37" s="55">
        <v>4.2086199999999998</v>
      </c>
      <c r="Q37" s="55">
        <v>203.92300820700001</v>
      </c>
      <c r="R37" s="56">
        <v>1E-4</v>
      </c>
      <c r="S37" s="56">
        <v>2.5999999999999999E-3</v>
      </c>
      <c r="T37" s="56">
        <v>4.0000000000000002E-4</v>
      </c>
    </row>
    <row r="38" spans="1:20">
      <c r="A38" t="s">
        <v>379</v>
      </c>
      <c r="B38" t="s">
        <v>380</v>
      </c>
      <c r="C38" t="s">
        <v>96</v>
      </c>
      <c r="D38" t="s">
        <v>108</v>
      </c>
      <c r="E38" t="s">
        <v>372</v>
      </c>
      <c r="F38" t="s">
        <v>338</v>
      </c>
      <c r="G38" t="s">
        <v>351</v>
      </c>
      <c r="H38" t="s">
        <v>175</v>
      </c>
      <c r="I38" s="106" t="s">
        <v>4062</v>
      </c>
      <c r="J38" s="55">
        <v>2.2000000000000002</v>
      </c>
      <c r="K38" t="s">
        <v>98</v>
      </c>
      <c r="L38" s="56">
        <v>2.1499999999999998E-2</v>
      </c>
      <c r="M38" s="56">
        <v>2.2499999999999999E-2</v>
      </c>
      <c r="N38" s="55">
        <v>248272.44</v>
      </c>
      <c r="O38" s="55">
        <v>113.66</v>
      </c>
      <c r="P38" s="55">
        <v>0</v>
      </c>
      <c r="Q38" s="55">
        <v>282.18645530399999</v>
      </c>
      <c r="R38" s="56">
        <v>2.0000000000000001E-4</v>
      </c>
      <c r="S38" s="56">
        <v>3.5999999999999999E-3</v>
      </c>
      <c r="T38" s="56">
        <v>5.9999999999999995E-4</v>
      </c>
    </row>
    <row r="39" spans="1:20">
      <c r="A39" t="s">
        <v>381</v>
      </c>
      <c r="B39" t="s">
        <v>382</v>
      </c>
      <c r="C39" t="s">
        <v>96</v>
      </c>
      <c r="D39" t="s">
        <v>108</v>
      </c>
      <c r="E39" t="s">
        <v>372</v>
      </c>
      <c r="F39" t="s">
        <v>338</v>
      </c>
      <c r="G39" t="s">
        <v>351</v>
      </c>
      <c r="H39" t="s">
        <v>175</v>
      </c>
      <c r="I39" s="106" t="s">
        <v>4062</v>
      </c>
      <c r="J39" s="55">
        <v>4.3</v>
      </c>
      <c r="K39" t="s">
        <v>98</v>
      </c>
      <c r="L39" s="56">
        <v>2.2499999999999999E-2</v>
      </c>
      <c r="M39" s="56">
        <v>2.6100000000000002E-2</v>
      </c>
      <c r="N39" s="55">
        <v>664308.11</v>
      </c>
      <c r="O39" s="55">
        <v>111.23</v>
      </c>
      <c r="P39" s="55">
        <v>61.087620000000001</v>
      </c>
      <c r="Q39" s="55">
        <v>799.99753075299998</v>
      </c>
      <c r="R39" s="56">
        <v>6.9999999999999999E-4</v>
      </c>
      <c r="S39" s="56">
        <v>1.01E-2</v>
      </c>
      <c r="T39" s="56">
        <v>1.6000000000000001E-3</v>
      </c>
    </row>
    <row r="40" spans="1:20">
      <c r="A40" t="s">
        <v>383</v>
      </c>
      <c r="B40" t="s">
        <v>384</v>
      </c>
      <c r="C40" t="s">
        <v>96</v>
      </c>
      <c r="D40" t="s">
        <v>108</v>
      </c>
      <c r="E40" t="s">
        <v>372</v>
      </c>
      <c r="F40" t="s">
        <v>338</v>
      </c>
      <c r="G40" t="s">
        <v>351</v>
      </c>
      <c r="H40" t="s">
        <v>175</v>
      </c>
      <c r="I40" s="106" t="s">
        <v>4062</v>
      </c>
      <c r="J40" s="55">
        <v>5.9</v>
      </c>
      <c r="K40" t="s">
        <v>98</v>
      </c>
      <c r="L40" s="56">
        <v>2.5000000000000001E-3</v>
      </c>
      <c r="M40" s="56">
        <v>2.69E-2</v>
      </c>
      <c r="N40" s="55">
        <v>578990.06999999995</v>
      </c>
      <c r="O40" s="55">
        <v>94.78</v>
      </c>
      <c r="P40" s="55">
        <v>14.87613</v>
      </c>
      <c r="Q40" s="55">
        <v>563.64291834599999</v>
      </c>
      <c r="R40" s="56">
        <v>4.0000000000000002E-4</v>
      </c>
      <c r="S40" s="56">
        <v>7.1000000000000004E-3</v>
      </c>
      <c r="T40" s="56">
        <v>1.1000000000000001E-3</v>
      </c>
    </row>
    <row r="41" spans="1:20">
      <c r="A41" t="s">
        <v>386</v>
      </c>
      <c r="B41" t="s">
        <v>387</v>
      </c>
      <c r="C41" t="s">
        <v>96</v>
      </c>
      <c r="D41" t="s">
        <v>108</v>
      </c>
      <c r="E41" t="s">
        <v>372</v>
      </c>
      <c r="F41" t="s">
        <v>338</v>
      </c>
      <c r="G41" t="s">
        <v>351</v>
      </c>
      <c r="H41" t="s">
        <v>175</v>
      </c>
      <c r="I41" s="106" t="s">
        <v>4062</v>
      </c>
      <c r="J41" s="55">
        <v>3.01</v>
      </c>
      <c r="K41" t="s">
        <v>98</v>
      </c>
      <c r="L41" s="56">
        <v>2.35E-2</v>
      </c>
      <c r="M41" s="56">
        <v>2.2700000000000001E-2</v>
      </c>
      <c r="N41" s="55">
        <v>497599.83</v>
      </c>
      <c r="O41" s="55">
        <v>113.73</v>
      </c>
      <c r="P41" s="55">
        <v>0</v>
      </c>
      <c r="Q41" s="55">
        <v>565.920286659</v>
      </c>
      <c r="R41" s="56">
        <v>6.9999999999999999E-4</v>
      </c>
      <c r="S41" s="56">
        <v>7.1000000000000004E-3</v>
      </c>
      <c r="T41" s="56">
        <v>1.1000000000000001E-3</v>
      </c>
    </row>
    <row r="42" spans="1:20">
      <c r="A42" t="s">
        <v>388</v>
      </c>
      <c r="B42" t="s">
        <v>389</v>
      </c>
      <c r="C42" t="s">
        <v>96</v>
      </c>
      <c r="D42" t="s">
        <v>108</v>
      </c>
      <c r="E42" t="s">
        <v>390</v>
      </c>
      <c r="F42" t="s">
        <v>338</v>
      </c>
      <c r="G42" t="s">
        <v>351</v>
      </c>
      <c r="H42" t="s">
        <v>175</v>
      </c>
      <c r="I42" s="106" t="s">
        <v>4062</v>
      </c>
      <c r="J42" s="55">
        <v>2.96</v>
      </c>
      <c r="K42" t="s">
        <v>98</v>
      </c>
      <c r="L42" s="56">
        <v>1.4200000000000001E-2</v>
      </c>
      <c r="M42" s="56">
        <v>2.4899999999999999E-2</v>
      </c>
      <c r="N42" s="55">
        <v>303277.87</v>
      </c>
      <c r="O42" s="55">
        <v>108.25</v>
      </c>
      <c r="P42" s="55">
        <v>0</v>
      </c>
      <c r="Q42" s="55">
        <v>328.29829427499999</v>
      </c>
      <c r="R42" s="56">
        <v>2.9999999999999997E-4</v>
      </c>
      <c r="S42" s="56">
        <v>4.1000000000000003E-3</v>
      </c>
      <c r="T42" s="56">
        <v>6.9999999999999999E-4</v>
      </c>
    </row>
    <row r="43" spans="1:20">
      <c r="A43" t="s">
        <v>392</v>
      </c>
      <c r="B43" t="s">
        <v>393</v>
      </c>
      <c r="C43" t="s">
        <v>96</v>
      </c>
      <c r="D43" t="s">
        <v>108</v>
      </c>
      <c r="E43" t="s">
        <v>394</v>
      </c>
      <c r="F43" t="s">
        <v>338</v>
      </c>
      <c r="G43" t="s">
        <v>351</v>
      </c>
      <c r="H43" t="s">
        <v>175</v>
      </c>
      <c r="I43" s="106" t="s">
        <v>4062</v>
      </c>
      <c r="J43" s="55">
        <v>0.7</v>
      </c>
      <c r="K43" t="s">
        <v>98</v>
      </c>
      <c r="L43" s="56">
        <v>0.04</v>
      </c>
      <c r="M43" s="56">
        <v>2.5999999999999999E-2</v>
      </c>
      <c r="N43" s="55">
        <v>3029.39</v>
      </c>
      <c r="O43" s="55">
        <v>113.55</v>
      </c>
      <c r="P43" s="55">
        <v>0</v>
      </c>
      <c r="Q43" s="55">
        <v>3.4398723449999999</v>
      </c>
      <c r="R43" s="56">
        <v>0</v>
      </c>
      <c r="S43" s="56">
        <v>0</v>
      </c>
      <c r="T43" s="56">
        <v>0</v>
      </c>
    </row>
    <row r="44" spans="1:20">
      <c r="A44" t="s">
        <v>395</v>
      </c>
      <c r="B44" t="s">
        <v>396</v>
      </c>
      <c r="C44" t="s">
        <v>96</v>
      </c>
      <c r="D44" t="s">
        <v>108</v>
      </c>
      <c r="E44" t="s">
        <v>394</v>
      </c>
      <c r="F44" t="s">
        <v>338</v>
      </c>
      <c r="G44" t="s">
        <v>351</v>
      </c>
      <c r="H44" t="s">
        <v>175</v>
      </c>
      <c r="I44" s="106" t="s">
        <v>4062</v>
      </c>
      <c r="J44" s="55">
        <v>4.03</v>
      </c>
      <c r="K44" t="s">
        <v>98</v>
      </c>
      <c r="L44" s="56">
        <v>3.5000000000000003E-2</v>
      </c>
      <c r="M44" s="56">
        <v>2.6100000000000002E-2</v>
      </c>
      <c r="N44" s="55">
        <v>165035.51999999999</v>
      </c>
      <c r="O44" s="55">
        <v>118.48</v>
      </c>
      <c r="P44" s="55">
        <v>0</v>
      </c>
      <c r="Q44" s="55">
        <v>195.53408409599999</v>
      </c>
      <c r="R44" s="56">
        <v>2.0000000000000001E-4</v>
      </c>
      <c r="S44" s="56">
        <v>2.5000000000000001E-3</v>
      </c>
      <c r="T44" s="56">
        <v>4.0000000000000002E-4</v>
      </c>
    </row>
    <row r="45" spans="1:20">
      <c r="A45" t="s">
        <v>397</v>
      </c>
      <c r="B45" t="s">
        <v>398</v>
      </c>
      <c r="C45" t="s">
        <v>96</v>
      </c>
      <c r="D45" t="s">
        <v>108</v>
      </c>
      <c r="E45" t="s">
        <v>394</v>
      </c>
      <c r="F45" t="s">
        <v>338</v>
      </c>
      <c r="G45" t="s">
        <v>351</v>
      </c>
      <c r="H45" t="s">
        <v>175</v>
      </c>
      <c r="I45" s="106" t="s">
        <v>4062</v>
      </c>
      <c r="J45" s="55">
        <v>6.58</v>
      </c>
      <c r="K45" t="s">
        <v>98</v>
      </c>
      <c r="L45" s="56">
        <v>2.5000000000000001E-2</v>
      </c>
      <c r="M45" s="56">
        <v>2.9000000000000001E-2</v>
      </c>
      <c r="N45" s="55">
        <v>288402.75</v>
      </c>
      <c r="O45" s="55">
        <v>109.47</v>
      </c>
      <c r="P45" s="55">
        <v>0</v>
      </c>
      <c r="Q45" s="55">
        <v>315.71449042500001</v>
      </c>
      <c r="R45" s="56">
        <v>5.0000000000000001E-4</v>
      </c>
      <c r="S45" s="56">
        <v>4.0000000000000001E-3</v>
      </c>
      <c r="T45" s="56">
        <v>5.9999999999999995E-4</v>
      </c>
    </row>
    <row r="46" spans="1:20">
      <c r="A46" t="s">
        <v>399</v>
      </c>
      <c r="B46" t="s">
        <v>400</v>
      </c>
      <c r="C46" t="s">
        <v>96</v>
      </c>
      <c r="D46" t="s">
        <v>108</v>
      </c>
      <c r="E46" t="s">
        <v>394</v>
      </c>
      <c r="F46" t="s">
        <v>338</v>
      </c>
      <c r="G46" t="s">
        <v>351</v>
      </c>
      <c r="H46" t="s">
        <v>175</v>
      </c>
      <c r="I46" s="106" t="s">
        <v>4062</v>
      </c>
      <c r="J46" s="55">
        <v>2.67</v>
      </c>
      <c r="K46" t="s">
        <v>98</v>
      </c>
      <c r="L46" s="56">
        <v>0.04</v>
      </c>
      <c r="M46" s="56">
        <v>2.3900000000000001E-2</v>
      </c>
      <c r="N46" s="55">
        <v>529582.16</v>
      </c>
      <c r="O46" s="55">
        <v>118.24</v>
      </c>
      <c r="P46" s="55">
        <v>0</v>
      </c>
      <c r="Q46" s="55">
        <v>626.17794598399996</v>
      </c>
      <c r="R46" s="56">
        <v>5.9999999999999995E-4</v>
      </c>
      <c r="S46" s="56">
        <v>7.9000000000000008E-3</v>
      </c>
      <c r="T46" s="56">
        <v>1.2999999999999999E-3</v>
      </c>
    </row>
    <row r="47" spans="1:20">
      <c r="A47" t="s">
        <v>401</v>
      </c>
      <c r="B47" t="s">
        <v>402</v>
      </c>
      <c r="C47" t="s">
        <v>96</v>
      </c>
      <c r="D47" t="s">
        <v>108</v>
      </c>
      <c r="E47" t="s">
        <v>403</v>
      </c>
      <c r="F47" t="s">
        <v>338</v>
      </c>
      <c r="G47" t="s">
        <v>351</v>
      </c>
      <c r="H47" t="s">
        <v>175</v>
      </c>
      <c r="I47" s="106" t="s">
        <v>4062</v>
      </c>
      <c r="J47" s="55">
        <v>2.36</v>
      </c>
      <c r="K47" t="s">
        <v>98</v>
      </c>
      <c r="L47" s="56">
        <v>2.3400000000000001E-2</v>
      </c>
      <c r="M47" s="56">
        <v>2.53E-2</v>
      </c>
      <c r="N47" s="55">
        <v>323185.12</v>
      </c>
      <c r="O47" s="55">
        <v>112.87</v>
      </c>
      <c r="P47" s="55">
        <v>0</v>
      </c>
      <c r="Q47" s="55">
        <v>364.77904494400002</v>
      </c>
      <c r="R47" s="56">
        <v>1E-4</v>
      </c>
      <c r="S47" s="56">
        <v>4.5999999999999999E-3</v>
      </c>
      <c r="T47" s="56">
        <v>6.9999999999999999E-4</v>
      </c>
    </row>
    <row r="48" spans="1:20">
      <c r="A48" t="s">
        <v>404</v>
      </c>
      <c r="B48" t="s">
        <v>405</v>
      </c>
      <c r="C48" t="s">
        <v>96</v>
      </c>
      <c r="D48" t="s">
        <v>108</v>
      </c>
      <c r="E48" t="s">
        <v>406</v>
      </c>
      <c r="F48" t="s">
        <v>338</v>
      </c>
      <c r="G48" t="s">
        <v>360</v>
      </c>
      <c r="H48" t="s">
        <v>127</v>
      </c>
      <c r="I48" s="106" t="s">
        <v>4062</v>
      </c>
      <c r="J48" s="55">
        <v>2.27</v>
      </c>
      <c r="K48" t="s">
        <v>98</v>
      </c>
      <c r="L48" s="56">
        <v>3.2000000000000001E-2</v>
      </c>
      <c r="M48" s="56">
        <v>2.4500000000000001E-2</v>
      </c>
      <c r="N48" s="55">
        <v>471970.99</v>
      </c>
      <c r="O48" s="55">
        <v>114.84</v>
      </c>
      <c r="P48" s="55">
        <v>0</v>
      </c>
      <c r="Q48" s="55">
        <v>542.01148491599997</v>
      </c>
      <c r="R48" s="56">
        <v>2.9999999999999997E-4</v>
      </c>
      <c r="S48" s="56">
        <v>6.7999999999999996E-3</v>
      </c>
      <c r="T48" s="56">
        <v>1.1000000000000001E-3</v>
      </c>
    </row>
    <row r="49" spans="1:20">
      <c r="A49" t="s">
        <v>407</v>
      </c>
      <c r="B49" t="s">
        <v>408</v>
      </c>
      <c r="C49" t="s">
        <v>96</v>
      </c>
      <c r="D49" t="s">
        <v>108</v>
      </c>
      <c r="E49" t="s">
        <v>406</v>
      </c>
      <c r="F49" t="s">
        <v>338</v>
      </c>
      <c r="G49" t="s">
        <v>360</v>
      </c>
      <c r="H49" t="s">
        <v>127</v>
      </c>
      <c r="I49" s="106" t="s">
        <v>4062</v>
      </c>
      <c r="J49" s="55">
        <v>4.04</v>
      </c>
      <c r="K49" t="s">
        <v>98</v>
      </c>
      <c r="L49" s="56">
        <v>1.14E-2</v>
      </c>
      <c r="M49" s="56">
        <v>2.5999999999999999E-2</v>
      </c>
      <c r="N49" s="55">
        <v>514201.9</v>
      </c>
      <c r="O49" s="55">
        <v>103.86</v>
      </c>
      <c r="P49" s="55">
        <v>0</v>
      </c>
      <c r="Q49" s="55">
        <v>534.05009333999999</v>
      </c>
      <c r="R49" s="56">
        <v>2.0000000000000001E-4</v>
      </c>
      <c r="S49" s="56">
        <v>6.7000000000000002E-3</v>
      </c>
      <c r="T49" s="56">
        <v>1.1000000000000001E-3</v>
      </c>
    </row>
    <row r="50" spans="1:20">
      <c r="A50" t="s">
        <v>409</v>
      </c>
      <c r="B50" t="s">
        <v>410</v>
      </c>
      <c r="C50" t="s">
        <v>96</v>
      </c>
      <c r="D50" t="s">
        <v>108</v>
      </c>
      <c r="E50" t="s">
        <v>406</v>
      </c>
      <c r="F50" t="s">
        <v>338</v>
      </c>
      <c r="G50" t="s">
        <v>360</v>
      </c>
      <c r="H50" t="s">
        <v>127</v>
      </c>
      <c r="I50" s="106" t="s">
        <v>4062</v>
      </c>
      <c r="J50" s="55">
        <v>6.3</v>
      </c>
      <c r="K50" t="s">
        <v>98</v>
      </c>
      <c r="L50" s="56">
        <v>9.1999999999999998E-3</v>
      </c>
      <c r="M50" s="56">
        <v>3.0200000000000001E-2</v>
      </c>
      <c r="N50" s="55">
        <v>732781.92</v>
      </c>
      <c r="O50" s="55">
        <v>97.97</v>
      </c>
      <c r="P50" s="55">
        <v>7.5260300000000004</v>
      </c>
      <c r="Q50" s="55">
        <v>725.43247702400004</v>
      </c>
      <c r="R50" s="56">
        <v>4.0000000000000002E-4</v>
      </c>
      <c r="S50" s="56">
        <v>9.1999999999999998E-3</v>
      </c>
      <c r="T50" s="56">
        <v>1.4E-3</v>
      </c>
    </row>
    <row r="51" spans="1:20">
      <c r="A51" t="s">
        <v>412</v>
      </c>
      <c r="B51" t="s">
        <v>413</v>
      </c>
      <c r="C51" t="s">
        <v>96</v>
      </c>
      <c r="D51" t="s">
        <v>108</v>
      </c>
      <c r="E51" t="s">
        <v>403</v>
      </c>
      <c r="F51" t="s">
        <v>338</v>
      </c>
      <c r="G51" t="s">
        <v>351</v>
      </c>
      <c r="H51" t="s">
        <v>175</v>
      </c>
      <c r="I51" s="106" t="s">
        <v>4062</v>
      </c>
      <c r="J51" s="55">
        <v>5.66</v>
      </c>
      <c r="K51" t="s">
        <v>98</v>
      </c>
      <c r="L51" s="56">
        <v>6.4999999999999997E-3</v>
      </c>
      <c r="M51" s="56">
        <v>2.8799999999999999E-2</v>
      </c>
      <c r="N51" s="55">
        <v>1038772.03</v>
      </c>
      <c r="O51" s="55">
        <v>97.78</v>
      </c>
      <c r="P51" s="55">
        <v>0</v>
      </c>
      <c r="Q51" s="55">
        <v>1015.711290934</v>
      </c>
      <c r="R51" s="56">
        <v>5.0000000000000001E-4</v>
      </c>
      <c r="S51" s="56">
        <v>1.2800000000000001E-2</v>
      </c>
      <c r="T51" s="56">
        <v>2E-3</v>
      </c>
    </row>
    <row r="52" spans="1:20">
      <c r="A52" t="s">
        <v>414</v>
      </c>
      <c r="B52" t="s">
        <v>415</v>
      </c>
      <c r="C52" t="s">
        <v>96</v>
      </c>
      <c r="D52" t="s">
        <v>108</v>
      </c>
      <c r="E52" t="s">
        <v>403</v>
      </c>
      <c r="F52" t="s">
        <v>338</v>
      </c>
      <c r="G52" t="s">
        <v>351</v>
      </c>
      <c r="H52" t="s">
        <v>175</v>
      </c>
      <c r="I52" s="106" t="s">
        <v>4062</v>
      </c>
      <c r="J52" s="55">
        <v>8.67</v>
      </c>
      <c r="K52" t="s">
        <v>98</v>
      </c>
      <c r="L52" s="56">
        <v>2.64E-2</v>
      </c>
      <c r="M52" s="56">
        <v>2.9600000000000001E-2</v>
      </c>
      <c r="N52" s="55">
        <v>45489.93</v>
      </c>
      <c r="O52" s="55">
        <v>99.71</v>
      </c>
      <c r="P52" s="55">
        <v>0</v>
      </c>
      <c r="Q52" s="55">
        <v>45.358009203000002</v>
      </c>
      <c r="R52" s="56">
        <v>2.0000000000000001E-4</v>
      </c>
      <c r="S52" s="56">
        <v>5.9999999999999995E-4</v>
      </c>
      <c r="T52" s="56">
        <v>1E-4</v>
      </c>
    </row>
    <row r="53" spans="1:20">
      <c r="A53" t="s">
        <v>416</v>
      </c>
      <c r="B53" t="s">
        <v>417</v>
      </c>
      <c r="C53" t="s">
        <v>96</v>
      </c>
      <c r="D53" t="s">
        <v>108</v>
      </c>
      <c r="E53" t="s">
        <v>418</v>
      </c>
      <c r="F53" t="s">
        <v>338</v>
      </c>
      <c r="G53" t="s">
        <v>360</v>
      </c>
      <c r="H53" t="s">
        <v>127</v>
      </c>
      <c r="I53" s="106" t="s">
        <v>4062</v>
      </c>
      <c r="J53" s="55">
        <v>2.0099999999999998</v>
      </c>
      <c r="K53" t="s">
        <v>98</v>
      </c>
      <c r="L53" s="56">
        <v>1.34E-2</v>
      </c>
      <c r="M53" s="56">
        <v>2.1899999999999999E-2</v>
      </c>
      <c r="N53" s="55">
        <v>111559.65</v>
      </c>
      <c r="O53" s="55">
        <v>110.98</v>
      </c>
      <c r="P53" s="55">
        <v>0</v>
      </c>
      <c r="Q53" s="55">
        <v>123.80889956999999</v>
      </c>
      <c r="R53" s="56">
        <v>2.0000000000000001E-4</v>
      </c>
      <c r="S53" s="56">
        <v>1.6000000000000001E-3</v>
      </c>
      <c r="T53" s="56">
        <v>2.0000000000000001E-4</v>
      </c>
    </row>
    <row r="54" spans="1:20">
      <c r="A54" t="s">
        <v>419</v>
      </c>
      <c r="B54" t="s">
        <v>420</v>
      </c>
      <c r="C54" t="s">
        <v>96</v>
      </c>
      <c r="D54" t="s">
        <v>108</v>
      </c>
      <c r="E54" t="s">
        <v>418</v>
      </c>
      <c r="F54" t="s">
        <v>338</v>
      </c>
      <c r="G54" t="s">
        <v>351</v>
      </c>
      <c r="H54" t="s">
        <v>175</v>
      </c>
      <c r="I54" s="106" t="s">
        <v>4062</v>
      </c>
      <c r="J54" s="55">
        <v>3.61</v>
      </c>
      <c r="K54" t="s">
        <v>98</v>
      </c>
      <c r="L54" s="56">
        <v>1.8200000000000001E-2</v>
      </c>
      <c r="M54" s="56">
        <v>2.4299999999999999E-2</v>
      </c>
      <c r="N54" s="55">
        <v>281268.34000000003</v>
      </c>
      <c r="O54" s="55">
        <v>109.37</v>
      </c>
      <c r="P54" s="55">
        <v>0</v>
      </c>
      <c r="Q54" s="55">
        <v>307.62318345800003</v>
      </c>
      <c r="R54" s="56">
        <v>6.9999999999999999E-4</v>
      </c>
      <c r="S54" s="56">
        <v>3.8999999999999998E-3</v>
      </c>
      <c r="T54" s="56">
        <v>5.9999999999999995E-4</v>
      </c>
    </row>
    <row r="55" spans="1:20">
      <c r="A55" t="s">
        <v>421</v>
      </c>
      <c r="B55" t="s">
        <v>422</v>
      </c>
      <c r="C55" t="s">
        <v>96</v>
      </c>
      <c r="D55" t="s">
        <v>108</v>
      </c>
      <c r="E55" t="s">
        <v>418</v>
      </c>
      <c r="F55" t="s">
        <v>338</v>
      </c>
      <c r="G55" t="s">
        <v>351</v>
      </c>
      <c r="H55" t="s">
        <v>175</v>
      </c>
      <c r="I55" s="106" t="s">
        <v>4062</v>
      </c>
      <c r="J55" s="55">
        <v>1.86</v>
      </c>
      <c r="K55" t="s">
        <v>98</v>
      </c>
      <c r="L55" s="56">
        <v>2E-3</v>
      </c>
      <c r="M55" s="56">
        <v>2.0299999999999999E-2</v>
      </c>
      <c r="N55" s="55">
        <v>228649.8</v>
      </c>
      <c r="O55" s="55">
        <v>106.67</v>
      </c>
      <c r="P55" s="55">
        <v>0</v>
      </c>
      <c r="Q55" s="55">
        <v>243.90074165999999</v>
      </c>
      <c r="R55" s="56">
        <v>6.9999999999999999E-4</v>
      </c>
      <c r="S55" s="56">
        <v>3.0999999999999999E-3</v>
      </c>
      <c r="T55" s="56">
        <v>5.0000000000000001E-4</v>
      </c>
    </row>
    <row r="56" spans="1:20">
      <c r="A56" t="s">
        <v>424</v>
      </c>
      <c r="B56" t="s">
        <v>425</v>
      </c>
      <c r="C56" t="s">
        <v>96</v>
      </c>
      <c r="D56" t="s">
        <v>108</v>
      </c>
      <c r="E56" t="s">
        <v>426</v>
      </c>
      <c r="F56" t="s">
        <v>427</v>
      </c>
      <c r="G56" t="s">
        <v>360</v>
      </c>
      <c r="H56" t="s">
        <v>127</v>
      </c>
      <c r="I56" s="106" t="s">
        <v>4062</v>
      </c>
      <c r="J56" s="55">
        <v>5.03</v>
      </c>
      <c r="K56" t="s">
        <v>98</v>
      </c>
      <c r="L56" s="56">
        <v>4.4000000000000003E-3</v>
      </c>
      <c r="M56" s="56">
        <v>2.47E-2</v>
      </c>
      <c r="N56" s="55">
        <v>158865.39000000001</v>
      </c>
      <c r="O56" s="55">
        <v>100.57</v>
      </c>
      <c r="P56" s="55">
        <v>0</v>
      </c>
      <c r="Q56" s="55">
        <v>159.77092272300001</v>
      </c>
      <c r="R56" s="56">
        <v>2.0000000000000001E-4</v>
      </c>
      <c r="S56" s="56">
        <v>2E-3</v>
      </c>
      <c r="T56" s="56">
        <v>2.9999999999999997E-4</v>
      </c>
    </row>
    <row r="57" spans="1:20">
      <c r="A57" t="s">
        <v>429</v>
      </c>
      <c r="B57" t="s">
        <v>430</v>
      </c>
      <c r="C57" t="s">
        <v>96</v>
      </c>
      <c r="D57" t="s">
        <v>108</v>
      </c>
      <c r="E57" t="s">
        <v>431</v>
      </c>
      <c r="F57" t="s">
        <v>338</v>
      </c>
      <c r="G57" t="s">
        <v>360</v>
      </c>
      <c r="H57" t="s">
        <v>127</v>
      </c>
      <c r="I57" s="106" t="s">
        <v>4062</v>
      </c>
      <c r="J57" s="55">
        <v>2.83</v>
      </c>
      <c r="K57" t="s">
        <v>98</v>
      </c>
      <c r="L57" s="56">
        <v>1.5800000000000002E-2</v>
      </c>
      <c r="M57" s="56">
        <v>2.1999999999999999E-2</v>
      </c>
      <c r="N57" s="55">
        <v>299578.65999999997</v>
      </c>
      <c r="O57" s="55">
        <v>110.84</v>
      </c>
      <c r="P57" s="55">
        <v>0</v>
      </c>
      <c r="Q57" s="55">
        <v>332.05298674400001</v>
      </c>
      <c r="R57" s="56">
        <v>5.9999999999999995E-4</v>
      </c>
      <c r="S57" s="56">
        <v>4.1999999999999997E-3</v>
      </c>
      <c r="T57" s="56">
        <v>6.9999999999999999E-4</v>
      </c>
    </row>
    <row r="58" spans="1:20">
      <c r="A58" t="s">
        <v>433</v>
      </c>
      <c r="B58" t="s">
        <v>434</v>
      </c>
      <c r="C58" t="s">
        <v>96</v>
      </c>
      <c r="D58" t="s">
        <v>108</v>
      </c>
      <c r="E58" t="s">
        <v>431</v>
      </c>
      <c r="F58" t="s">
        <v>338</v>
      </c>
      <c r="G58" t="s">
        <v>360</v>
      </c>
      <c r="H58" t="s">
        <v>127</v>
      </c>
      <c r="I58" s="106" t="s">
        <v>4062</v>
      </c>
      <c r="J58" s="55">
        <v>5.47</v>
      </c>
      <c r="K58" t="s">
        <v>98</v>
      </c>
      <c r="L58" s="56">
        <v>8.3999999999999995E-3</v>
      </c>
      <c r="M58" s="56">
        <v>2.5499999999999998E-2</v>
      </c>
      <c r="N58" s="55">
        <v>233153.12</v>
      </c>
      <c r="O58" s="55">
        <v>100.94</v>
      </c>
      <c r="P58" s="55">
        <v>0</v>
      </c>
      <c r="Q58" s="55">
        <v>235.34475932800001</v>
      </c>
      <c r="R58" s="56">
        <v>5.0000000000000001E-4</v>
      </c>
      <c r="S58" s="56">
        <v>3.0000000000000001E-3</v>
      </c>
      <c r="T58" s="56">
        <v>5.0000000000000001E-4</v>
      </c>
    </row>
    <row r="59" spans="1:20">
      <c r="A59" t="s">
        <v>435</v>
      </c>
      <c r="B59" t="s">
        <v>436</v>
      </c>
      <c r="C59" t="s">
        <v>96</v>
      </c>
      <c r="D59" t="s">
        <v>108</v>
      </c>
      <c r="E59" t="s">
        <v>437</v>
      </c>
      <c r="F59" t="s">
        <v>310</v>
      </c>
      <c r="G59" t="s">
        <v>351</v>
      </c>
      <c r="H59" t="s">
        <v>175</v>
      </c>
      <c r="I59" s="106" t="s">
        <v>4062</v>
      </c>
      <c r="J59" s="55">
        <v>1.1299999999999999</v>
      </c>
      <c r="K59" t="s">
        <v>98</v>
      </c>
      <c r="L59" s="56">
        <v>2.4199999999999999E-2</v>
      </c>
      <c r="M59" s="56">
        <v>3.3399999999999999E-2</v>
      </c>
      <c r="N59" s="55">
        <v>11.48</v>
      </c>
      <c r="O59" s="55">
        <v>5626366</v>
      </c>
      <c r="P59" s="55">
        <v>0</v>
      </c>
      <c r="Q59" s="55">
        <v>645.9068168</v>
      </c>
      <c r="R59" s="56">
        <v>4.0000000000000002E-4</v>
      </c>
      <c r="S59" s="56">
        <v>8.2000000000000007E-3</v>
      </c>
      <c r="T59" s="56">
        <v>1.2999999999999999E-3</v>
      </c>
    </row>
    <row r="60" spans="1:20">
      <c r="A60" t="s">
        <v>438</v>
      </c>
      <c r="B60" t="s">
        <v>439</v>
      </c>
      <c r="C60" t="s">
        <v>96</v>
      </c>
      <c r="D60" t="s">
        <v>108</v>
      </c>
      <c r="E60" t="s">
        <v>437</v>
      </c>
      <c r="F60" t="s">
        <v>310</v>
      </c>
      <c r="G60" t="s">
        <v>351</v>
      </c>
      <c r="H60" t="s">
        <v>175</v>
      </c>
      <c r="I60" s="106" t="s">
        <v>4062</v>
      </c>
      <c r="J60" s="55">
        <v>0.74</v>
      </c>
      <c r="K60" t="s">
        <v>98</v>
      </c>
      <c r="L60" s="56">
        <v>1.95E-2</v>
      </c>
      <c r="M60" s="56">
        <v>3.4299999999999997E-2</v>
      </c>
      <c r="N60" s="55">
        <v>2.82</v>
      </c>
      <c r="O60" s="55">
        <v>5456707</v>
      </c>
      <c r="P60" s="55">
        <v>0</v>
      </c>
      <c r="Q60" s="55">
        <v>153.87913739999999</v>
      </c>
      <c r="R60" s="56">
        <v>1E-4</v>
      </c>
      <c r="S60" s="56">
        <v>1.9E-3</v>
      </c>
      <c r="T60" s="56">
        <v>2.9999999999999997E-4</v>
      </c>
    </row>
    <row r="61" spans="1:20">
      <c r="A61" t="s">
        <v>440</v>
      </c>
      <c r="B61" t="s">
        <v>441</v>
      </c>
      <c r="C61" t="s">
        <v>96</v>
      </c>
      <c r="D61" t="s">
        <v>108</v>
      </c>
      <c r="E61" t="s">
        <v>437</v>
      </c>
      <c r="F61" t="s">
        <v>310</v>
      </c>
      <c r="G61" t="s">
        <v>360</v>
      </c>
      <c r="H61" t="s">
        <v>127</v>
      </c>
      <c r="I61" s="106" t="s">
        <v>4062</v>
      </c>
      <c r="J61" s="55">
        <v>4.08</v>
      </c>
      <c r="K61" t="s">
        <v>98</v>
      </c>
      <c r="L61" s="56">
        <v>1.4999999999999999E-2</v>
      </c>
      <c r="M61" s="56">
        <v>3.0300000000000001E-2</v>
      </c>
      <c r="N61" s="55">
        <v>9.7100000000000009</v>
      </c>
      <c r="O61" s="55">
        <v>5115050</v>
      </c>
      <c r="P61" s="55">
        <v>0</v>
      </c>
      <c r="Q61" s="55">
        <v>496.67135500000001</v>
      </c>
      <c r="R61" s="56">
        <v>2.9999999999999997E-4</v>
      </c>
      <c r="S61" s="56">
        <v>6.3E-3</v>
      </c>
      <c r="T61" s="56">
        <v>1E-3</v>
      </c>
    </row>
    <row r="62" spans="1:20">
      <c r="A62" t="s">
        <v>443</v>
      </c>
      <c r="B62" t="s">
        <v>444</v>
      </c>
      <c r="C62" t="s">
        <v>96</v>
      </c>
      <c r="D62" t="s">
        <v>108</v>
      </c>
      <c r="E62" t="s">
        <v>437</v>
      </c>
      <c r="F62" t="s">
        <v>310</v>
      </c>
      <c r="G62" t="s">
        <v>351</v>
      </c>
      <c r="H62" t="s">
        <v>175</v>
      </c>
      <c r="I62" s="106" t="s">
        <v>4062</v>
      </c>
      <c r="J62" s="55">
        <v>4.29</v>
      </c>
      <c r="K62" t="s">
        <v>98</v>
      </c>
      <c r="L62" s="56">
        <v>2.7799999999999998E-2</v>
      </c>
      <c r="M62" s="56">
        <v>3.1E-2</v>
      </c>
      <c r="N62" s="55">
        <v>2.99</v>
      </c>
      <c r="O62" s="55">
        <v>5529999</v>
      </c>
      <c r="P62" s="55">
        <v>0</v>
      </c>
      <c r="Q62" s="55">
        <v>165.34697009999999</v>
      </c>
      <c r="R62" s="56">
        <v>0</v>
      </c>
      <c r="S62" s="56">
        <v>2.0999999999999999E-3</v>
      </c>
      <c r="T62" s="56">
        <v>2.9999999999999997E-4</v>
      </c>
    </row>
    <row r="63" spans="1:20">
      <c r="A63" t="s">
        <v>445</v>
      </c>
      <c r="B63" t="s">
        <v>446</v>
      </c>
      <c r="C63" t="s">
        <v>96</v>
      </c>
      <c r="D63" t="s">
        <v>108</v>
      </c>
      <c r="E63" t="s">
        <v>447</v>
      </c>
      <c r="F63" t="s">
        <v>310</v>
      </c>
      <c r="G63" t="s">
        <v>360</v>
      </c>
      <c r="H63" t="s">
        <v>127</v>
      </c>
      <c r="I63" s="106" t="s">
        <v>4062</v>
      </c>
      <c r="J63" s="55">
        <v>2.29</v>
      </c>
      <c r="K63" t="s">
        <v>98</v>
      </c>
      <c r="L63" s="56">
        <v>2.5899999999999999E-2</v>
      </c>
      <c r="M63" s="56">
        <v>2.75E-2</v>
      </c>
      <c r="N63" s="55">
        <v>14.87</v>
      </c>
      <c r="O63" s="55">
        <v>5628861</v>
      </c>
      <c r="P63" s="55">
        <v>0</v>
      </c>
      <c r="Q63" s="55">
        <v>837.01163069999996</v>
      </c>
      <c r="R63" s="56">
        <v>6.9999999999999999E-4</v>
      </c>
      <c r="S63" s="56">
        <v>1.06E-2</v>
      </c>
      <c r="T63" s="56">
        <v>1.6999999999999999E-3</v>
      </c>
    </row>
    <row r="64" spans="1:20">
      <c r="A64" t="s">
        <v>448</v>
      </c>
      <c r="B64" t="s">
        <v>449</v>
      </c>
      <c r="C64" t="s">
        <v>96</v>
      </c>
      <c r="D64" t="s">
        <v>108</v>
      </c>
      <c r="E64" t="s">
        <v>447</v>
      </c>
      <c r="F64" t="s">
        <v>310</v>
      </c>
      <c r="G64" t="s">
        <v>360</v>
      </c>
      <c r="H64" t="s">
        <v>127</v>
      </c>
      <c r="I64" s="106" t="s">
        <v>4062</v>
      </c>
      <c r="J64" s="55">
        <v>5.42</v>
      </c>
      <c r="K64" t="s">
        <v>98</v>
      </c>
      <c r="L64" s="56">
        <v>3.7100000000000001E-2</v>
      </c>
      <c r="M64" s="56">
        <v>3.3399999999999999E-2</v>
      </c>
      <c r="N64" s="55">
        <v>5.43</v>
      </c>
      <c r="O64" s="55">
        <v>5095555</v>
      </c>
      <c r="P64" s="55">
        <v>0</v>
      </c>
      <c r="Q64" s="55">
        <v>276.68863649999997</v>
      </c>
      <c r="R64" s="56">
        <v>6.9999999999999999E-4</v>
      </c>
      <c r="S64" s="56">
        <v>3.5000000000000001E-3</v>
      </c>
      <c r="T64" s="56">
        <v>5.9999999999999995E-4</v>
      </c>
    </row>
    <row r="65" spans="1:20">
      <c r="A65" t="s">
        <v>450</v>
      </c>
      <c r="B65" t="s">
        <v>451</v>
      </c>
      <c r="C65" t="s">
        <v>96</v>
      </c>
      <c r="D65" t="s">
        <v>108</v>
      </c>
      <c r="E65" t="s">
        <v>447</v>
      </c>
      <c r="F65" t="s">
        <v>310</v>
      </c>
      <c r="G65" t="s">
        <v>360</v>
      </c>
      <c r="H65" t="s">
        <v>127</v>
      </c>
      <c r="I65" s="106" t="s">
        <v>4062</v>
      </c>
      <c r="J65" s="55">
        <v>2.5299999999999998</v>
      </c>
      <c r="K65" t="s">
        <v>98</v>
      </c>
      <c r="L65" s="56">
        <v>2.9700000000000001E-2</v>
      </c>
      <c r="M65" s="56">
        <v>3.09E-2</v>
      </c>
      <c r="N65" s="55">
        <v>5.88</v>
      </c>
      <c r="O65" s="55">
        <v>5615315</v>
      </c>
      <c r="P65" s="55">
        <v>0</v>
      </c>
      <c r="Q65" s="55">
        <v>330.180522</v>
      </c>
      <c r="R65" s="56">
        <v>4.0000000000000002E-4</v>
      </c>
      <c r="S65" s="56">
        <v>4.1999999999999997E-3</v>
      </c>
      <c r="T65" s="56">
        <v>6.9999999999999999E-4</v>
      </c>
    </row>
    <row r="66" spans="1:20">
      <c r="A66" t="s">
        <v>452</v>
      </c>
      <c r="B66" t="s">
        <v>453</v>
      </c>
      <c r="C66" t="s">
        <v>96</v>
      </c>
      <c r="D66" t="s">
        <v>108</v>
      </c>
      <c r="E66" t="s">
        <v>447</v>
      </c>
      <c r="F66" t="s">
        <v>310</v>
      </c>
      <c r="G66" t="s">
        <v>360</v>
      </c>
      <c r="H66" t="s">
        <v>127</v>
      </c>
      <c r="I66" s="106" t="s">
        <v>4062</v>
      </c>
      <c r="J66" s="55">
        <v>4.0999999999999996</v>
      </c>
      <c r="K66" t="s">
        <v>98</v>
      </c>
      <c r="L66" s="56">
        <v>8.3999999999999995E-3</v>
      </c>
      <c r="M66" s="56">
        <v>2.9100000000000001E-2</v>
      </c>
      <c r="N66" s="55">
        <v>3.8</v>
      </c>
      <c r="O66" s="55">
        <v>5012995</v>
      </c>
      <c r="P66" s="55">
        <v>0</v>
      </c>
      <c r="Q66" s="55">
        <v>190.49381</v>
      </c>
      <c r="R66" s="56">
        <v>5.0000000000000001E-4</v>
      </c>
      <c r="S66" s="56">
        <v>2.3999999999999998E-3</v>
      </c>
      <c r="T66" s="56">
        <v>4.0000000000000002E-4</v>
      </c>
    </row>
    <row r="67" spans="1:20">
      <c r="A67" t="s">
        <v>454</v>
      </c>
      <c r="B67" t="s">
        <v>455</v>
      </c>
      <c r="C67" t="s">
        <v>96</v>
      </c>
      <c r="D67" t="s">
        <v>108</v>
      </c>
      <c r="E67" t="s">
        <v>447</v>
      </c>
      <c r="F67" t="s">
        <v>310</v>
      </c>
      <c r="G67" t="s">
        <v>360</v>
      </c>
      <c r="H67" t="s">
        <v>127</v>
      </c>
      <c r="I67" s="106" t="s">
        <v>4062</v>
      </c>
      <c r="J67" s="55">
        <v>4.62</v>
      </c>
      <c r="K67" t="s">
        <v>98</v>
      </c>
      <c r="L67" s="56">
        <v>3.09E-2</v>
      </c>
      <c r="M67" s="56">
        <v>3.1699999999999999E-2</v>
      </c>
      <c r="N67" s="55">
        <v>9.0500000000000007</v>
      </c>
      <c r="O67" s="55">
        <v>5168240</v>
      </c>
      <c r="P67" s="55">
        <v>0</v>
      </c>
      <c r="Q67" s="55">
        <v>467.72572000000002</v>
      </c>
      <c r="R67" s="56">
        <v>5.0000000000000001E-4</v>
      </c>
      <c r="S67" s="56">
        <v>5.8999999999999999E-3</v>
      </c>
      <c r="T67" s="56">
        <v>8.9999999999999998E-4</v>
      </c>
    </row>
    <row r="68" spans="1:20">
      <c r="A68" t="s">
        <v>456</v>
      </c>
      <c r="B68" t="s">
        <v>457</v>
      </c>
      <c r="C68" t="s">
        <v>96</v>
      </c>
      <c r="D68" t="s">
        <v>108</v>
      </c>
      <c r="E68" t="s">
        <v>447</v>
      </c>
      <c r="F68" t="s">
        <v>310</v>
      </c>
      <c r="G68" t="s">
        <v>360</v>
      </c>
      <c r="H68" t="s">
        <v>127</v>
      </c>
      <c r="I68" s="106" t="s">
        <v>4062</v>
      </c>
      <c r="J68" s="55">
        <v>1.23</v>
      </c>
      <c r="K68" t="s">
        <v>98</v>
      </c>
      <c r="L68" s="56">
        <v>2.0199999999999999E-2</v>
      </c>
      <c r="M68" s="56">
        <v>2.0500000000000001E-2</v>
      </c>
      <c r="N68" s="55">
        <v>6.73</v>
      </c>
      <c r="O68" s="55">
        <v>5652776</v>
      </c>
      <c r="P68" s="55">
        <v>0</v>
      </c>
      <c r="Q68" s="55">
        <v>380.43182480000002</v>
      </c>
      <c r="R68" s="56">
        <v>2.9999999999999997E-4</v>
      </c>
      <c r="S68" s="56">
        <v>4.7999999999999996E-3</v>
      </c>
      <c r="T68" s="56">
        <v>8.0000000000000004E-4</v>
      </c>
    </row>
    <row r="69" spans="1:20">
      <c r="A69" t="s">
        <v>458</v>
      </c>
      <c r="B69" t="s">
        <v>459</v>
      </c>
      <c r="C69" t="s">
        <v>96</v>
      </c>
      <c r="D69" t="s">
        <v>108</v>
      </c>
      <c r="E69" t="s">
        <v>460</v>
      </c>
      <c r="F69" t="s">
        <v>110</v>
      </c>
      <c r="G69" t="s">
        <v>351</v>
      </c>
      <c r="H69" t="s">
        <v>175</v>
      </c>
      <c r="I69" s="106" t="s">
        <v>4062</v>
      </c>
      <c r="J69" s="55">
        <v>1.32</v>
      </c>
      <c r="K69" t="s">
        <v>98</v>
      </c>
      <c r="L69" s="56">
        <v>1.7999999999999999E-2</v>
      </c>
      <c r="M69" s="56">
        <v>2.0899999999999998E-2</v>
      </c>
      <c r="N69" s="55">
        <v>154291.23000000001</v>
      </c>
      <c r="O69" s="55">
        <v>111.63</v>
      </c>
      <c r="P69" s="55">
        <v>0</v>
      </c>
      <c r="Q69" s="55">
        <v>172.23530004899999</v>
      </c>
      <c r="R69" s="56">
        <v>2.0000000000000001E-4</v>
      </c>
      <c r="S69" s="56">
        <v>2.2000000000000001E-3</v>
      </c>
      <c r="T69" s="56">
        <v>2.9999999999999997E-4</v>
      </c>
    </row>
    <row r="70" spans="1:20">
      <c r="A70" t="s">
        <v>461</v>
      </c>
      <c r="B70" t="s">
        <v>462</v>
      </c>
      <c r="C70" t="s">
        <v>96</v>
      </c>
      <c r="D70" t="s">
        <v>108</v>
      </c>
      <c r="E70" t="s">
        <v>460</v>
      </c>
      <c r="F70" t="s">
        <v>110</v>
      </c>
      <c r="G70" t="s">
        <v>351</v>
      </c>
      <c r="H70" t="s">
        <v>175</v>
      </c>
      <c r="I70" s="106" t="s">
        <v>4062</v>
      </c>
      <c r="J70" s="55">
        <v>3.83</v>
      </c>
      <c r="K70" t="s">
        <v>98</v>
      </c>
      <c r="L70" s="56">
        <v>2.1999999999999999E-2</v>
      </c>
      <c r="M70" s="56">
        <v>2.7900000000000001E-2</v>
      </c>
      <c r="N70" s="55">
        <v>127859.32</v>
      </c>
      <c r="O70" s="55">
        <v>100.93</v>
      </c>
      <c r="P70" s="55">
        <v>0</v>
      </c>
      <c r="Q70" s="55">
        <v>129.048411676</v>
      </c>
      <c r="R70" s="56">
        <v>5.0000000000000001E-4</v>
      </c>
      <c r="S70" s="56">
        <v>1.6000000000000001E-3</v>
      </c>
      <c r="T70" s="56">
        <v>2.9999999999999997E-4</v>
      </c>
    </row>
    <row r="71" spans="1:20">
      <c r="A71" t="s">
        <v>463</v>
      </c>
      <c r="B71" t="s">
        <v>464</v>
      </c>
      <c r="C71" t="s">
        <v>96</v>
      </c>
      <c r="D71" t="s">
        <v>108</v>
      </c>
      <c r="E71" t="s">
        <v>465</v>
      </c>
      <c r="F71" t="s">
        <v>338</v>
      </c>
      <c r="G71" t="s">
        <v>466</v>
      </c>
      <c r="H71" t="s">
        <v>175</v>
      </c>
      <c r="I71" s="106" t="s">
        <v>4062</v>
      </c>
      <c r="J71" s="55">
        <v>1.99</v>
      </c>
      <c r="K71" t="s">
        <v>98</v>
      </c>
      <c r="L71" s="56">
        <v>1.4E-2</v>
      </c>
      <c r="M71" s="56">
        <v>2.6100000000000002E-2</v>
      </c>
      <c r="N71" s="55">
        <v>196710.1</v>
      </c>
      <c r="O71" s="55">
        <v>109.74</v>
      </c>
      <c r="P71" s="55">
        <v>0</v>
      </c>
      <c r="Q71" s="55">
        <v>215.86966373999999</v>
      </c>
      <c r="R71" s="56">
        <v>2.0000000000000001E-4</v>
      </c>
      <c r="S71" s="56">
        <v>2.7000000000000001E-3</v>
      </c>
      <c r="T71" s="56">
        <v>4.0000000000000002E-4</v>
      </c>
    </row>
    <row r="72" spans="1:20">
      <c r="A72" t="s">
        <v>467</v>
      </c>
      <c r="B72" t="s">
        <v>468</v>
      </c>
      <c r="C72" t="s">
        <v>96</v>
      </c>
      <c r="D72" t="s">
        <v>108</v>
      </c>
      <c r="E72" t="s">
        <v>390</v>
      </c>
      <c r="F72" t="s">
        <v>338</v>
      </c>
      <c r="G72" t="s">
        <v>466</v>
      </c>
      <c r="H72" t="s">
        <v>175</v>
      </c>
      <c r="I72" s="106" t="s">
        <v>4062</v>
      </c>
      <c r="J72" s="55">
        <v>1.94</v>
      </c>
      <c r="K72" t="s">
        <v>98</v>
      </c>
      <c r="L72" s="56">
        <v>2.1499999999999998E-2</v>
      </c>
      <c r="M72" s="56">
        <v>2.7E-2</v>
      </c>
      <c r="N72" s="55">
        <v>583018.23999999999</v>
      </c>
      <c r="O72" s="55">
        <v>112.03</v>
      </c>
      <c r="P72" s="55">
        <v>0</v>
      </c>
      <c r="Q72" s="55">
        <v>653.155334272</v>
      </c>
      <c r="R72" s="56">
        <v>2.9999999999999997E-4</v>
      </c>
      <c r="S72" s="56">
        <v>8.2000000000000007E-3</v>
      </c>
      <c r="T72" s="56">
        <v>1.2999999999999999E-3</v>
      </c>
    </row>
    <row r="73" spans="1:20">
      <c r="A73" t="s">
        <v>469</v>
      </c>
      <c r="B73" t="s">
        <v>470</v>
      </c>
      <c r="C73" t="s">
        <v>96</v>
      </c>
      <c r="D73" t="s">
        <v>108</v>
      </c>
      <c r="E73" t="s">
        <v>390</v>
      </c>
      <c r="F73" t="s">
        <v>338</v>
      </c>
      <c r="G73" t="s">
        <v>466</v>
      </c>
      <c r="H73" t="s">
        <v>175</v>
      </c>
      <c r="I73" s="106" t="s">
        <v>4062</v>
      </c>
      <c r="J73" s="55">
        <v>6.99</v>
      </c>
      <c r="K73" t="s">
        <v>98</v>
      </c>
      <c r="L73" s="56">
        <v>1.15E-2</v>
      </c>
      <c r="M73" s="56">
        <v>3.5000000000000003E-2</v>
      </c>
      <c r="N73" s="55">
        <v>374697.93</v>
      </c>
      <c r="O73" s="55">
        <v>94.63</v>
      </c>
      <c r="P73" s="55">
        <v>0</v>
      </c>
      <c r="Q73" s="55">
        <v>354.57665115899999</v>
      </c>
      <c r="R73" s="56">
        <v>8.0000000000000004E-4</v>
      </c>
      <c r="S73" s="56">
        <v>4.4999999999999997E-3</v>
      </c>
      <c r="T73" s="56">
        <v>6.9999999999999999E-4</v>
      </c>
    </row>
    <row r="74" spans="1:20">
      <c r="A74" t="s">
        <v>472</v>
      </c>
      <c r="B74" t="s">
        <v>473</v>
      </c>
      <c r="C74" t="s">
        <v>96</v>
      </c>
      <c r="D74" t="s">
        <v>108</v>
      </c>
      <c r="E74" t="s">
        <v>474</v>
      </c>
      <c r="F74" t="s">
        <v>475</v>
      </c>
      <c r="G74" t="s">
        <v>466</v>
      </c>
      <c r="H74" t="s">
        <v>175</v>
      </c>
      <c r="I74" s="106" t="s">
        <v>4062</v>
      </c>
      <c r="J74" s="55">
        <v>5.92</v>
      </c>
      <c r="K74" t="s">
        <v>98</v>
      </c>
      <c r="L74" s="56">
        <v>5.1499999999999997E-2</v>
      </c>
      <c r="M74" s="56">
        <v>2.9499999999999998E-2</v>
      </c>
      <c r="N74" s="55">
        <v>750966.26</v>
      </c>
      <c r="O74" s="55">
        <v>153</v>
      </c>
      <c r="P74" s="55">
        <v>0</v>
      </c>
      <c r="Q74" s="55">
        <v>1148.9783778000001</v>
      </c>
      <c r="R74" s="56">
        <v>2.0000000000000001E-4</v>
      </c>
      <c r="S74" s="56">
        <v>1.4500000000000001E-2</v>
      </c>
      <c r="T74" s="56">
        <v>2.3E-3</v>
      </c>
    </row>
    <row r="75" spans="1:20">
      <c r="A75" t="s">
        <v>476</v>
      </c>
      <c r="B75" t="s">
        <v>477</v>
      </c>
      <c r="C75" t="s">
        <v>96</v>
      </c>
      <c r="D75" t="s">
        <v>108</v>
      </c>
      <c r="E75" t="s">
        <v>478</v>
      </c>
      <c r="F75" t="s">
        <v>113</v>
      </c>
      <c r="G75" t="s">
        <v>479</v>
      </c>
      <c r="H75" t="s">
        <v>127</v>
      </c>
      <c r="I75" s="106" t="s">
        <v>4062</v>
      </c>
      <c r="J75" s="55">
        <v>1.39</v>
      </c>
      <c r="K75" t="s">
        <v>98</v>
      </c>
      <c r="L75" s="56">
        <v>2.1999999999999999E-2</v>
      </c>
      <c r="M75" s="56">
        <v>1.72E-2</v>
      </c>
      <c r="N75" s="55">
        <v>2532.87</v>
      </c>
      <c r="O75" s="55">
        <v>112.59</v>
      </c>
      <c r="P75" s="55">
        <v>0</v>
      </c>
      <c r="Q75" s="55">
        <v>2.8517583329999998</v>
      </c>
      <c r="R75" s="56">
        <v>0</v>
      </c>
      <c r="S75" s="56">
        <v>0</v>
      </c>
      <c r="T75" s="56">
        <v>0</v>
      </c>
    </row>
    <row r="76" spans="1:20">
      <c r="A76" t="s">
        <v>480</v>
      </c>
      <c r="B76" t="s">
        <v>481</v>
      </c>
      <c r="C76" t="s">
        <v>96</v>
      </c>
      <c r="D76" t="s">
        <v>108</v>
      </c>
      <c r="E76" t="s">
        <v>478</v>
      </c>
      <c r="F76" t="s">
        <v>113</v>
      </c>
      <c r="G76" t="s">
        <v>479</v>
      </c>
      <c r="H76" t="s">
        <v>127</v>
      </c>
      <c r="I76" s="106" t="s">
        <v>4062</v>
      </c>
      <c r="J76" s="55">
        <v>4.24</v>
      </c>
      <c r="K76" t="s">
        <v>98</v>
      </c>
      <c r="L76" s="56">
        <v>1.7000000000000001E-2</v>
      </c>
      <c r="M76" s="56">
        <v>2.23E-2</v>
      </c>
      <c r="N76" s="55">
        <v>3596.04</v>
      </c>
      <c r="O76" s="55">
        <v>107.55</v>
      </c>
      <c r="P76" s="55">
        <v>0</v>
      </c>
      <c r="Q76" s="55">
        <v>3.86754102</v>
      </c>
      <c r="R76" s="56">
        <v>0</v>
      </c>
      <c r="S76" s="56">
        <v>0</v>
      </c>
      <c r="T76" s="56">
        <v>0</v>
      </c>
    </row>
    <row r="77" spans="1:20">
      <c r="A77" t="s">
        <v>482</v>
      </c>
      <c r="B77" t="s">
        <v>483</v>
      </c>
      <c r="C77" t="s">
        <v>96</v>
      </c>
      <c r="D77" t="s">
        <v>108</v>
      </c>
      <c r="E77" t="s">
        <v>478</v>
      </c>
      <c r="F77" t="s">
        <v>113</v>
      </c>
      <c r="G77" t="s">
        <v>479</v>
      </c>
      <c r="H77" t="s">
        <v>127</v>
      </c>
      <c r="I77" s="106" t="s">
        <v>4062</v>
      </c>
      <c r="J77" s="55">
        <v>9.08</v>
      </c>
      <c r="K77" t="s">
        <v>98</v>
      </c>
      <c r="L77" s="56">
        <v>5.7999999999999996E-3</v>
      </c>
      <c r="M77" s="56">
        <v>2.81E-2</v>
      </c>
      <c r="N77" s="55">
        <v>67706.28</v>
      </c>
      <c r="O77" s="55">
        <v>89.1</v>
      </c>
      <c r="P77" s="55">
        <v>0</v>
      </c>
      <c r="Q77" s="55">
        <v>60.326295479999999</v>
      </c>
      <c r="R77" s="56">
        <v>1E-4</v>
      </c>
      <c r="S77" s="56">
        <v>8.0000000000000004E-4</v>
      </c>
      <c r="T77" s="56">
        <v>1E-4</v>
      </c>
    </row>
    <row r="78" spans="1:20">
      <c r="A78" t="s">
        <v>484</v>
      </c>
      <c r="B78" t="s">
        <v>485</v>
      </c>
      <c r="C78" t="s">
        <v>96</v>
      </c>
      <c r="D78" t="s">
        <v>108</v>
      </c>
      <c r="E78" t="s">
        <v>418</v>
      </c>
      <c r="F78" t="s">
        <v>338</v>
      </c>
      <c r="G78" t="s">
        <v>479</v>
      </c>
      <c r="H78" t="s">
        <v>127</v>
      </c>
      <c r="I78" s="106" t="s">
        <v>4062</v>
      </c>
      <c r="J78" s="55">
        <v>1.92</v>
      </c>
      <c r="K78" t="s">
        <v>98</v>
      </c>
      <c r="L78" s="56">
        <v>1.95E-2</v>
      </c>
      <c r="M78" s="56">
        <v>2.5100000000000001E-2</v>
      </c>
      <c r="N78" s="55">
        <v>159294.29</v>
      </c>
      <c r="O78" s="55">
        <v>111.32</v>
      </c>
      <c r="P78" s="55">
        <v>0</v>
      </c>
      <c r="Q78" s="55">
        <v>177.32640362800001</v>
      </c>
      <c r="R78" s="56">
        <v>2.9999999999999997E-4</v>
      </c>
      <c r="S78" s="56">
        <v>2.2000000000000001E-3</v>
      </c>
      <c r="T78" s="56">
        <v>4.0000000000000002E-4</v>
      </c>
    </row>
    <row r="79" spans="1:20">
      <c r="A79" t="s">
        <v>486</v>
      </c>
      <c r="B79" t="s">
        <v>487</v>
      </c>
      <c r="C79" t="s">
        <v>96</v>
      </c>
      <c r="D79" t="s">
        <v>108</v>
      </c>
      <c r="E79" t="s">
        <v>418</v>
      </c>
      <c r="F79" t="s">
        <v>338</v>
      </c>
      <c r="G79" t="s">
        <v>479</v>
      </c>
      <c r="H79" t="s">
        <v>127</v>
      </c>
      <c r="I79" s="106" t="s">
        <v>4062</v>
      </c>
      <c r="J79" s="55">
        <v>4.9000000000000004</v>
      </c>
      <c r="K79" t="s">
        <v>98</v>
      </c>
      <c r="L79" s="56">
        <v>1.17E-2</v>
      </c>
      <c r="M79" s="56">
        <v>3.39E-2</v>
      </c>
      <c r="N79" s="55">
        <v>47653.71</v>
      </c>
      <c r="O79" s="55">
        <v>100.03</v>
      </c>
      <c r="P79" s="55">
        <v>0</v>
      </c>
      <c r="Q79" s="55">
        <v>47.668006112999997</v>
      </c>
      <c r="R79" s="56">
        <v>1E-4</v>
      </c>
      <c r="S79" s="56">
        <v>5.9999999999999995E-4</v>
      </c>
      <c r="T79" s="56">
        <v>1E-4</v>
      </c>
    </row>
    <row r="80" spans="1:20">
      <c r="A80" t="s">
        <v>488</v>
      </c>
      <c r="B80" t="s">
        <v>489</v>
      </c>
      <c r="C80" t="s">
        <v>96</v>
      </c>
      <c r="D80" t="s">
        <v>108</v>
      </c>
      <c r="E80" t="s">
        <v>418</v>
      </c>
      <c r="F80" t="s">
        <v>338</v>
      </c>
      <c r="G80" t="s">
        <v>479</v>
      </c>
      <c r="H80" t="s">
        <v>127</v>
      </c>
      <c r="I80" s="106" t="s">
        <v>4062</v>
      </c>
      <c r="J80" s="55">
        <v>4.92</v>
      </c>
      <c r="K80" t="s">
        <v>98</v>
      </c>
      <c r="L80" s="56">
        <v>1.3299999999999999E-2</v>
      </c>
      <c r="M80" s="56">
        <v>3.39E-2</v>
      </c>
      <c r="N80" s="55">
        <v>725717.55</v>
      </c>
      <c r="O80" s="55">
        <v>101.09</v>
      </c>
      <c r="P80" s="55">
        <v>0</v>
      </c>
      <c r="Q80" s="55">
        <v>733.62787129499998</v>
      </c>
      <c r="R80" s="56">
        <v>5.9999999999999995E-4</v>
      </c>
      <c r="S80" s="56">
        <v>9.2999999999999992E-3</v>
      </c>
      <c r="T80" s="56">
        <v>1.5E-3</v>
      </c>
    </row>
    <row r="81" spans="1:20">
      <c r="A81" t="s">
        <v>490</v>
      </c>
      <c r="B81" t="s">
        <v>491</v>
      </c>
      <c r="C81" t="s">
        <v>96</v>
      </c>
      <c r="D81" t="s">
        <v>108</v>
      </c>
      <c r="E81" t="s">
        <v>418</v>
      </c>
      <c r="F81" t="s">
        <v>338</v>
      </c>
      <c r="G81" t="s">
        <v>466</v>
      </c>
      <c r="H81" t="s">
        <v>175</v>
      </c>
      <c r="I81" s="106" t="s">
        <v>4062</v>
      </c>
      <c r="J81" s="55">
        <v>5.6</v>
      </c>
      <c r="K81" t="s">
        <v>98</v>
      </c>
      <c r="L81" s="56">
        <v>1.8700000000000001E-2</v>
      </c>
      <c r="M81" s="56">
        <v>3.5200000000000002E-2</v>
      </c>
      <c r="N81" s="55">
        <v>396250.06</v>
      </c>
      <c r="O81" s="55">
        <v>97.98</v>
      </c>
      <c r="P81" s="55">
        <v>0</v>
      </c>
      <c r="Q81" s="55">
        <v>388.24580878799998</v>
      </c>
      <c r="R81" s="56">
        <v>6.9999999999999999E-4</v>
      </c>
      <c r="S81" s="56">
        <v>4.8999999999999998E-3</v>
      </c>
      <c r="T81" s="56">
        <v>8.0000000000000004E-4</v>
      </c>
    </row>
    <row r="82" spans="1:20">
      <c r="A82" t="s">
        <v>492</v>
      </c>
      <c r="B82" t="s">
        <v>493</v>
      </c>
      <c r="C82" t="s">
        <v>96</v>
      </c>
      <c r="D82" t="s">
        <v>108</v>
      </c>
      <c r="E82" t="s">
        <v>418</v>
      </c>
      <c r="F82" t="s">
        <v>338</v>
      </c>
      <c r="G82" t="s">
        <v>479</v>
      </c>
      <c r="H82" t="s">
        <v>127</v>
      </c>
      <c r="I82" s="106" t="s">
        <v>4062</v>
      </c>
      <c r="J82" s="55">
        <v>3.24</v>
      </c>
      <c r="K82" t="s">
        <v>98</v>
      </c>
      <c r="L82" s="56">
        <v>3.3500000000000002E-2</v>
      </c>
      <c r="M82" s="56">
        <v>2.81E-2</v>
      </c>
      <c r="N82" s="55">
        <v>164029.51</v>
      </c>
      <c r="O82" s="55">
        <v>114.41</v>
      </c>
      <c r="P82" s="55">
        <v>0</v>
      </c>
      <c r="Q82" s="55">
        <v>187.666162391</v>
      </c>
      <c r="R82" s="56">
        <v>4.0000000000000002E-4</v>
      </c>
      <c r="S82" s="56">
        <v>2.3999999999999998E-3</v>
      </c>
      <c r="T82" s="56">
        <v>4.0000000000000002E-4</v>
      </c>
    </row>
    <row r="83" spans="1:20">
      <c r="A83" t="s">
        <v>494</v>
      </c>
      <c r="B83" t="s">
        <v>495</v>
      </c>
      <c r="C83" t="s">
        <v>96</v>
      </c>
      <c r="D83" t="s">
        <v>108</v>
      </c>
      <c r="E83" t="s">
        <v>496</v>
      </c>
      <c r="F83" t="s">
        <v>310</v>
      </c>
      <c r="G83" t="s">
        <v>479</v>
      </c>
      <c r="H83" t="s">
        <v>127</v>
      </c>
      <c r="I83" s="106" t="s">
        <v>4062</v>
      </c>
      <c r="J83" s="55">
        <v>4.13</v>
      </c>
      <c r="K83" t="s">
        <v>98</v>
      </c>
      <c r="L83" s="56">
        <v>1.09E-2</v>
      </c>
      <c r="M83" s="56">
        <v>3.4599999999999999E-2</v>
      </c>
      <c r="N83" s="55">
        <v>11.91</v>
      </c>
      <c r="O83" s="55">
        <v>4925250</v>
      </c>
      <c r="P83" s="55">
        <v>0</v>
      </c>
      <c r="Q83" s="55">
        <v>586.59727499999997</v>
      </c>
      <c r="R83" s="56">
        <v>6.9999999999999999E-4</v>
      </c>
      <c r="S83" s="56">
        <v>7.4000000000000003E-3</v>
      </c>
      <c r="T83" s="56">
        <v>1.1999999999999999E-3</v>
      </c>
    </row>
    <row r="84" spans="1:20">
      <c r="A84" t="s">
        <v>497</v>
      </c>
      <c r="B84" t="s">
        <v>498</v>
      </c>
      <c r="C84" t="s">
        <v>96</v>
      </c>
      <c r="D84" t="s">
        <v>108</v>
      </c>
      <c r="E84" t="s">
        <v>496</v>
      </c>
      <c r="F84" t="s">
        <v>310</v>
      </c>
      <c r="G84" t="s">
        <v>479</v>
      </c>
      <c r="H84" t="s">
        <v>127</v>
      </c>
      <c r="I84" s="106" t="s">
        <v>4062</v>
      </c>
      <c r="J84" s="55">
        <v>4.7699999999999996</v>
      </c>
      <c r="K84" t="s">
        <v>98</v>
      </c>
      <c r="L84" s="56">
        <v>2.9899999999999999E-2</v>
      </c>
      <c r="M84" s="56">
        <v>3.4500000000000003E-2</v>
      </c>
      <c r="N84" s="55">
        <v>9.77</v>
      </c>
      <c r="O84" s="55">
        <v>5209470</v>
      </c>
      <c r="P84" s="55">
        <v>0</v>
      </c>
      <c r="Q84" s="55">
        <v>508.96521899999999</v>
      </c>
      <c r="R84" s="56">
        <v>5.9999999999999995E-4</v>
      </c>
      <c r="S84" s="56">
        <v>6.4000000000000003E-3</v>
      </c>
      <c r="T84" s="56">
        <v>1E-3</v>
      </c>
    </row>
    <row r="85" spans="1:20">
      <c r="A85" t="s">
        <v>500</v>
      </c>
      <c r="B85" t="s">
        <v>501</v>
      </c>
      <c r="C85" t="s">
        <v>96</v>
      </c>
      <c r="D85" t="s">
        <v>108</v>
      </c>
      <c r="E85" t="s">
        <v>496</v>
      </c>
      <c r="F85" t="s">
        <v>310</v>
      </c>
      <c r="G85" t="s">
        <v>479</v>
      </c>
      <c r="H85" t="s">
        <v>127</v>
      </c>
      <c r="I85" s="106" t="s">
        <v>4062</v>
      </c>
      <c r="J85" s="55">
        <v>2.4</v>
      </c>
      <c r="K85" t="s">
        <v>98</v>
      </c>
      <c r="L85" s="56">
        <v>2.3199999999999998E-2</v>
      </c>
      <c r="M85" s="56">
        <v>2.5499999999999998E-2</v>
      </c>
      <c r="N85" s="55">
        <v>1.41</v>
      </c>
      <c r="O85" s="55">
        <v>5612952</v>
      </c>
      <c r="P85" s="55">
        <v>0</v>
      </c>
      <c r="Q85" s="55">
        <v>79.142623200000003</v>
      </c>
      <c r="R85" s="56">
        <v>2.0000000000000001E-4</v>
      </c>
      <c r="S85" s="56">
        <v>1E-3</v>
      </c>
      <c r="T85" s="56">
        <v>2.0000000000000001E-4</v>
      </c>
    </row>
    <row r="86" spans="1:20">
      <c r="A86" t="s">
        <v>502</v>
      </c>
      <c r="B86" t="s">
        <v>503</v>
      </c>
      <c r="C86" t="s">
        <v>96</v>
      </c>
      <c r="D86" t="s">
        <v>108</v>
      </c>
      <c r="E86" t="s">
        <v>504</v>
      </c>
      <c r="F86" t="s">
        <v>310</v>
      </c>
      <c r="G86" t="s">
        <v>479</v>
      </c>
      <c r="H86" t="s">
        <v>127</v>
      </c>
      <c r="I86" s="106" t="s">
        <v>4062</v>
      </c>
      <c r="J86" s="55">
        <v>2.42</v>
      </c>
      <c r="K86" t="s">
        <v>98</v>
      </c>
      <c r="L86" s="56">
        <v>2.4199999999999999E-2</v>
      </c>
      <c r="M86" s="56">
        <v>2.86E-2</v>
      </c>
      <c r="N86" s="55">
        <v>13.84</v>
      </c>
      <c r="O86" s="55">
        <v>5585000</v>
      </c>
      <c r="P86" s="55">
        <v>0</v>
      </c>
      <c r="Q86" s="55">
        <v>772.96400000000006</v>
      </c>
      <c r="R86" s="56">
        <v>5.0000000000000001E-4</v>
      </c>
      <c r="S86" s="56">
        <v>9.7999999999999997E-3</v>
      </c>
      <c r="T86" s="56">
        <v>1.5E-3</v>
      </c>
    </row>
    <row r="87" spans="1:20">
      <c r="A87" t="s">
        <v>505</v>
      </c>
      <c r="B87" t="s">
        <v>506</v>
      </c>
      <c r="C87" t="s">
        <v>96</v>
      </c>
      <c r="D87" t="s">
        <v>108</v>
      </c>
      <c r="E87" t="s">
        <v>504</v>
      </c>
      <c r="F87" t="s">
        <v>310</v>
      </c>
      <c r="G87" t="s">
        <v>479</v>
      </c>
      <c r="H87" t="s">
        <v>127</v>
      </c>
      <c r="I87" s="106" t="s">
        <v>4062</v>
      </c>
      <c r="J87" s="55">
        <v>1.8</v>
      </c>
      <c r="K87" t="s">
        <v>98</v>
      </c>
      <c r="L87" s="56">
        <v>1.46E-2</v>
      </c>
      <c r="M87" s="56">
        <v>2.4500000000000001E-2</v>
      </c>
      <c r="N87" s="55">
        <v>13.39</v>
      </c>
      <c r="O87" s="55">
        <v>5454999</v>
      </c>
      <c r="P87" s="55">
        <v>0</v>
      </c>
      <c r="Q87" s="55">
        <v>730.42436610000004</v>
      </c>
      <c r="R87" s="56">
        <v>5.0000000000000001E-4</v>
      </c>
      <c r="S87" s="56">
        <v>9.1999999999999998E-3</v>
      </c>
      <c r="T87" s="56">
        <v>1.5E-3</v>
      </c>
    </row>
    <row r="88" spans="1:20">
      <c r="A88" t="s">
        <v>507</v>
      </c>
      <c r="B88" t="s">
        <v>508</v>
      </c>
      <c r="C88" t="s">
        <v>96</v>
      </c>
      <c r="D88" t="s">
        <v>108</v>
      </c>
      <c r="E88" t="s">
        <v>504</v>
      </c>
      <c r="F88" t="s">
        <v>310</v>
      </c>
      <c r="G88" t="s">
        <v>479</v>
      </c>
      <c r="H88" t="s">
        <v>127</v>
      </c>
      <c r="I88" s="106" t="s">
        <v>4062</v>
      </c>
      <c r="J88" s="55">
        <v>3.81</v>
      </c>
      <c r="K88" t="s">
        <v>98</v>
      </c>
      <c r="L88" s="56">
        <v>2E-3</v>
      </c>
      <c r="M88" s="56">
        <v>3.0599999999999999E-2</v>
      </c>
      <c r="N88" s="55">
        <v>8.26</v>
      </c>
      <c r="O88" s="55">
        <v>4882000</v>
      </c>
      <c r="P88" s="55">
        <v>0</v>
      </c>
      <c r="Q88" s="55">
        <v>403.25319999999999</v>
      </c>
      <c r="R88" s="56">
        <v>6.9999999999999999E-4</v>
      </c>
      <c r="S88" s="56">
        <v>5.1000000000000004E-3</v>
      </c>
      <c r="T88" s="56">
        <v>8.0000000000000004E-4</v>
      </c>
    </row>
    <row r="89" spans="1:20">
      <c r="A89" t="s">
        <v>509</v>
      </c>
      <c r="B89" t="s">
        <v>510</v>
      </c>
      <c r="C89" t="s">
        <v>96</v>
      </c>
      <c r="D89" t="s">
        <v>108</v>
      </c>
      <c r="E89" t="s">
        <v>504</v>
      </c>
      <c r="F89" t="s">
        <v>310</v>
      </c>
      <c r="G89" t="s">
        <v>479</v>
      </c>
      <c r="H89" t="s">
        <v>127</v>
      </c>
      <c r="I89" s="106" t="s">
        <v>4062</v>
      </c>
      <c r="J89" s="55">
        <v>4.6100000000000003</v>
      </c>
      <c r="K89" t="s">
        <v>98</v>
      </c>
      <c r="L89" s="56">
        <v>3.1899999999999998E-2</v>
      </c>
      <c r="M89" s="56">
        <v>3.32E-2</v>
      </c>
      <c r="N89" s="55">
        <v>11.21</v>
      </c>
      <c r="O89" s="55">
        <v>5151111</v>
      </c>
      <c r="P89" s="55">
        <v>0</v>
      </c>
      <c r="Q89" s="55">
        <v>577.43954310000004</v>
      </c>
      <c r="R89" s="56">
        <v>6.9999999999999999E-4</v>
      </c>
      <c r="S89" s="56">
        <v>7.3000000000000001E-3</v>
      </c>
      <c r="T89" s="56">
        <v>1.1999999999999999E-3</v>
      </c>
    </row>
    <row r="90" spans="1:20">
      <c r="A90" t="s">
        <v>511</v>
      </c>
      <c r="B90" t="s">
        <v>512</v>
      </c>
      <c r="C90" t="s">
        <v>96</v>
      </c>
      <c r="D90" t="s">
        <v>108</v>
      </c>
      <c r="E90" t="s">
        <v>513</v>
      </c>
      <c r="F90" t="s">
        <v>427</v>
      </c>
      <c r="G90" t="s">
        <v>466</v>
      </c>
      <c r="H90" t="s">
        <v>175</v>
      </c>
      <c r="I90" s="106" t="s">
        <v>4062</v>
      </c>
      <c r="J90" s="55">
        <v>0.41</v>
      </c>
      <c r="K90" t="s">
        <v>98</v>
      </c>
      <c r="L90" s="56">
        <v>3.85E-2</v>
      </c>
      <c r="M90" s="56">
        <v>3.4599999999999999E-2</v>
      </c>
      <c r="N90" s="55">
        <v>108472.13</v>
      </c>
      <c r="O90" s="55">
        <v>115.64</v>
      </c>
      <c r="P90" s="55">
        <v>0</v>
      </c>
      <c r="Q90" s="55">
        <v>125.437171132</v>
      </c>
      <c r="R90" s="56">
        <v>4.0000000000000002E-4</v>
      </c>
      <c r="S90" s="56">
        <v>1.6000000000000001E-3</v>
      </c>
      <c r="T90" s="56">
        <v>2.9999999999999997E-4</v>
      </c>
    </row>
    <row r="91" spans="1:20">
      <c r="A91" t="s">
        <v>514</v>
      </c>
      <c r="B91" t="s">
        <v>515</v>
      </c>
      <c r="C91" t="s">
        <v>96</v>
      </c>
      <c r="D91" t="s">
        <v>108</v>
      </c>
      <c r="E91" t="s">
        <v>431</v>
      </c>
      <c r="F91" t="s">
        <v>338</v>
      </c>
      <c r="G91" t="s">
        <v>479</v>
      </c>
      <c r="H91" t="s">
        <v>127</v>
      </c>
      <c r="I91" s="106" t="s">
        <v>4062</v>
      </c>
      <c r="J91" s="55">
        <v>3.89</v>
      </c>
      <c r="K91" t="s">
        <v>98</v>
      </c>
      <c r="L91" s="56">
        <v>2.4E-2</v>
      </c>
      <c r="M91" s="56">
        <v>2.5600000000000001E-2</v>
      </c>
      <c r="N91" s="55">
        <v>337422.94</v>
      </c>
      <c r="O91" s="55">
        <v>112.91</v>
      </c>
      <c r="P91" s="55">
        <v>0</v>
      </c>
      <c r="Q91" s="55">
        <v>380.98424155399999</v>
      </c>
      <c r="R91" s="56">
        <v>2.9999999999999997E-4</v>
      </c>
      <c r="S91" s="56">
        <v>4.7999999999999996E-3</v>
      </c>
      <c r="T91" s="56">
        <v>8.0000000000000004E-4</v>
      </c>
    </row>
    <row r="92" spans="1:20">
      <c r="A92" t="s">
        <v>516</v>
      </c>
      <c r="B92" t="s">
        <v>517</v>
      </c>
      <c r="C92" t="s">
        <v>96</v>
      </c>
      <c r="D92" t="s">
        <v>108</v>
      </c>
      <c r="E92" t="s">
        <v>431</v>
      </c>
      <c r="F92" t="s">
        <v>338</v>
      </c>
      <c r="G92" t="s">
        <v>479</v>
      </c>
      <c r="H92" t="s">
        <v>127</v>
      </c>
      <c r="I92" s="106" t="s">
        <v>4062</v>
      </c>
      <c r="J92" s="55">
        <v>6.05</v>
      </c>
      <c r="K92" t="s">
        <v>98</v>
      </c>
      <c r="L92" s="56">
        <v>1.4999999999999999E-2</v>
      </c>
      <c r="M92" s="56">
        <v>3.0800000000000001E-2</v>
      </c>
      <c r="N92" s="55">
        <v>203296.6</v>
      </c>
      <c r="O92" s="55">
        <v>98.18</v>
      </c>
      <c r="P92" s="55">
        <v>0</v>
      </c>
      <c r="Q92" s="55">
        <v>199.59660188000001</v>
      </c>
      <c r="R92" s="56">
        <v>8.0000000000000004E-4</v>
      </c>
      <c r="S92" s="56">
        <v>2.5000000000000001E-3</v>
      </c>
      <c r="T92" s="56">
        <v>4.0000000000000002E-4</v>
      </c>
    </row>
    <row r="93" spans="1:20">
      <c r="A93" t="s">
        <v>518</v>
      </c>
      <c r="B93" t="s">
        <v>519</v>
      </c>
      <c r="C93" t="s">
        <v>96</v>
      </c>
      <c r="D93" t="s">
        <v>108</v>
      </c>
      <c r="E93" t="s">
        <v>520</v>
      </c>
      <c r="F93" t="s">
        <v>427</v>
      </c>
      <c r="G93" t="s">
        <v>479</v>
      </c>
      <c r="H93" t="s">
        <v>127</v>
      </c>
      <c r="I93" s="106" t="s">
        <v>4062</v>
      </c>
      <c r="J93" s="55">
        <v>1.54</v>
      </c>
      <c r="K93" t="s">
        <v>98</v>
      </c>
      <c r="L93" s="56">
        <v>2.4799999999999999E-2</v>
      </c>
      <c r="M93" s="56">
        <v>1.83E-2</v>
      </c>
      <c r="N93" s="55">
        <v>133231.12</v>
      </c>
      <c r="O93" s="55">
        <v>113.92</v>
      </c>
      <c r="P93" s="55">
        <v>0</v>
      </c>
      <c r="Q93" s="55">
        <v>151.776891904</v>
      </c>
      <c r="R93" s="56">
        <v>2.9999999999999997E-4</v>
      </c>
      <c r="S93" s="56">
        <v>1.9E-3</v>
      </c>
      <c r="T93" s="56">
        <v>2.9999999999999997E-4</v>
      </c>
    </row>
    <row r="94" spans="1:20">
      <c r="A94" t="s">
        <v>521</v>
      </c>
      <c r="B94" t="s">
        <v>522</v>
      </c>
      <c r="C94" t="s">
        <v>96</v>
      </c>
      <c r="D94" t="s">
        <v>108</v>
      </c>
      <c r="E94" t="s">
        <v>309</v>
      </c>
      <c r="F94" t="s">
        <v>310</v>
      </c>
      <c r="G94" t="s">
        <v>479</v>
      </c>
      <c r="H94" t="s">
        <v>127</v>
      </c>
      <c r="I94" s="106" t="s">
        <v>4062</v>
      </c>
      <c r="J94" s="55">
        <v>0.97</v>
      </c>
      <c r="K94" t="s">
        <v>98</v>
      </c>
      <c r="L94" s="56">
        <v>1.9E-2</v>
      </c>
      <c r="M94" s="56">
        <v>2.1899999999999999E-2</v>
      </c>
      <c r="N94" s="55">
        <v>8.1199999999999992</v>
      </c>
      <c r="O94" s="55">
        <v>5475488</v>
      </c>
      <c r="P94" s="55">
        <v>0</v>
      </c>
      <c r="Q94" s="55">
        <v>444.60962560000002</v>
      </c>
      <c r="R94" s="56">
        <v>4.0000000000000002E-4</v>
      </c>
      <c r="S94" s="56">
        <v>5.5999999999999999E-3</v>
      </c>
      <c r="T94" s="56">
        <v>8.9999999999999998E-4</v>
      </c>
    </row>
    <row r="95" spans="1:20">
      <c r="A95" t="s">
        <v>523</v>
      </c>
      <c r="B95" t="s">
        <v>524</v>
      </c>
      <c r="C95" t="s">
        <v>96</v>
      </c>
      <c r="D95" t="s">
        <v>108</v>
      </c>
      <c r="E95" t="s">
        <v>309</v>
      </c>
      <c r="F95" t="s">
        <v>310</v>
      </c>
      <c r="G95" t="s">
        <v>479</v>
      </c>
      <c r="H95" t="s">
        <v>127</v>
      </c>
      <c r="I95" s="106" t="s">
        <v>4062</v>
      </c>
      <c r="J95" s="55">
        <v>4.12</v>
      </c>
      <c r="K95" t="s">
        <v>98</v>
      </c>
      <c r="L95" s="56">
        <v>3.3099999999999997E-2</v>
      </c>
      <c r="M95" s="56">
        <v>3.61E-2</v>
      </c>
      <c r="N95" s="55">
        <v>8.5299999999999994</v>
      </c>
      <c r="O95" s="55">
        <v>5205991</v>
      </c>
      <c r="P95" s="55">
        <v>0</v>
      </c>
      <c r="Q95" s="55">
        <v>444.07103230000001</v>
      </c>
      <c r="R95" s="56">
        <v>5.9999999999999995E-4</v>
      </c>
      <c r="S95" s="56">
        <v>5.5999999999999999E-3</v>
      </c>
      <c r="T95" s="56">
        <v>8.9999999999999998E-4</v>
      </c>
    </row>
    <row r="96" spans="1:20">
      <c r="A96" t="s">
        <v>526</v>
      </c>
      <c r="B96" t="s">
        <v>527</v>
      </c>
      <c r="C96" t="s">
        <v>96</v>
      </c>
      <c r="D96" t="s">
        <v>108</v>
      </c>
      <c r="E96" t="s">
        <v>309</v>
      </c>
      <c r="F96" t="s">
        <v>310</v>
      </c>
      <c r="G96" t="s">
        <v>479</v>
      </c>
      <c r="H96" t="s">
        <v>127</v>
      </c>
      <c r="I96" s="106" t="s">
        <v>4062</v>
      </c>
      <c r="J96" s="55">
        <v>5.08</v>
      </c>
      <c r="K96" t="s">
        <v>98</v>
      </c>
      <c r="L96" s="56">
        <v>3.3599999999999998E-2</v>
      </c>
      <c r="M96" s="56">
        <v>3.3799999999999997E-2</v>
      </c>
      <c r="N96" s="55">
        <v>5.71</v>
      </c>
      <c r="O96" s="55">
        <v>4999400</v>
      </c>
      <c r="P96" s="55">
        <v>0</v>
      </c>
      <c r="Q96" s="55">
        <v>285.46573999999998</v>
      </c>
      <c r="R96" s="56">
        <v>5.0000000000000001E-4</v>
      </c>
      <c r="S96" s="56">
        <v>3.5999999999999999E-3</v>
      </c>
      <c r="T96" s="56">
        <v>5.9999999999999995E-4</v>
      </c>
    </row>
    <row r="97" spans="1:20">
      <c r="A97" t="s">
        <v>528</v>
      </c>
      <c r="B97" t="s">
        <v>529</v>
      </c>
      <c r="C97" t="s">
        <v>96</v>
      </c>
      <c r="D97" t="s">
        <v>108</v>
      </c>
      <c r="E97" t="s">
        <v>309</v>
      </c>
      <c r="F97" t="s">
        <v>310</v>
      </c>
      <c r="G97" t="s">
        <v>479</v>
      </c>
      <c r="H97" t="s">
        <v>127</v>
      </c>
      <c r="I97" s="106" t="s">
        <v>4062</v>
      </c>
      <c r="J97" s="55">
        <v>2.42</v>
      </c>
      <c r="K97" t="s">
        <v>98</v>
      </c>
      <c r="L97" s="56">
        <v>1.89E-2</v>
      </c>
      <c r="M97" s="56">
        <v>2.7699999999999999E-2</v>
      </c>
      <c r="N97" s="55">
        <v>5.63</v>
      </c>
      <c r="O97" s="55">
        <v>5510000</v>
      </c>
      <c r="P97" s="55">
        <v>0</v>
      </c>
      <c r="Q97" s="55">
        <v>310.21300000000002</v>
      </c>
      <c r="R97" s="56">
        <v>6.9999999999999999E-4</v>
      </c>
      <c r="S97" s="56">
        <v>3.8999999999999998E-3</v>
      </c>
      <c r="T97" s="56">
        <v>5.9999999999999995E-4</v>
      </c>
    </row>
    <row r="98" spans="1:20">
      <c r="A98" t="s">
        <v>530</v>
      </c>
      <c r="B98" t="s">
        <v>531</v>
      </c>
      <c r="C98" t="s">
        <v>96</v>
      </c>
      <c r="D98" t="s">
        <v>108</v>
      </c>
      <c r="E98" t="s">
        <v>532</v>
      </c>
      <c r="F98" t="s">
        <v>338</v>
      </c>
      <c r="G98" t="s">
        <v>479</v>
      </c>
      <c r="H98" t="s">
        <v>127</v>
      </c>
      <c r="I98" s="106" t="s">
        <v>4062</v>
      </c>
      <c r="J98" s="55">
        <v>0.52</v>
      </c>
      <c r="K98" t="s">
        <v>98</v>
      </c>
      <c r="L98" s="56">
        <v>2.75E-2</v>
      </c>
      <c r="M98" s="56">
        <v>3.1800000000000002E-2</v>
      </c>
      <c r="N98" s="55">
        <v>30988.26</v>
      </c>
      <c r="O98" s="55">
        <v>113.88</v>
      </c>
      <c r="P98" s="55">
        <v>0</v>
      </c>
      <c r="Q98" s="55">
        <v>35.289430488000001</v>
      </c>
      <c r="R98" s="56">
        <v>1E-4</v>
      </c>
      <c r="S98" s="56">
        <v>4.0000000000000002E-4</v>
      </c>
      <c r="T98" s="56">
        <v>1E-4</v>
      </c>
    </row>
    <row r="99" spans="1:20">
      <c r="A99" t="s">
        <v>533</v>
      </c>
      <c r="B99" t="s">
        <v>534</v>
      </c>
      <c r="C99" t="s">
        <v>96</v>
      </c>
      <c r="D99" t="s">
        <v>108</v>
      </c>
      <c r="E99" t="s">
        <v>532</v>
      </c>
      <c r="F99" t="s">
        <v>338</v>
      </c>
      <c r="G99" t="s">
        <v>479</v>
      </c>
      <c r="H99" t="s">
        <v>127</v>
      </c>
      <c r="I99" s="106" t="s">
        <v>4062</v>
      </c>
      <c r="J99" s="55">
        <v>3.62</v>
      </c>
      <c r="K99" t="s">
        <v>98</v>
      </c>
      <c r="L99" s="56">
        <v>1.9599999999999999E-2</v>
      </c>
      <c r="M99" s="56">
        <v>2.6599999999999999E-2</v>
      </c>
      <c r="N99" s="55">
        <v>231228.5</v>
      </c>
      <c r="O99" s="55">
        <v>109.84</v>
      </c>
      <c r="P99" s="55">
        <v>0</v>
      </c>
      <c r="Q99" s="55">
        <v>253.9813844</v>
      </c>
      <c r="R99" s="56">
        <v>2.0000000000000001E-4</v>
      </c>
      <c r="S99" s="56">
        <v>3.2000000000000002E-3</v>
      </c>
      <c r="T99" s="56">
        <v>5.0000000000000001E-4</v>
      </c>
    </row>
    <row r="100" spans="1:20">
      <c r="A100" t="s">
        <v>535</v>
      </c>
      <c r="B100" t="s">
        <v>536</v>
      </c>
      <c r="C100" t="s">
        <v>96</v>
      </c>
      <c r="D100" t="s">
        <v>108</v>
      </c>
      <c r="E100" t="s">
        <v>532</v>
      </c>
      <c r="F100" t="s">
        <v>338</v>
      </c>
      <c r="G100" t="s">
        <v>479</v>
      </c>
      <c r="H100" t="s">
        <v>127</v>
      </c>
      <c r="I100" s="106" t="s">
        <v>4062</v>
      </c>
      <c r="J100" s="55">
        <v>5.82</v>
      </c>
      <c r="K100" t="s">
        <v>98</v>
      </c>
      <c r="L100" s="56">
        <v>1.5800000000000002E-2</v>
      </c>
      <c r="M100" s="56">
        <v>3.0599999999999999E-2</v>
      </c>
      <c r="N100" s="55">
        <v>530786.98</v>
      </c>
      <c r="O100" s="55">
        <v>102.86</v>
      </c>
      <c r="P100" s="55">
        <v>0</v>
      </c>
      <c r="Q100" s="55">
        <v>545.96748762799996</v>
      </c>
      <c r="R100" s="56">
        <v>4.0000000000000002E-4</v>
      </c>
      <c r="S100" s="56">
        <v>6.8999999999999999E-3</v>
      </c>
      <c r="T100" s="56">
        <v>1.1000000000000001E-3</v>
      </c>
    </row>
    <row r="101" spans="1:20">
      <c r="A101" t="s">
        <v>537</v>
      </c>
      <c r="B101" t="s">
        <v>538</v>
      </c>
      <c r="C101" t="s">
        <v>96</v>
      </c>
      <c r="D101" t="s">
        <v>108</v>
      </c>
      <c r="E101" t="s">
        <v>539</v>
      </c>
      <c r="F101" t="s">
        <v>427</v>
      </c>
      <c r="G101" t="s">
        <v>479</v>
      </c>
      <c r="H101" t="s">
        <v>127</v>
      </c>
      <c r="I101" s="106" t="s">
        <v>4062</v>
      </c>
      <c r="J101" s="55">
        <v>2.75</v>
      </c>
      <c r="K101" t="s">
        <v>98</v>
      </c>
      <c r="L101" s="56">
        <v>2.2499999999999999E-2</v>
      </c>
      <c r="M101" s="56">
        <v>2.06E-2</v>
      </c>
      <c r="N101" s="55">
        <v>67902.399999999994</v>
      </c>
      <c r="O101" s="55">
        <v>113.9</v>
      </c>
      <c r="P101" s="55">
        <v>0</v>
      </c>
      <c r="Q101" s="55">
        <v>77.340833599999996</v>
      </c>
      <c r="R101" s="56">
        <v>2.0000000000000001E-4</v>
      </c>
      <c r="S101" s="56">
        <v>1E-3</v>
      </c>
      <c r="T101" s="56">
        <v>2.0000000000000001E-4</v>
      </c>
    </row>
    <row r="102" spans="1:20">
      <c r="A102" t="s">
        <v>540</v>
      </c>
      <c r="B102" t="s">
        <v>541</v>
      </c>
      <c r="C102" t="s">
        <v>96</v>
      </c>
      <c r="D102" t="s">
        <v>108</v>
      </c>
      <c r="E102" t="s">
        <v>542</v>
      </c>
      <c r="F102" t="s">
        <v>103</v>
      </c>
      <c r="G102" t="s">
        <v>543</v>
      </c>
      <c r="H102" t="s">
        <v>175</v>
      </c>
      <c r="I102" s="106" t="s">
        <v>4062</v>
      </c>
      <c r="J102" s="55">
        <v>4.8499999999999996</v>
      </c>
      <c r="K102" t="s">
        <v>98</v>
      </c>
      <c r="L102" s="56">
        <v>7.4999999999999997E-3</v>
      </c>
      <c r="M102" s="56">
        <v>4.1700000000000001E-2</v>
      </c>
      <c r="N102" s="55">
        <v>304833.55</v>
      </c>
      <c r="O102" s="55">
        <v>91.87</v>
      </c>
      <c r="P102" s="55">
        <v>0</v>
      </c>
      <c r="Q102" s="55">
        <v>280.05058238499998</v>
      </c>
      <c r="R102" s="56">
        <v>4.0000000000000002E-4</v>
      </c>
      <c r="S102" s="56">
        <v>3.5000000000000001E-3</v>
      </c>
      <c r="T102" s="56">
        <v>5.9999999999999995E-4</v>
      </c>
    </row>
    <row r="103" spans="1:20">
      <c r="A103" t="s">
        <v>544</v>
      </c>
      <c r="B103" t="s">
        <v>545</v>
      </c>
      <c r="C103" t="s">
        <v>96</v>
      </c>
      <c r="D103" t="s">
        <v>108</v>
      </c>
      <c r="E103" t="s">
        <v>546</v>
      </c>
      <c r="F103" t="s">
        <v>547</v>
      </c>
      <c r="G103" t="s">
        <v>548</v>
      </c>
      <c r="H103" t="s">
        <v>127</v>
      </c>
      <c r="I103" s="106" t="s">
        <v>4062</v>
      </c>
      <c r="J103" s="55">
        <v>3.98</v>
      </c>
      <c r="K103" t="s">
        <v>98</v>
      </c>
      <c r="L103" s="56">
        <v>0.04</v>
      </c>
      <c r="M103" s="56">
        <v>5.3400000000000003E-2</v>
      </c>
      <c r="N103" s="55">
        <v>287683.36</v>
      </c>
      <c r="O103" s="55">
        <v>95.2</v>
      </c>
      <c r="P103" s="55">
        <v>0</v>
      </c>
      <c r="Q103" s="55">
        <v>273.87455871999998</v>
      </c>
      <c r="R103" s="56">
        <v>6.9999999999999999E-4</v>
      </c>
      <c r="S103" s="56">
        <v>3.5000000000000001E-3</v>
      </c>
      <c r="T103" s="56">
        <v>5.0000000000000001E-4</v>
      </c>
    </row>
    <row r="104" spans="1:20">
      <c r="A104" t="s">
        <v>549</v>
      </c>
      <c r="B104" t="s">
        <v>550</v>
      </c>
      <c r="C104" t="s">
        <v>96</v>
      </c>
      <c r="D104" t="s">
        <v>108</v>
      </c>
      <c r="E104" t="s">
        <v>465</v>
      </c>
      <c r="F104" t="s">
        <v>338</v>
      </c>
      <c r="G104" t="s">
        <v>543</v>
      </c>
      <c r="H104" t="s">
        <v>175</v>
      </c>
      <c r="I104" s="106" t="s">
        <v>4062</v>
      </c>
      <c r="J104" s="55">
        <v>1.46</v>
      </c>
      <c r="K104" t="s">
        <v>98</v>
      </c>
      <c r="L104" s="56">
        <v>2.0500000000000001E-2</v>
      </c>
      <c r="M104" s="56">
        <v>2.8400000000000002E-2</v>
      </c>
      <c r="N104" s="55">
        <v>26795.4</v>
      </c>
      <c r="O104" s="55">
        <v>111.63</v>
      </c>
      <c r="P104" s="55">
        <v>0</v>
      </c>
      <c r="Q104" s="55">
        <v>29.911705019999999</v>
      </c>
      <c r="R104" s="56">
        <v>1E-4</v>
      </c>
      <c r="S104" s="56">
        <v>4.0000000000000002E-4</v>
      </c>
      <c r="T104" s="56">
        <v>1E-4</v>
      </c>
    </row>
    <row r="105" spans="1:20">
      <c r="A105" t="s">
        <v>551</v>
      </c>
      <c r="B105" t="s">
        <v>552</v>
      </c>
      <c r="C105" t="s">
        <v>96</v>
      </c>
      <c r="D105" t="s">
        <v>108</v>
      </c>
      <c r="E105" t="s">
        <v>465</v>
      </c>
      <c r="F105" t="s">
        <v>338</v>
      </c>
      <c r="G105" t="s">
        <v>543</v>
      </c>
      <c r="H105" t="s">
        <v>175</v>
      </c>
      <c r="I105" s="106" t="s">
        <v>4062</v>
      </c>
      <c r="J105" s="55">
        <v>2.29</v>
      </c>
      <c r="K105" t="s">
        <v>98</v>
      </c>
      <c r="L105" s="56">
        <v>2.0500000000000001E-2</v>
      </c>
      <c r="M105" s="56">
        <v>2.9899999999999999E-2</v>
      </c>
      <c r="N105" s="55">
        <v>150923.73000000001</v>
      </c>
      <c r="O105" s="55">
        <v>111.3</v>
      </c>
      <c r="P105" s="55">
        <v>0</v>
      </c>
      <c r="Q105" s="55">
        <v>167.97811149</v>
      </c>
      <c r="R105" s="56">
        <v>2.0000000000000001E-4</v>
      </c>
      <c r="S105" s="56">
        <v>2.0999999999999999E-3</v>
      </c>
      <c r="T105" s="56">
        <v>2.9999999999999997E-4</v>
      </c>
    </row>
    <row r="106" spans="1:20">
      <c r="A106" t="s">
        <v>553</v>
      </c>
      <c r="B106" t="s">
        <v>554</v>
      </c>
      <c r="C106" t="s">
        <v>96</v>
      </c>
      <c r="D106" t="s">
        <v>108</v>
      </c>
      <c r="E106" t="s">
        <v>465</v>
      </c>
      <c r="F106" t="s">
        <v>338</v>
      </c>
      <c r="G106" t="s">
        <v>543</v>
      </c>
      <c r="H106" t="s">
        <v>175</v>
      </c>
      <c r="I106" s="106" t="s">
        <v>4062</v>
      </c>
      <c r="J106" s="55">
        <v>5.01</v>
      </c>
      <c r="K106" t="s">
        <v>98</v>
      </c>
      <c r="L106" s="56">
        <v>8.3999999999999995E-3</v>
      </c>
      <c r="M106" s="56">
        <v>3.4000000000000002E-2</v>
      </c>
      <c r="N106" s="55">
        <v>416701.05</v>
      </c>
      <c r="O106" s="55">
        <v>98.31</v>
      </c>
      <c r="P106" s="55">
        <v>0</v>
      </c>
      <c r="Q106" s="55">
        <v>409.65880225500001</v>
      </c>
      <c r="R106" s="56">
        <v>5.9999999999999995E-4</v>
      </c>
      <c r="S106" s="56">
        <v>5.1999999999999998E-3</v>
      </c>
      <c r="T106" s="56">
        <v>8.0000000000000004E-4</v>
      </c>
    </row>
    <row r="107" spans="1:20">
      <c r="A107" t="s">
        <v>555</v>
      </c>
      <c r="B107" t="s">
        <v>556</v>
      </c>
      <c r="C107" t="s">
        <v>96</v>
      </c>
      <c r="D107" t="s">
        <v>108</v>
      </c>
      <c r="E107" t="s">
        <v>465</v>
      </c>
      <c r="F107" t="s">
        <v>338</v>
      </c>
      <c r="G107" t="s">
        <v>543</v>
      </c>
      <c r="H107" t="s">
        <v>175</v>
      </c>
      <c r="I107" s="106" t="s">
        <v>4062</v>
      </c>
      <c r="J107" s="55">
        <v>6.04</v>
      </c>
      <c r="K107" t="s">
        <v>98</v>
      </c>
      <c r="L107" s="56">
        <v>5.0000000000000001E-3</v>
      </c>
      <c r="M107" s="56">
        <v>3.4500000000000003E-2</v>
      </c>
      <c r="N107" s="55">
        <v>53518.41</v>
      </c>
      <c r="O107" s="55">
        <v>92.12</v>
      </c>
      <c r="P107" s="55">
        <v>0</v>
      </c>
      <c r="Q107" s="55">
        <v>49.301159292000001</v>
      </c>
      <c r="R107" s="56">
        <v>2.9999999999999997E-4</v>
      </c>
      <c r="S107" s="56">
        <v>5.9999999999999995E-4</v>
      </c>
      <c r="T107" s="56">
        <v>1E-4</v>
      </c>
    </row>
    <row r="108" spans="1:20">
      <c r="A108" t="s">
        <v>557</v>
      </c>
      <c r="B108" t="s">
        <v>558</v>
      </c>
      <c r="C108" t="s">
        <v>96</v>
      </c>
      <c r="D108" t="s">
        <v>108</v>
      </c>
      <c r="E108" t="s">
        <v>465</v>
      </c>
      <c r="F108" t="s">
        <v>338</v>
      </c>
      <c r="G108" t="s">
        <v>543</v>
      </c>
      <c r="H108" t="s">
        <v>175</v>
      </c>
      <c r="I108" s="106" t="s">
        <v>4062</v>
      </c>
      <c r="J108" s="55">
        <v>5.93</v>
      </c>
      <c r="K108" t="s">
        <v>98</v>
      </c>
      <c r="L108" s="56">
        <v>9.7000000000000003E-3</v>
      </c>
      <c r="M108" s="56">
        <v>3.8399999999999997E-2</v>
      </c>
      <c r="N108" s="55">
        <v>246573.83</v>
      </c>
      <c r="O108" s="55">
        <v>93.04</v>
      </c>
      <c r="P108" s="55">
        <v>0</v>
      </c>
      <c r="Q108" s="55">
        <v>229.41229143199999</v>
      </c>
      <c r="R108" s="56">
        <v>5.9999999999999995E-4</v>
      </c>
      <c r="S108" s="56">
        <v>2.8999999999999998E-3</v>
      </c>
      <c r="T108" s="56">
        <v>5.0000000000000001E-4</v>
      </c>
    </row>
    <row r="109" spans="1:20">
      <c r="A109" t="s">
        <v>559</v>
      </c>
      <c r="B109" t="s">
        <v>560</v>
      </c>
      <c r="C109" t="s">
        <v>96</v>
      </c>
      <c r="D109" t="s">
        <v>108</v>
      </c>
      <c r="E109" t="s">
        <v>561</v>
      </c>
      <c r="F109" t="s">
        <v>113</v>
      </c>
      <c r="G109" t="s">
        <v>543</v>
      </c>
      <c r="H109" t="s">
        <v>175</v>
      </c>
      <c r="I109" s="106" t="s">
        <v>4062</v>
      </c>
      <c r="J109" s="55">
        <v>0.5</v>
      </c>
      <c r="K109" t="s">
        <v>98</v>
      </c>
      <c r="L109" s="56">
        <v>1.9800000000000002E-2</v>
      </c>
      <c r="M109" s="56">
        <v>3.7699999999999997E-2</v>
      </c>
      <c r="N109" s="55">
        <v>59970.39</v>
      </c>
      <c r="O109" s="55">
        <v>110.52</v>
      </c>
      <c r="P109" s="55">
        <v>0.66205000000000003</v>
      </c>
      <c r="Q109" s="55">
        <v>66.941325027999994</v>
      </c>
      <c r="R109" s="56">
        <v>4.0000000000000002E-4</v>
      </c>
      <c r="S109" s="56">
        <v>8.0000000000000004E-4</v>
      </c>
      <c r="T109" s="56">
        <v>1E-4</v>
      </c>
    </row>
    <row r="110" spans="1:20">
      <c r="A110" t="s">
        <v>563</v>
      </c>
      <c r="B110" t="s">
        <v>564</v>
      </c>
      <c r="C110" t="s">
        <v>96</v>
      </c>
      <c r="D110" t="s">
        <v>108</v>
      </c>
      <c r="E110" t="s">
        <v>565</v>
      </c>
      <c r="F110" t="s">
        <v>318</v>
      </c>
      <c r="G110" t="s">
        <v>543</v>
      </c>
      <c r="H110" t="s">
        <v>175</v>
      </c>
      <c r="I110" s="106" t="s">
        <v>4062</v>
      </c>
      <c r="J110" s="55">
        <v>2.82</v>
      </c>
      <c r="K110" t="s">
        <v>98</v>
      </c>
      <c r="L110" s="56">
        <v>1.9400000000000001E-2</v>
      </c>
      <c r="M110" s="56">
        <v>2.1399999999999999E-2</v>
      </c>
      <c r="N110" s="55">
        <v>4478.8100000000004</v>
      </c>
      <c r="O110" s="55">
        <v>111.9</v>
      </c>
      <c r="P110" s="55">
        <v>0</v>
      </c>
      <c r="Q110" s="55">
        <v>5.0117883900000004</v>
      </c>
      <c r="R110" s="56">
        <v>0</v>
      </c>
      <c r="S110" s="56">
        <v>1E-4</v>
      </c>
      <c r="T110" s="56">
        <v>0</v>
      </c>
    </row>
    <row r="111" spans="1:20">
      <c r="A111" t="s">
        <v>566</v>
      </c>
      <c r="B111" t="s">
        <v>567</v>
      </c>
      <c r="C111" t="s">
        <v>96</v>
      </c>
      <c r="D111" t="s">
        <v>108</v>
      </c>
      <c r="E111" t="s">
        <v>565</v>
      </c>
      <c r="F111" t="s">
        <v>318</v>
      </c>
      <c r="G111" t="s">
        <v>543</v>
      </c>
      <c r="H111" t="s">
        <v>175</v>
      </c>
      <c r="I111" s="106" t="s">
        <v>4062</v>
      </c>
      <c r="J111" s="55">
        <v>3.8</v>
      </c>
      <c r="K111" t="s">
        <v>98</v>
      </c>
      <c r="L111" s="56">
        <v>1.23E-2</v>
      </c>
      <c r="M111" s="56">
        <v>2.3300000000000001E-2</v>
      </c>
      <c r="N111" s="55">
        <v>324421.32</v>
      </c>
      <c r="O111" s="55">
        <v>107.66</v>
      </c>
      <c r="P111" s="55">
        <v>0</v>
      </c>
      <c r="Q111" s="55">
        <v>349.27199311200002</v>
      </c>
      <c r="R111" s="56">
        <v>2.9999999999999997E-4</v>
      </c>
      <c r="S111" s="56">
        <v>4.4000000000000003E-3</v>
      </c>
      <c r="T111" s="56">
        <v>6.9999999999999999E-4</v>
      </c>
    </row>
    <row r="112" spans="1:20">
      <c r="A112" t="s">
        <v>568</v>
      </c>
      <c r="B112" t="s">
        <v>569</v>
      </c>
      <c r="C112" t="s">
        <v>96</v>
      </c>
      <c r="D112" t="s">
        <v>108</v>
      </c>
      <c r="E112" t="s">
        <v>570</v>
      </c>
      <c r="F112" t="s">
        <v>110</v>
      </c>
      <c r="G112" t="s">
        <v>543</v>
      </c>
      <c r="H112" t="s">
        <v>175</v>
      </c>
      <c r="I112" s="106" t="s">
        <v>4062</v>
      </c>
      <c r="J112" s="55">
        <v>1.51</v>
      </c>
      <c r="K112" t="s">
        <v>98</v>
      </c>
      <c r="L112" s="56">
        <v>1.8499999999999999E-2</v>
      </c>
      <c r="M112" s="56">
        <v>2.98E-2</v>
      </c>
      <c r="N112" s="55">
        <v>32593</v>
      </c>
      <c r="O112" s="55">
        <v>108.37</v>
      </c>
      <c r="P112" s="55">
        <v>0</v>
      </c>
      <c r="Q112" s="55">
        <v>35.321034099999999</v>
      </c>
      <c r="R112" s="56">
        <v>0</v>
      </c>
      <c r="S112" s="56">
        <v>4.0000000000000002E-4</v>
      </c>
      <c r="T112" s="56">
        <v>1E-4</v>
      </c>
    </row>
    <row r="113" spans="1:20">
      <c r="A113" t="s">
        <v>571</v>
      </c>
      <c r="B113" t="s">
        <v>572</v>
      </c>
      <c r="C113" t="s">
        <v>96</v>
      </c>
      <c r="D113" t="s">
        <v>108</v>
      </c>
      <c r="E113" t="s">
        <v>570</v>
      </c>
      <c r="F113" t="s">
        <v>110</v>
      </c>
      <c r="G113" t="s">
        <v>543</v>
      </c>
      <c r="H113" t="s">
        <v>175</v>
      </c>
      <c r="I113" s="106" t="s">
        <v>4062</v>
      </c>
      <c r="J113" s="55">
        <v>2.14</v>
      </c>
      <c r="K113" t="s">
        <v>98</v>
      </c>
      <c r="L113" s="56">
        <v>3.2000000000000001E-2</v>
      </c>
      <c r="M113" s="56">
        <v>3.2099999999999997E-2</v>
      </c>
      <c r="N113" s="55">
        <v>432716.57</v>
      </c>
      <c r="O113" s="55">
        <v>103.92</v>
      </c>
      <c r="P113" s="55">
        <v>0</v>
      </c>
      <c r="Q113" s="55">
        <v>449.67905954399998</v>
      </c>
      <c r="R113" s="56">
        <v>1.1999999999999999E-3</v>
      </c>
      <c r="S113" s="56">
        <v>5.7000000000000002E-3</v>
      </c>
      <c r="T113" s="56">
        <v>8.9999999999999998E-4</v>
      </c>
    </row>
    <row r="114" spans="1:20">
      <c r="A114" t="s">
        <v>573</v>
      </c>
      <c r="B114" t="s">
        <v>574</v>
      </c>
      <c r="C114" t="s">
        <v>96</v>
      </c>
      <c r="D114" t="s">
        <v>108</v>
      </c>
      <c r="E114" t="s">
        <v>575</v>
      </c>
      <c r="F114" t="s">
        <v>110</v>
      </c>
      <c r="G114" t="s">
        <v>543</v>
      </c>
      <c r="H114" t="s">
        <v>175</v>
      </c>
      <c r="I114" s="106" t="s">
        <v>4062</v>
      </c>
      <c r="J114" s="55">
        <v>0.24</v>
      </c>
      <c r="K114" t="s">
        <v>98</v>
      </c>
      <c r="L114" s="56">
        <v>3.15E-2</v>
      </c>
      <c r="M114" s="56">
        <v>6.4799999999999996E-2</v>
      </c>
      <c r="N114" s="55">
        <v>116514.98</v>
      </c>
      <c r="O114" s="55">
        <v>111.21</v>
      </c>
      <c r="P114" s="55">
        <v>0</v>
      </c>
      <c r="Q114" s="55">
        <v>129.57630925800001</v>
      </c>
      <c r="R114" s="56">
        <v>8.9999999999999998E-4</v>
      </c>
      <c r="S114" s="56">
        <v>1.6000000000000001E-3</v>
      </c>
      <c r="T114" s="56">
        <v>2.9999999999999997E-4</v>
      </c>
    </row>
    <row r="115" spans="1:20">
      <c r="A115" t="s">
        <v>576</v>
      </c>
      <c r="B115" t="s">
        <v>577</v>
      </c>
      <c r="C115" t="s">
        <v>96</v>
      </c>
      <c r="D115" t="s">
        <v>108</v>
      </c>
      <c r="E115" t="s">
        <v>575</v>
      </c>
      <c r="F115" t="s">
        <v>110</v>
      </c>
      <c r="G115" t="s">
        <v>543</v>
      </c>
      <c r="H115" t="s">
        <v>175</v>
      </c>
      <c r="I115" s="106" t="s">
        <v>4062</v>
      </c>
      <c r="J115" s="55">
        <v>2.58</v>
      </c>
      <c r="K115" t="s">
        <v>98</v>
      </c>
      <c r="L115" s="56">
        <v>0.01</v>
      </c>
      <c r="M115" s="56">
        <v>3.6400000000000002E-2</v>
      </c>
      <c r="N115" s="55">
        <v>264175.31</v>
      </c>
      <c r="O115" s="55">
        <v>101.24</v>
      </c>
      <c r="P115" s="55">
        <v>0</v>
      </c>
      <c r="Q115" s="55">
        <v>267.45108384399998</v>
      </c>
      <c r="R115" s="56">
        <v>6.9999999999999999E-4</v>
      </c>
      <c r="S115" s="56">
        <v>3.3999999999999998E-3</v>
      </c>
      <c r="T115" s="56">
        <v>5.0000000000000001E-4</v>
      </c>
    </row>
    <row r="116" spans="1:20">
      <c r="A116" t="s">
        <v>578</v>
      </c>
      <c r="B116" t="s">
        <v>579</v>
      </c>
      <c r="C116" t="s">
        <v>96</v>
      </c>
      <c r="D116" t="s">
        <v>108</v>
      </c>
      <c r="E116" t="s">
        <v>575</v>
      </c>
      <c r="F116" t="s">
        <v>110</v>
      </c>
      <c r="G116" t="s">
        <v>543</v>
      </c>
      <c r="H116" t="s">
        <v>175</v>
      </c>
      <c r="I116" s="106" t="s">
        <v>4062</v>
      </c>
      <c r="J116" s="55">
        <v>3.16</v>
      </c>
      <c r="K116" t="s">
        <v>98</v>
      </c>
      <c r="L116" s="56">
        <v>3.2300000000000002E-2</v>
      </c>
      <c r="M116" s="56">
        <v>3.7499999999999999E-2</v>
      </c>
      <c r="N116" s="55">
        <v>290702.88</v>
      </c>
      <c r="O116" s="55">
        <v>102.58</v>
      </c>
      <c r="P116" s="55">
        <v>0</v>
      </c>
      <c r="Q116" s="55">
        <v>298.20301430400002</v>
      </c>
      <c r="R116" s="56">
        <v>5.9999999999999995E-4</v>
      </c>
      <c r="S116" s="56">
        <v>3.8E-3</v>
      </c>
      <c r="T116" s="56">
        <v>5.9999999999999995E-4</v>
      </c>
    </row>
    <row r="117" spans="1:20">
      <c r="A117" t="s">
        <v>580</v>
      </c>
      <c r="B117" t="s">
        <v>581</v>
      </c>
      <c r="C117" t="s">
        <v>96</v>
      </c>
      <c r="D117" t="s">
        <v>108</v>
      </c>
      <c r="E117" t="s">
        <v>582</v>
      </c>
      <c r="F117" t="s">
        <v>103</v>
      </c>
      <c r="G117" t="s">
        <v>543</v>
      </c>
      <c r="H117" t="s">
        <v>175</v>
      </c>
      <c r="I117" s="106" t="s">
        <v>4062</v>
      </c>
      <c r="J117" s="55">
        <v>4.67</v>
      </c>
      <c r="K117" t="s">
        <v>98</v>
      </c>
      <c r="L117" s="56">
        <v>0.03</v>
      </c>
      <c r="M117" s="56">
        <v>3.85E-2</v>
      </c>
      <c r="N117" s="55">
        <v>174983.4</v>
      </c>
      <c r="O117" s="55">
        <v>97.18</v>
      </c>
      <c r="P117" s="55">
        <v>0</v>
      </c>
      <c r="Q117" s="55">
        <v>170.04886812000001</v>
      </c>
      <c r="R117" s="56">
        <v>5.9999999999999995E-4</v>
      </c>
      <c r="S117" s="56">
        <v>2.0999999999999999E-3</v>
      </c>
      <c r="T117" s="56">
        <v>2.9999999999999997E-4</v>
      </c>
    </row>
    <row r="118" spans="1:20">
      <c r="A118" t="s">
        <v>583</v>
      </c>
      <c r="B118" t="s">
        <v>584</v>
      </c>
      <c r="C118" t="s">
        <v>96</v>
      </c>
      <c r="D118" t="s">
        <v>108</v>
      </c>
      <c r="E118" t="s">
        <v>585</v>
      </c>
      <c r="F118" t="s">
        <v>338</v>
      </c>
      <c r="G118" t="s">
        <v>548</v>
      </c>
      <c r="H118" t="s">
        <v>127</v>
      </c>
      <c r="I118" s="106" t="s">
        <v>4062</v>
      </c>
      <c r="J118" s="55">
        <v>1.88</v>
      </c>
      <c r="K118" t="s">
        <v>98</v>
      </c>
      <c r="L118" s="56">
        <v>2.5000000000000001E-2</v>
      </c>
      <c r="M118" s="56">
        <v>2.6499999999999999E-2</v>
      </c>
      <c r="N118" s="55">
        <v>127635.94</v>
      </c>
      <c r="O118" s="55">
        <v>112.49</v>
      </c>
      <c r="P118" s="55">
        <v>0</v>
      </c>
      <c r="Q118" s="55">
        <v>143.57766890600001</v>
      </c>
      <c r="R118" s="56">
        <v>4.0000000000000002E-4</v>
      </c>
      <c r="S118" s="56">
        <v>1.8E-3</v>
      </c>
      <c r="T118" s="56">
        <v>2.9999999999999997E-4</v>
      </c>
    </row>
    <row r="119" spans="1:20">
      <c r="A119" t="s">
        <v>586</v>
      </c>
      <c r="B119" t="s">
        <v>587</v>
      </c>
      <c r="C119" t="s">
        <v>96</v>
      </c>
      <c r="D119" t="s">
        <v>108</v>
      </c>
      <c r="E119" t="s">
        <v>585</v>
      </c>
      <c r="F119" t="s">
        <v>338</v>
      </c>
      <c r="G119" t="s">
        <v>548</v>
      </c>
      <c r="H119" t="s">
        <v>127</v>
      </c>
      <c r="I119" s="106" t="s">
        <v>4062</v>
      </c>
      <c r="J119" s="55">
        <v>5.3</v>
      </c>
      <c r="K119" t="s">
        <v>98</v>
      </c>
      <c r="L119" s="56">
        <v>1.9E-2</v>
      </c>
      <c r="M119" s="56">
        <v>3.4500000000000003E-2</v>
      </c>
      <c r="N119" s="55">
        <v>148007.34</v>
      </c>
      <c r="O119" s="55">
        <v>103.41</v>
      </c>
      <c r="P119" s="55">
        <v>0</v>
      </c>
      <c r="Q119" s="55">
        <v>153.054390294</v>
      </c>
      <c r="R119" s="56">
        <v>5.0000000000000001E-4</v>
      </c>
      <c r="S119" s="56">
        <v>1.9E-3</v>
      </c>
      <c r="T119" s="56">
        <v>2.9999999999999997E-4</v>
      </c>
    </row>
    <row r="120" spans="1:20">
      <c r="A120" t="s">
        <v>588</v>
      </c>
      <c r="B120" t="s">
        <v>589</v>
      </c>
      <c r="C120" t="s">
        <v>96</v>
      </c>
      <c r="D120" t="s">
        <v>108</v>
      </c>
      <c r="E120" t="s">
        <v>585</v>
      </c>
      <c r="F120" t="s">
        <v>338</v>
      </c>
      <c r="G120" t="s">
        <v>548</v>
      </c>
      <c r="H120" t="s">
        <v>127</v>
      </c>
      <c r="I120" s="106" t="s">
        <v>4062</v>
      </c>
      <c r="J120" s="55">
        <v>7.13</v>
      </c>
      <c r="K120" t="s">
        <v>98</v>
      </c>
      <c r="L120" s="56">
        <v>3.8999999999999998E-3</v>
      </c>
      <c r="M120" s="56">
        <v>3.7499999999999999E-2</v>
      </c>
      <c r="N120" s="55">
        <v>158790.42000000001</v>
      </c>
      <c r="O120" s="55">
        <v>85.22</v>
      </c>
      <c r="P120" s="55">
        <v>0</v>
      </c>
      <c r="Q120" s="55">
        <v>135.32119592399999</v>
      </c>
      <c r="R120" s="56">
        <v>6.9999999999999999E-4</v>
      </c>
      <c r="S120" s="56">
        <v>1.6999999999999999E-3</v>
      </c>
      <c r="T120" s="56">
        <v>2.9999999999999997E-4</v>
      </c>
    </row>
    <row r="121" spans="1:20">
      <c r="A121" t="s">
        <v>591</v>
      </c>
      <c r="B121" t="s">
        <v>592</v>
      </c>
      <c r="C121" t="s">
        <v>96</v>
      </c>
      <c r="D121" t="s">
        <v>108</v>
      </c>
      <c r="E121" t="s">
        <v>593</v>
      </c>
      <c r="F121" t="s">
        <v>594</v>
      </c>
      <c r="G121" t="s">
        <v>548</v>
      </c>
      <c r="H121" t="s">
        <v>127</v>
      </c>
      <c r="I121" s="106" t="s">
        <v>4062</v>
      </c>
      <c r="J121" s="55">
        <v>1.28</v>
      </c>
      <c r="K121" t="s">
        <v>98</v>
      </c>
      <c r="L121" s="56">
        <v>1.8499999999999999E-2</v>
      </c>
      <c r="M121" s="56">
        <v>2.0500000000000001E-2</v>
      </c>
      <c r="N121" s="55">
        <v>175319.46</v>
      </c>
      <c r="O121" s="55">
        <v>111.15</v>
      </c>
      <c r="P121" s="55">
        <v>0</v>
      </c>
      <c r="Q121" s="55">
        <v>194.86757979000001</v>
      </c>
      <c r="R121" s="56">
        <v>2.9999999999999997E-4</v>
      </c>
      <c r="S121" s="56">
        <v>2.5000000000000001E-3</v>
      </c>
      <c r="T121" s="56">
        <v>4.0000000000000002E-4</v>
      </c>
    </row>
    <row r="122" spans="1:20">
      <c r="A122" t="s">
        <v>595</v>
      </c>
      <c r="B122" t="s">
        <v>596</v>
      </c>
      <c r="C122" t="s">
        <v>96</v>
      </c>
      <c r="D122" t="s">
        <v>108</v>
      </c>
      <c r="E122" t="s">
        <v>593</v>
      </c>
      <c r="F122" t="s">
        <v>594</v>
      </c>
      <c r="G122" t="s">
        <v>548</v>
      </c>
      <c r="H122" t="s">
        <v>127</v>
      </c>
      <c r="I122" s="106" t="s">
        <v>4062</v>
      </c>
      <c r="J122" s="55">
        <v>3.68</v>
      </c>
      <c r="K122" t="s">
        <v>98</v>
      </c>
      <c r="L122" s="56">
        <v>0.01</v>
      </c>
      <c r="M122" s="56">
        <v>4.1099999999999998E-2</v>
      </c>
      <c r="N122" s="55">
        <v>574365.42000000004</v>
      </c>
      <c r="O122" s="55">
        <v>97.46</v>
      </c>
      <c r="P122" s="55">
        <v>0</v>
      </c>
      <c r="Q122" s="55">
        <v>559.77653833199997</v>
      </c>
      <c r="R122" s="56">
        <v>5.0000000000000001E-4</v>
      </c>
      <c r="S122" s="56">
        <v>7.1000000000000004E-3</v>
      </c>
      <c r="T122" s="56">
        <v>1.1000000000000001E-3</v>
      </c>
    </row>
    <row r="123" spans="1:20">
      <c r="A123" t="s">
        <v>597</v>
      </c>
      <c r="B123" t="s">
        <v>598</v>
      </c>
      <c r="C123" t="s">
        <v>96</v>
      </c>
      <c r="D123" t="s">
        <v>108</v>
      </c>
      <c r="E123" t="s">
        <v>593</v>
      </c>
      <c r="F123" t="s">
        <v>594</v>
      </c>
      <c r="G123" t="s">
        <v>548</v>
      </c>
      <c r="H123" t="s">
        <v>127</v>
      </c>
      <c r="I123" s="106" t="s">
        <v>4062</v>
      </c>
      <c r="J123" s="55">
        <v>2.33</v>
      </c>
      <c r="K123" t="s">
        <v>98</v>
      </c>
      <c r="L123" s="56">
        <v>3.5400000000000001E-2</v>
      </c>
      <c r="M123" s="56">
        <v>3.73E-2</v>
      </c>
      <c r="N123" s="55">
        <v>557386.51</v>
      </c>
      <c r="O123" s="55">
        <v>103.99</v>
      </c>
      <c r="P123" s="55">
        <v>0</v>
      </c>
      <c r="Q123" s="55">
        <v>579.626231749</v>
      </c>
      <c r="R123" s="56">
        <v>8.0000000000000004E-4</v>
      </c>
      <c r="S123" s="56">
        <v>7.3000000000000001E-3</v>
      </c>
      <c r="T123" s="56">
        <v>1.1999999999999999E-3</v>
      </c>
    </row>
    <row r="124" spans="1:20">
      <c r="A124" t="s">
        <v>599</v>
      </c>
      <c r="B124" t="s">
        <v>600</v>
      </c>
      <c r="C124" t="s">
        <v>96</v>
      </c>
      <c r="D124" t="s">
        <v>108</v>
      </c>
      <c r="E124" t="s">
        <v>593</v>
      </c>
      <c r="F124" t="s">
        <v>594</v>
      </c>
      <c r="G124" t="s">
        <v>548</v>
      </c>
      <c r="H124" t="s">
        <v>127</v>
      </c>
      <c r="I124" s="106" t="s">
        <v>4062</v>
      </c>
      <c r="J124" s="55">
        <v>0.89</v>
      </c>
      <c r="K124" t="s">
        <v>98</v>
      </c>
      <c r="L124" s="56">
        <v>0.01</v>
      </c>
      <c r="M124" s="56">
        <v>2.9600000000000001E-2</v>
      </c>
      <c r="N124" s="55">
        <v>346594.29</v>
      </c>
      <c r="O124" s="55">
        <v>108.89</v>
      </c>
      <c r="P124" s="55">
        <v>0</v>
      </c>
      <c r="Q124" s="55">
        <v>377.406522381</v>
      </c>
      <c r="R124" s="56">
        <v>4.0000000000000002E-4</v>
      </c>
      <c r="S124" s="56">
        <v>4.7999999999999996E-3</v>
      </c>
      <c r="T124" s="56">
        <v>8.0000000000000004E-4</v>
      </c>
    </row>
    <row r="125" spans="1:20">
      <c r="A125" t="s">
        <v>602</v>
      </c>
      <c r="B125" t="s">
        <v>603</v>
      </c>
      <c r="C125" t="s">
        <v>96</v>
      </c>
      <c r="D125" t="s">
        <v>108</v>
      </c>
      <c r="E125" t="s">
        <v>604</v>
      </c>
      <c r="F125" t="s">
        <v>338</v>
      </c>
      <c r="G125" t="s">
        <v>548</v>
      </c>
      <c r="H125" t="s">
        <v>127</v>
      </c>
      <c r="I125" s="106" t="s">
        <v>4062</v>
      </c>
      <c r="J125" s="55">
        <v>3.48</v>
      </c>
      <c r="K125" t="s">
        <v>98</v>
      </c>
      <c r="L125" s="56">
        <v>2.75E-2</v>
      </c>
      <c r="M125" s="56">
        <v>2.5700000000000001E-2</v>
      </c>
      <c r="N125" s="55">
        <v>284570.45</v>
      </c>
      <c r="O125" s="55">
        <v>111.53</v>
      </c>
      <c r="P125" s="55">
        <v>0</v>
      </c>
      <c r="Q125" s="55">
        <v>317.38142288500001</v>
      </c>
      <c r="R125" s="56">
        <v>5.9999999999999995E-4</v>
      </c>
      <c r="S125" s="56">
        <v>4.0000000000000001E-3</v>
      </c>
      <c r="T125" s="56">
        <v>5.9999999999999995E-4</v>
      </c>
    </row>
    <row r="126" spans="1:20">
      <c r="A126" t="s">
        <v>605</v>
      </c>
      <c r="B126" t="s">
        <v>606</v>
      </c>
      <c r="C126" t="s">
        <v>96</v>
      </c>
      <c r="D126" t="s">
        <v>108</v>
      </c>
      <c r="E126" t="s">
        <v>604</v>
      </c>
      <c r="F126" t="s">
        <v>338</v>
      </c>
      <c r="G126" t="s">
        <v>548</v>
      </c>
      <c r="H126" t="s">
        <v>127</v>
      </c>
      <c r="I126" s="106" t="s">
        <v>4062</v>
      </c>
      <c r="J126" s="55">
        <v>4.95</v>
      </c>
      <c r="K126" t="s">
        <v>98</v>
      </c>
      <c r="L126" s="56">
        <v>8.5000000000000006E-3</v>
      </c>
      <c r="M126" s="56">
        <v>2.9899999999999999E-2</v>
      </c>
      <c r="N126" s="55">
        <v>231808.42</v>
      </c>
      <c r="O126" s="55">
        <v>98.97</v>
      </c>
      <c r="P126" s="55">
        <v>0</v>
      </c>
      <c r="Q126" s="55">
        <v>229.420793274</v>
      </c>
      <c r="R126" s="56">
        <v>4.0000000000000002E-4</v>
      </c>
      <c r="S126" s="56">
        <v>2.8999999999999998E-3</v>
      </c>
      <c r="T126" s="56">
        <v>5.0000000000000001E-4</v>
      </c>
    </row>
    <row r="127" spans="1:20">
      <c r="A127" t="s">
        <v>607</v>
      </c>
      <c r="B127" t="s">
        <v>608</v>
      </c>
      <c r="C127" t="s">
        <v>96</v>
      </c>
      <c r="D127" t="s">
        <v>108</v>
      </c>
      <c r="E127" t="s">
        <v>604</v>
      </c>
      <c r="F127" t="s">
        <v>338</v>
      </c>
      <c r="G127" t="s">
        <v>548</v>
      </c>
      <c r="H127" t="s">
        <v>127</v>
      </c>
      <c r="I127" s="106" t="s">
        <v>4062</v>
      </c>
      <c r="J127" s="55">
        <v>6.41</v>
      </c>
      <c r="K127" t="s">
        <v>98</v>
      </c>
      <c r="L127" s="56">
        <v>3.1800000000000002E-2</v>
      </c>
      <c r="M127" s="56">
        <v>3.2500000000000001E-2</v>
      </c>
      <c r="N127" s="55">
        <v>231595.89</v>
      </c>
      <c r="O127" s="55">
        <v>102.29</v>
      </c>
      <c r="P127" s="55">
        <v>0</v>
      </c>
      <c r="Q127" s="55">
        <v>236.89943588099999</v>
      </c>
      <c r="R127" s="56">
        <v>1.1999999999999999E-3</v>
      </c>
      <c r="S127" s="56">
        <v>3.0000000000000001E-3</v>
      </c>
      <c r="T127" s="56">
        <v>5.0000000000000001E-4</v>
      </c>
    </row>
    <row r="128" spans="1:20">
      <c r="A128" t="s">
        <v>609</v>
      </c>
      <c r="B128" t="s">
        <v>610</v>
      </c>
      <c r="C128" t="s">
        <v>96</v>
      </c>
      <c r="D128" t="s">
        <v>108</v>
      </c>
      <c r="E128" t="s">
        <v>611</v>
      </c>
      <c r="F128" t="s">
        <v>612</v>
      </c>
      <c r="G128" t="s">
        <v>613</v>
      </c>
      <c r="H128" t="s">
        <v>127</v>
      </c>
      <c r="I128" s="106" t="s">
        <v>4062</v>
      </c>
      <c r="J128" s="55">
        <v>3.89</v>
      </c>
      <c r="K128" t="s">
        <v>98</v>
      </c>
      <c r="L128" s="56">
        <v>3.2500000000000001E-2</v>
      </c>
      <c r="M128" s="56">
        <v>3.8899999999999997E-2</v>
      </c>
      <c r="N128" s="55">
        <v>293551.56</v>
      </c>
      <c r="O128" s="55">
        <v>102.69</v>
      </c>
      <c r="P128" s="55">
        <v>0</v>
      </c>
      <c r="Q128" s="55">
        <v>301.448096964</v>
      </c>
      <c r="R128" s="56">
        <v>1.1000000000000001E-3</v>
      </c>
      <c r="S128" s="56">
        <v>3.8E-3</v>
      </c>
      <c r="T128" s="56">
        <v>5.9999999999999995E-4</v>
      </c>
    </row>
    <row r="129" spans="1:20">
      <c r="A129" t="s">
        <v>614</v>
      </c>
      <c r="B129" t="s">
        <v>615</v>
      </c>
      <c r="C129" t="s">
        <v>96</v>
      </c>
      <c r="D129" t="s">
        <v>108</v>
      </c>
      <c r="E129" t="s">
        <v>616</v>
      </c>
      <c r="F129" t="s">
        <v>617</v>
      </c>
      <c r="G129" t="s">
        <v>613</v>
      </c>
      <c r="H129" t="s">
        <v>127</v>
      </c>
      <c r="I129" s="106" t="s">
        <v>4062</v>
      </c>
      <c r="J129" s="55">
        <v>2.1800000000000002</v>
      </c>
      <c r="K129" t="s">
        <v>98</v>
      </c>
      <c r="L129" s="56">
        <v>2.5700000000000001E-2</v>
      </c>
      <c r="M129" s="56">
        <v>3.2500000000000001E-2</v>
      </c>
      <c r="N129" s="55">
        <v>367531.89</v>
      </c>
      <c r="O129" s="55">
        <v>111.45</v>
      </c>
      <c r="P129" s="55">
        <v>0</v>
      </c>
      <c r="Q129" s="55">
        <v>409.61429140500002</v>
      </c>
      <c r="R129" s="56">
        <v>2.9999999999999997E-4</v>
      </c>
      <c r="S129" s="56">
        <v>5.1999999999999998E-3</v>
      </c>
      <c r="T129" s="56">
        <v>8.0000000000000004E-4</v>
      </c>
    </row>
    <row r="130" spans="1:20">
      <c r="A130" t="s">
        <v>618</v>
      </c>
      <c r="B130" t="s">
        <v>619</v>
      </c>
      <c r="C130" t="s">
        <v>96</v>
      </c>
      <c r="D130" t="s">
        <v>108</v>
      </c>
      <c r="E130" t="s">
        <v>616</v>
      </c>
      <c r="F130" t="s">
        <v>617</v>
      </c>
      <c r="G130" t="s">
        <v>613</v>
      </c>
      <c r="H130" t="s">
        <v>127</v>
      </c>
      <c r="I130" s="106" t="s">
        <v>4062</v>
      </c>
      <c r="J130" s="55">
        <v>4.01</v>
      </c>
      <c r="K130" t="s">
        <v>98</v>
      </c>
      <c r="L130" s="56">
        <v>0.04</v>
      </c>
      <c r="M130" s="56">
        <v>3.5200000000000002E-2</v>
      </c>
      <c r="N130" s="55">
        <v>208651.43</v>
      </c>
      <c r="O130" s="55">
        <v>103.87</v>
      </c>
      <c r="P130" s="55">
        <v>0</v>
      </c>
      <c r="Q130" s="55">
        <v>216.72624034099999</v>
      </c>
      <c r="R130" s="56">
        <v>6.9999999999999999E-4</v>
      </c>
      <c r="S130" s="56">
        <v>2.7000000000000001E-3</v>
      </c>
      <c r="T130" s="56">
        <v>4.0000000000000002E-4</v>
      </c>
    </row>
    <row r="131" spans="1:20">
      <c r="A131" t="s">
        <v>620</v>
      </c>
      <c r="B131" t="s">
        <v>621</v>
      </c>
      <c r="C131" t="s">
        <v>96</v>
      </c>
      <c r="D131" t="s">
        <v>108</v>
      </c>
      <c r="E131" t="s">
        <v>616</v>
      </c>
      <c r="F131" t="s">
        <v>617</v>
      </c>
      <c r="G131" t="s">
        <v>613</v>
      </c>
      <c r="H131" t="s">
        <v>127</v>
      </c>
      <c r="I131" s="106" t="s">
        <v>4062</v>
      </c>
      <c r="J131" s="55">
        <v>0.98</v>
      </c>
      <c r="K131" t="s">
        <v>98</v>
      </c>
      <c r="L131" s="56">
        <v>1.2200000000000001E-2</v>
      </c>
      <c r="M131" s="56">
        <v>2.8299999999999999E-2</v>
      </c>
      <c r="N131" s="55">
        <v>53362.97</v>
      </c>
      <c r="O131" s="55">
        <v>109.7</v>
      </c>
      <c r="P131" s="55">
        <v>0</v>
      </c>
      <c r="Q131" s="55">
        <v>58.53917809</v>
      </c>
      <c r="R131" s="56">
        <v>1E-4</v>
      </c>
      <c r="S131" s="56">
        <v>6.9999999999999999E-4</v>
      </c>
      <c r="T131" s="56">
        <v>1E-4</v>
      </c>
    </row>
    <row r="132" spans="1:20">
      <c r="A132" t="s">
        <v>622</v>
      </c>
      <c r="B132" t="s">
        <v>623</v>
      </c>
      <c r="C132" t="s">
        <v>96</v>
      </c>
      <c r="D132" t="s">
        <v>108</v>
      </c>
      <c r="E132" t="s">
        <v>616</v>
      </c>
      <c r="F132" t="s">
        <v>617</v>
      </c>
      <c r="G132" t="s">
        <v>613</v>
      </c>
      <c r="H132" t="s">
        <v>127</v>
      </c>
      <c r="I132" s="106" t="s">
        <v>4062</v>
      </c>
      <c r="J132" s="55">
        <v>4.8600000000000003</v>
      </c>
      <c r="K132" t="s">
        <v>98</v>
      </c>
      <c r="L132" s="56">
        <v>1.09E-2</v>
      </c>
      <c r="M132" s="56">
        <v>3.6600000000000001E-2</v>
      </c>
      <c r="N132" s="55">
        <v>178183.88</v>
      </c>
      <c r="O132" s="55">
        <v>97.27</v>
      </c>
      <c r="P132" s="55">
        <v>0</v>
      </c>
      <c r="Q132" s="55">
        <v>173.31946007600001</v>
      </c>
      <c r="R132" s="56">
        <v>2.9999999999999997E-4</v>
      </c>
      <c r="S132" s="56">
        <v>2.2000000000000001E-3</v>
      </c>
      <c r="T132" s="56">
        <v>2.9999999999999997E-4</v>
      </c>
    </row>
    <row r="133" spans="1:20">
      <c r="A133" t="s">
        <v>624</v>
      </c>
      <c r="B133" t="s">
        <v>625</v>
      </c>
      <c r="C133" t="s">
        <v>96</v>
      </c>
      <c r="D133" t="s">
        <v>108</v>
      </c>
      <c r="E133" t="s">
        <v>616</v>
      </c>
      <c r="F133" t="s">
        <v>617</v>
      </c>
      <c r="G133" t="s">
        <v>613</v>
      </c>
      <c r="H133" t="s">
        <v>127</v>
      </c>
      <c r="I133" s="106" t="s">
        <v>4062</v>
      </c>
      <c r="J133" s="55">
        <v>5.81</v>
      </c>
      <c r="K133" t="s">
        <v>98</v>
      </c>
      <c r="L133" s="56">
        <v>1.54E-2</v>
      </c>
      <c r="M133" s="56">
        <v>3.8399999999999997E-2</v>
      </c>
      <c r="N133" s="55">
        <v>159285.79</v>
      </c>
      <c r="O133" s="55">
        <v>95.41</v>
      </c>
      <c r="P133" s="55">
        <v>0</v>
      </c>
      <c r="Q133" s="55">
        <v>151.974572239</v>
      </c>
      <c r="R133" s="56">
        <v>5.0000000000000001E-4</v>
      </c>
      <c r="S133" s="56">
        <v>1.9E-3</v>
      </c>
      <c r="T133" s="56">
        <v>2.9999999999999997E-4</v>
      </c>
    </row>
    <row r="134" spans="1:20">
      <c r="A134" t="s">
        <v>626</v>
      </c>
      <c r="B134" t="s">
        <v>627</v>
      </c>
      <c r="C134" t="s">
        <v>96</v>
      </c>
      <c r="D134" t="s">
        <v>108</v>
      </c>
      <c r="E134" t="s">
        <v>628</v>
      </c>
      <c r="F134" t="s">
        <v>547</v>
      </c>
      <c r="G134" t="s">
        <v>629</v>
      </c>
      <c r="H134" t="s">
        <v>175</v>
      </c>
      <c r="I134" s="106" t="s">
        <v>4062</v>
      </c>
      <c r="J134" s="55">
        <v>4</v>
      </c>
      <c r="K134" t="s">
        <v>98</v>
      </c>
      <c r="L134" s="56">
        <v>7.4999999999999997E-3</v>
      </c>
      <c r="M134" s="56">
        <v>3.4099999999999998E-2</v>
      </c>
      <c r="N134" s="55">
        <v>798370.71</v>
      </c>
      <c r="O134" s="55">
        <v>97.97</v>
      </c>
      <c r="P134" s="55">
        <v>0</v>
      </c>
      <c r="Q134" s="55">
        <v>782.16378458700001</v>
      </c>
      <c r="R134" s="56">
        <v>5.0000000000000001E-4</v>
      </c>
      <c r="S134" s="56">
        <v>9.9000000000000008E-3</v>
      </c>
      <c r="T134" s="56">
        <v>1.6000000000000001E-3</v>
      </c>
    </row>
    <row r="135" spans="1:20">
      <c r="A135" t="s">
        <v>630</v>
      </c>
      <c r="B135" t="s">
        <v>631</v>
      </c>
      <c r="C135" t="s">
        <v>96</v>
      </c>
      <c r="D135" t="s">
        <v>108</v>
      </c>
      <c r="E135" t="s">
        <v>628</v>
      </c>
      <c r="F135" t="s">
        <v>547</v>
      </c>
      <c r="G135" t="s">
        <v>629</v>
      </c>
      <c r="H135" t="s">
        <v>175</v>
      </c>
      <c r="I135" s="106" t="s">
        <v>4062</v>
      </c>
      <c r="J135" s="55">
        <v>6.11</v>
      </c>
      <c r="K135" t="s">
        <v>98</v>
      </c>
      <c r="L135" s="56">
        <v>4.0800000000000003E-2</v>
      </c>
      <c r="M135" s="56">
        <v>3.8899999999999997E-2</v>
      </c>
      <c r="N135" s="55">
        <v>197580.93</v>
      </c>
      <c r="O135" s="55">
        <v>101.94</v>
      </c>
      <c r="P135" s="55">
        <v>0</v>
      </c>
      <c r="Q135" s="55">
        <v>201.414000042</v>
      </c>
      <c r="R135" s="56">
        <v>5.9999999999999995E-4</v>
      </c>
      <c r="S135" s="56">
        <v>2.5000000000000001E-3</v>
      </c>
      <c r="T135" s="56">
        <v>4.0000000000000002E-4</v>
      </c>
    </row>
    <row r="136" spans="1:20">
      <c r="A136" t="s">
        <v>632</v>
      </c>
      <c r="B136" t="s">
        <v>633</v>
      </c>
      <c r="C136" t="s">
        <v>96</v>
      </c>
      <c r="D136" t="s">
        <v>108</v>
      </c>
      <c r="E136" t="s">
        <v>634</v>
      </c>
      <c r="F136" t="s">
        <v>617</v>
      </c>
      <c r="G136" t="s">
        <v>613</v>
      </c>
      <c r="H136" t="s">
        <v>127</v>
      </c>
      <c r="I136" s="106" t="s">
        <v>4062</v>
      </c>
      <c r="J136" s="55">
        <v>3.08</v>
      </c>
      <c r="K136" t="s">
        <v>98</v>
      </c>
      <c r="L136" s="56">
        <v>1.3299999999999999E-2</v>
      </c>
      <c r="M136" s="56">
        <v>2.9700000000000001E-2</v>
      </c>
      <c r="N136" s="55">
        <v>187339.4</v>
      </c>
      <c r="O136" s="55">
        <v>106.5</v>
      </c>
      <c r="P136" s="55">
        <v>0</v>
      </c>
      <c r="Q136" s="55">
        <v>199.51646099999999</v>
      </c>
      <c r="R136" s="56">
        <v>5.9999999999999995E-4</v>
      </c>
      <c r="S136" s="56">
        <v>2.5000000000000001E-3</v>
      </c>
      <c r="T136" s="56">
        <v>4.0000000000000002E-4</v>
      </c>
    </row>
    <row r="137" spans="1:20">
      <c r="A137" t="s">
        <v>635</v>
      </c>
      <c r="B137" t="s">
        <v>636</v>
      </c>
      <c r="C137" t="s">
        <v>96</v>
      </c>
      <c r="D137" t="s">
        <v>108</v>
      </c>
      <c r="E137" t="s">
        <v>637</v>
      </c>
      <c r="F137" t="s">
        <v>338</v>
      </c>
      <c r="G137" t="s">
        <v>629</v>
      </c>
      <c r="H137" t="s">
        <v>175</v>
      </c>
      <c r="I137" s="106" t="s">
        <v>4062</v>
      </c>
      <c r="J137" s="55">
        <v>3.5</v>
      </c>
      <c r="K137" t="s">
        <v>98</v>
      </c>
      <c r="L137" s="56">
        <v>1.7999999999999999E-2</v>
      </c>
      <c r="M137" s="56">
        <v>2.8000000000000001E-2</v>
      </c>
      <c r="N137" s="55">
        <v>19991.46</v>
      </c>
      <c r="O137" s="55">
        <v>108.67</v>
      </c>
      <c r="P137" s="55">
        <v>0</v>
      </c>
      <c r="Q137" s="55">
        <v>21.724719581999999</v>
      </c>
      <c r="R137" s="56">
        <v>0</v>
      </c>
      <c r="S137" s="56">
        <v>2.9999999999999997E-4</v>
      </c>
      <c r="T137" s="56">
        <v>0</v>
      </c>
    </row>
    <row r="138" spans="1:20">
      <c r="A138" t="s">
        <v>638</v>
      </c>
      <c r="B138" t="s">
        <v>639</v>
      </c>
      <c r="C138" t="s">
        <v>96</v>
      </c>
      <c r="D138" t="s">
        <v>108</v>
      </c>
      <c r="E138" t="s">
        <v>640</v>
      </c>
      <c r="F138" t="s">
        <v>338</v>
      </c>
      <c r="G138" t="s">
        <v>629</v>
      </c>
      <c r="H138" t="s">
        <v>175</v>
      </c>
      <c r="I138" s="106" t="s">
        <v>4062</v>
      </c>
      <c r="J138" s="55">
        <v>4.6500000000000004</v>
      </c>
      <c r="K138" t="s">
        <v>98</v>
      </c>
      <c r="L138" s="56">
        <v>3.6200000000000003E-2</v>
      </c>
      <c r="M138" s="56">
        <v>3.8100000000000002E-2</v>
      </c>
      <c r="N138" s="55">
        <v>610323.73</v>
      </c>
      <c r="O138" s="55">
        <v>102</v>
      </c>
      <c r="P138" s="55">
        <v>0</v>
      </c>
      <c r="Q138" s="55">
        <v>622.53020460000005</v>
      </c>
      <c r="R138" s="56">
        <v>2.9999999999999997E-4</v>
      </c>
      <c r="S138" s="56">
        <v>7.9000000000000008E-3</v>
      </c>
      <c r="T138" s="56">
        <v>1.1999999999999999E-3</v>
      </c>
    </row>
    <row r="139" spans="1:20">
      <c r="A139" t="s">
        <v>641</v>
      </c>
      <c r="B139" t="s">
        <v>642</v>
      </c>
      <c r="C139" t="s">
        <v>96</v>
      </c>
      <c r="D139" t="s">
        <v>108</v>
      </c>
      <c r="E139" t="s">
        <v>643</v>
      </c>
      <c r="F139" t="s">
        <v>318</v>
      </c>
      <c r="G139" t="s">
        <v>644</v>
      </c>
      <c r="H139" t="s">
        <v>175</v>
      </c>
      <c r="I139" s="106" t="s">
        <v>4062</v>
      </c>
      <c r="J139" s="55">
        <v>3.33</v>
      </c>
      <c r="K139" t="s">
        <v>98</v>
      </c>
      <c r="L139" s="56">
        <v>2.75E-2</v>
      </c>
      <c r="M139" s="56">
        <v>3.04E-2</v>
      </c>
      <c r="N139" s="55">
        <v>385568.95</v>
      </c>
      <c r="O139" s="55">
        <v>110.65</v>
      </c>
      <c r="P139" s="55">
        <v>0</v>
      </c>
      <c r="Q139" s="55">
        <v>426.63204317499998</v>
      </c>
      <c r="R139" s="56">
        <v>4.0000000000000002E-4</v>
      </c>
      <c r="S139" s="56">
        <v>5.4000000000000003E-3</v>
      </c>
      <c r="T139" s="56">
        <v>8.9999999999999998E-4</v>
      </c>
    </row>
    <row r="140" spans="1:20">
      <c r="A140" t="s">
        <v>645</v>
      </c>
      <c r="B140" t="s">
        <v>646</v>
      </c>
      <c r="C140" t="s">
        <v>96</v>
      </c>
      <c r="D140" t="s">
        <v>108</v>
      </c>
      <c r="E140" t="s">
        <v>634</v>
      </c>
      <c r="F140" t="s">
        <v>617</v>
      </c>
      <c r="G140" t="s">
        <v>647</v>
      </c>
      <c r="H140" t="s">
        <v>127</v>
      </c>
      <c r="I140" s="106" t="s">
        <v>4062</v>
      </c>
      <c r="J140" s="55">
        <v>2.89</v>
      </c>
      <c r="K140" t="s">
        <v>98</v>
      </c>
      <c r="L140" s="56">
        <v>3.2800000000000003E-2</v>
      </c>
      <c r="M140" s="56">
        <v>6.8900000000000003E-2</v>
      </c>
      <c r="N140" s="55">
        <v>270653.24</v>
      </c>
      <c r="O140" s="55">
        <v>102.18</v>
      </c>
      <c r="P140" s="55">
        <v>0</v>
      </c>
      <c r="Q140" s="55">
        <v>276.553480632</v>
      </c>
      <c r="R140" s="56">
        <v>2.0000000000000001E-4</v>
      </c>
      <c r="S140" s="56">
        <v>3.5000000000000001E-3</v>
      </c>
      <c r="T140" s="56">
        <v>5.9999999999999995E-4</v>
      </c>
    </row>
    <row r="141" spans="1:20">
      <c r="A141" t="s">
        <v>648</v>
      </c>
      <c r="B141" t="s">
        <v>649</v>
      </c>
      <c r="C141" t="s">
        <v>96</v>
      </c>
      <c r="D141" t="s">
        <v>108</v>
      </c>
      <c r="E141" t="s">
        <v>634</v>
      </c>
      <c r="F141" t="s">
        <v>617</v>
      </c>
      <c r="G141" t="s">
        <v>647</v>
      </c>
      <c r="H141" t="s">
        <v>127</v>
      </c>
      <c r="I141" s="106" t="s">
        <v>4062</v>
      </c>
      <c r="J141" s="55">
        <v>4.43</v>
      </c>
      <c r="K141" t="s">
        <v>98</v>
      </c>
      <c r="L141" s="56">
        <v>5.5E-2</v>
      </c>
      <c r="M141" s="56">
        <v>6.3899999999999998E-2</v>
      </c>
      <c r="N141" s="55">
        <v>179802.1</v>
      </c>
      <c r="O141" s="55">
        <v>98.6</v>
      </c>
      <c r="P141" s="55">
        <v>0</v>
      </c>
      <c r="Q141" s="55">
        <v>177.2848706</v>
      </c>
      <c r="R141" s="56">
        <v>4.0000000000000002E-4</v>
      </c>
      <c r="S141" s="56">
        <v>2.2000000000000001E-3</v>
      </c>
      <c r="T141" s="56">
        <v>4.0000000000000002E-4</v>
      </c>
    </row>
    <row r="142" spans="1:20">
      <c r="A142" t="s">
        <v>650</v>
      </c>
      <c r="B142" t="s">
        <v>651</v>
      </c>
      <c r="C142" t="s">
        <v>96</v>
      </c>
      <c r="D142" t="s">
        <v>108</v>
      </c>
      <c r="E142" t="s">
        <v>634</v>
      </c>
      <c r="F142" t="s">
        <v>617</v>
      </c>
      <c r="G142" t="s">
        <v>647</v>
      </c>
      <c r="H142" t="s">
        <v>127</v>
      </c>
      <c r="I142" s="106" t="s">
        <v>4062</v>
      </c>
      <c r="J142" s="55">
        <v>2.2000000000000002</v>
      </c>
      <c r="K142" t="s">
        <v>98</v>
      </c>
      <c r="L142" s="56">
        <v>0.04</v>
      </c>
      <c r="M142" s="56">
        <v>6.59E-2</v>
      </c>
      <c r="N142" s="55">
        <v>195140.66</v>
      </c>
      <c r="O142" s="55">
        <v>105.42</v>
      </c>
      <c r="P142" s="55">
        <v>0</v>
      </c>
      <c r="Q142" s="55">
        <v>205.717283772</v>
      </c>
      <c r="R142" s="56">
        <v>1E-4</v>
      </c>
      <c r="S142" s="56">
        <v>2.5999999999999999E-3</v>
      </c>
      <c r="T142" s="56">
        <v>4.0000000000000002E-4</v>
      </c>
    </row>
    <row r="143" spans="1:20">
      <c r="A143" t="s">
        <v>652</v>
      </c>
      <c r="B143" t="s">
        <v>653</v>
      </c>
      <c r="C143" t="s">
        <v>96</v>
      </c>
      <c r="D143" t="s">
        <v>108</v>
      </c>
      <c r="E143" t="s">
        <v>634</v>
      </c>
      <c r="F143" t="s">
        <v>617</v>
      </c>
      <c r="G143" t="s">
        <v>647</v>
      </c>
      <c r="H143" t="s">
        <v>127</v>
      </c>
      <c r="I143" s="106" t="s">
        <v>4062</v>
      </c>
      <c r="J143" s="55">
        <v>4.7300000000000004</v>
      </c>
      <c r="K143" t="s">
        <v>98</v>
      </c>
      <c r="L143" s="56">
        <v>1.7899999999999999E-2</v>
      </c>
      <c r="M143" s="56">
        <v>6.5000000000000002E-2</v>
      </c>
      <c r="N143" s="55">
        <v>92120.75</v>
      </c>
      <c r="O143" s="55">
        <v>89.15</v>
      </c>
      <c r="P143" s="55">
        <v>0</v>
      </c>
      <c r="Q143" s="55">
        <v>82.125648624999997</v>
      </c>
      <c r="R143" s="56">
        <v>1E-4</v>
      </c>
      <c r="S143" s="56">
        <v>1E-3</v>
      </c>
      <c r="T143" s="56">
        <v>2.0000000000000001E-4</v>
      </c>
    </row>
    <row r="144" spans="1:20">
      <c r="A144" t="s">
        <v>654</v>
      </c>
      <c r="B144" t="s">
        <v>655</v>
      </c>
      <c r="C144" t="s">
        <v>96</v>
      </c>
      <c r="D144" t="s">
        <v>108</v>
      </c>
      <c r="E144" t="s">
        <v>637</v>
      </c>
      <c r="F144" t="s">
        <v>338</v>
      </c>
      <c r="G144" t="s">
        <v>644</v>
      </c>
      <c r="H144" t="s">
        <v>175</v>
      </c>
      <c r="I144" s="106" t="s">
        <v>4062</v>
      </c>
      <c r="J144" s="55">
        <v>2.72</v>
      </c>
      <c r="K144" t="s">
        <v>98</v>
      </c>
      <c r="L144" s="56">
        <v>3.3000000000000002E-2</v>
      </c>
      <c r="M144" s="56">
        <v>4.2000000000000003E-2</v>
      </c>
      <c r="N144" s="55">
        <v>373115.83</v>
      </c>
      <c r="O144" s="55">
        <v>108.69</v>
      </c>
      <c r="P144" s="55">
        <v>0</v>
      </c>
      <c r="Q144" s="55">
        <v>405.53959562699998</v>
      </c>
      <c r="R144" s="56">
        <v>5.9999999999999995E-4</v>
      </c>
      <c r="S144" s="56">
        <v>5.1000000000000004E-3</v>
      </c>
      <c r="T144" s="56">
        <v>8.0000000000000004E-4</v>
      </c>
    </row>
    <row r="145" spans="1:20">
      <c r="A145" t="s">
        <v>656</v>
      </c>
      <c r="B145" t="s">
        <v>657</v>
      </c>
      <c r="C145" t="s">
        <v>96</v>
      </c>
      <c r="D145" t="s">
        <v>108</v>
      </c>
      <c r="E145" t="s">
        <v>637</v>
      </c>
      <c r="F145" t="s">
        <v>338</v>
      </c>
      <c r="G145" t="s">
        <v>644</v>
      </c>
      <c r="H145" t="s">
        <v>175</v>
      </c>
      <c r="I145" s="106" t="s">
        <v>4062</v>
      </c>
      <c r="J145" s="55">
        <v>2.81</v>
      </c>
      <c r="K145" t="s">
        <v>98</v>
      </c>
      <c r="L145" s="56">
        <v>3.6499999999999998E-2</v>
      </c>
      <c r="M145" s="56">
        <v>4.3299999999999998E-2</v>
      </c>
      <c r="N145" s="55">
        <v>134390.28</v>
      </c>
      <c r="O145" s="55">
        <v>101.64</v>
      </c>
      <c r="P145" s="55">
        <v>0</v>
      </c>
      <c r="Q145" s="55">
        <v>136.59428059199999</v>
      </c>
      <c r="R145" s="56">
        <v>8.0000000000000004E-4</v>
      </c>
      <c r="S145" s="56">
        <v>1.6999999999999999E-3</v>
      </c>
      <c r="T145" s="56">
        <v>2.9999999999999997E-4</v>
      </c>
    </row>
    <row r="146" spans="1:20">
      <c r="A146" t="s">
        <v>658</v>
      </c>
      <c r="B146" t="s">
        <v>659</v>
      </c>
      <c r="C146" t="s">
        <v>96</v>
      </c>
      <c r="D146" t="s">
        <v>108</v>
      </c>
      <c r="E146" t="s">
        <v>660</v>
      </c>
      <c r="F146" t="s">
        <v>338</v>
      </c>
      <c r="G146" t="s">
        <v>644</v>
      </c>
      <c r="H146" t="s">
        <v>175</v>
      </c>
      <c r="I146" s="106" t="s">
        <v>4062</v>
      </c>
      <c r="J146" s="55">
        <v>1.99</v>
      </c>
      <c r="K146" t="s">
        <v>98</v>
      </c>
      <c r="L146" s="56">
        <v>1E-3</v>
      </c>
      <c r="M146" s="56">
        <v>2.5999999999999999E-2</v>
      </c>
      <c r="N146" s="55">
        <v>350125.03</v>
      </c>
      <c r="O146" s="55">
        <v>106.05</v>
      </c>
      <c r="P146" s="55">
        <v>0</v>
      </c>
      <c r="Q146" s="55">
        <v>371.30759431500002</v>
      </c>
      <c r="R146" s="56">
        <v>5.9999999999999995E-4</v>
      </c>
      <c r="S146" s="56">
        <v>4.7000000000000002E-3</v>
      </c>
      <c r="T146" s="56">
        <v>6.9999999999999999E-4</v>
      </c>
    </row>
    <row r="147" spans="1:20">
      <c r="A147" t="s">
        <v>662</v>
      </c>
      <c r="B147" t="s">
        <v>663</v>
      </c>
      <c r="C147" t="s">
        <v>96</v>
      </c>
      <c r="D147" t="s">
        <v>108</v>
      </c>
      <c r="E147" t="s">
        <v>660</v>
      </c>
      <c r="F147" t="s">
        <v>338</v>
      </c>
      <c r="G147" t="s">
        <v>644</v>
      </c>
      <c r="H147" t="s">
        <v>175</v>
      </c>
      <c r="I147" s="106" t="s">
        <v>4062</v>
      </c>
      <c r="J147" s="55">
        <v>4.71</v>
      </c>
      <c r="K147" t="s">
        <v>98</v>
      </c>
      <c r="L147" s="56">
        <v>3.0000000000000001E-3</v>
      </c>
      <c r="M147" s="56">
        <v>3.5999999999999997E-2</v>
      </c>
      <c r="N147" s="55">
        <v>197447.9</v>
      </c>
      <c r="O147" s="55">
        <v>94.75</v>
      </c>
      <c r="P147" s="55">
        <v>0</v>
      </c>
      <c r="Q147" s="55">
        <v>187.08188525</v>
      </c>
      <c r="R147" s="56">
        <v>5.0000000000000001E-4</v>
      </c>
      <c r="S147" s="56">
        <v>2.3999999999999998E-3</v>
      </c>
      <c r="T147" s="56">
        <v>4.0000000000000002E-4</v>
      </c>
    </row>
    <row r="148" spans="1:20">
      <c r="A148" t="s">
        <v>664</v>
      </c>
      <c r="B148" t="s">
        <v>665</v>
      </c>
      <c r="C148" t="s">
        <v>96</v>
      </c>
      <c r="D148" t="s">
        <v>108</v>
      </c>
      <c r="E148" t="s">
        <v>660</v>
      </c>
      <c r="F148" t="s">
        <v>338</v>
      </c>
      <c r="G148" t="s">
        <v>644</v>
      </c>
      <c r="H148" t="s">
        <v>175</v>
      </c>
      <c r="I148" s="106" t="s">
        <v>4062</v>
      </c>
      <c r="J148" s="55">
        <v>3.22</v>
      </c>
      <c r="K148" t="s">
        <v>98</v>
      </c>
      <c r="L148" s="56">
        <v>3.0000000000000001E-3</v>
      </c>
      <c r="M148" s="56">
        <v>3.3799999999999997E-2</v>
      </c>
      <c r="N148" s="55">
        <v>286777.15999999997</v>
      </c>
      <c r="O148" s="55">
        <v>97.61</v>
      </c>
      <c r="P148" s="55">
        <v>0</v>
      </c>
      <c r="Q148" s="55">
        <v>279.92318587599999</v>
      </c>
      <c r="R148" s="56">
        <v>5.9999999999999995E-4</v>
      </c>
      <c r="S148" s="56">
        <v>3.5000000000000001E-3</v>
      </c>
      <c r="T148" s="56">
        <v>5.9999999999999995E-4</v>
      </c>
    </row>
    <row r="149" spans="1:20">
      <c r="A149" t="s">
        <v>667</v>
      </c>
      <c r="B149" t="s">
        <v>668</v>
      </c>
      <c r="C149" t="s">
        <v>96</v>
      </c>
      <c r="D149" t="s">
        <v>108</v>
      </c>
      <c r="E149" t="s">
        <v>660</v>
      </c>
      <c r="F149" t="s">
        <v>338</v>
      </c>
      <c r="G149" t="s">
        <v>644</v>
      </c>
      <c r="H149" t="s">
        <v>175</v>
      </c>
      <c r="I149" s="106" t="s">
        <v>4062</v>
      </c>
      <c r="J149" s="55">
        <v>2.73</v>
      </c>
      <c r="K149" t="s">
        <v>98</v>
      </c>
      <c r="L149" s="56">
        <v>3.0000000000000001E-3</v>
      </c>
      <c r="M149" s="56">
        <v>3.2599999999999997E-2</v>
      </c>
      <c r="N149" s="55">
        <v>110384.11</v>
      </c>
      <c r="O149" s="55">
        <v>95.51</v>
      </c>
      <c r="P149" s="55">
        <v>0</v>
      </c>
      <c r="Q149" s="55">
        <v>105.427863461</v>
      </c>
      <c r="R149" s="56">
        <v>2.9999999999999997E-4</v>
      </c>
      <c r="S149" s="56">
        <v>1.2999999999999999E-3</v>
      </c>
      <c r="T149" s="56">
        <v>2.0000000000000001E-4</v>
      </c>
    </row>
    <row r="150" spans="1:20">
      <c r="A150" t="s">
        <v>669</v>
      </c>
      <c r="B150" t="s">
        <v>670</v>
      </c>
      <c r="C150" t="s">
        <v>96</v>
      </c>
      <c r="D150" t="s">
        <v>108</v>
      </c>
      <c r="E150" t="s">
        <v>671</v>
      </c>
      <c r="F150" t="s">
        <v>672</v>
      </c>
      <c r="G150" s="64" t="s">
        <v>3335</v>
      </c>
      <c r="H150" s="106" t="s">
        <v>4062</v>
      </c>
      <c r="I150" s="106" t="s">
        <v>4062</v>
      </c>
      <c r="J150" s="55">
        <v>3.01</v>
      </c>
      <c r="K150" t="s">
        <v>98</v>
      </c>
      <c r="L150" s="56">
        <v>1.4800000000000001E-2</v>
      </c>
      <c r="M150" s="56">
        <v>3.5099999999999999E-2</v>
      </c>
      <c r="N150" s="55">
        <v>443790.56</v>
      </c>
      <c r="O150" s="55">
        <v>102.99</v>
      </c>
      <c r="P150" s="55">
        <v>0</v>
      </c>
      <c r="Q150" s="55">
        <v>457.05989774400001</v>
      </c>
      <c r="R150" s="56">
        <v>5.0000000000000001E-4</v>
      </c>
      <c r="S150" s="56">
        <v>5.7999999999999996E-3</v>
      </c>
      <c r="T150" s="56">
        <v>8.9999999999999998E-4</v>
      </c>
    </row>
    <row r="151" spans="1:20">
      <c r="A151" t="s">
        <v>673</v>
      </c>
      <c r="B151" t="s">
        <v>674</v>
      </c>
      <c r="C151" t="s">
        <v>96</v>
      </c>
      <c r="D151" t="s">
        <v>108</v>
      </c>
      <c r="E151" t="s">
        <v>675</v>
      </c>
      <c r="F151" t="s">
        <v>103</v>
      </c>
      <c r="G151" s="64" t="s">
        <v>3335</v>
      </c>
      <c r="H151" s="106" t="s">
        <v>4062</v>
      </c>
      <c r="I151" s="106" t="s">
        <v>4062</v>
      </c>
      <c r="J151" s="55">
        <v>0.99</v>
      </c>
      <c r="K151" t="s">
        <v>98</v>
      </c>
      <c r="L151" s="56">
        <v>6.8000000000000005E-2</v>
      </c>
      <c r="M151" s="56">
        <v>0</v>
      </c>
      <c r="N151" s="55">
        <v>96605.16</v>
      </c>
      <c r="O151" s="55">
        <v>22.77</v>
      </c>
      <c r="P151" s="55">
        <v>0</v>
      </c>
      <c r="Q151" s="55">
        <v>21.996994932</v>
      </c>
      <c r="R151" s="56">
        <v>2.0000000000000001E-4</v>
      </c>
      <c r="S151" s="56">
        <v>2.9999999999999997E-4</v>
      </c>
      <c r="T151" s="56">
        <v>0</v>
      </c>
    </row>
    <row r="152" spans="1:20">
      <c r="A152" t="s">
        <v>676</v>
      </c>
      <c r="B152" t="s">
        <v>677</v>
      </c>
      <c r="C152" t="s">
        <v>96</v>
      </c>
      <c r="D152" t="s">
        <v>108</v>
      </c>
      <c r="E152" t="s">
        <v>678</v>
      </c>
      <c r="F152" t="s">
        <v>338</v>
      </c>
      <c r="G152" s="64" t="s">
        <v>3335</v>
      </c>
      <c r="H152" s="106" t="s">
        <v>4062</v>
      </c>
      <c r="I152" s="106" t="s">
        <v>4062</v>
      </c>
      <c r="J152" s="55">
        <v>2.98</v>
      </c>
      <c r="K152" t="s">
        <v>98</v>
      </c>
      <c r="L152" s="56">
        <v>1.9E-2</v>
      </c>
      <c r="M152" s="56">
        <v>3.3500000000000002E-2</v>
      </c>
      <c r="N152" s="55">
        <v>247407.69</v>
      </c>
      <c r="O152" s="55">
        <v>103</v>
      </c>
      <c r="P152" s="55">
        <v>0</v>
      </c>
      <c r="Q152" s="55">
        <v>254.8299207</v>
      </c>
      <c r="R152" s="56">
        <v>5.0000000000000001E-4</v>
      </c>
      <c r="S152" s="56">
        <v>3.2000000000000002E-3</v>
      </c>
      <c r="T152" s="56">
        <v>5.0000000000000001E-4</v>
      </c>
    </row>
    <row r="153" spans="1:20">
      <c r="A153" t="s">
        <v>679</v>
      </c>
      <c r="B153" t="s">
        <v>680</v>
      </c>
      <c r="C153" t="s">
        <v>96</v>
      </c>
      <c r="D153" t="s">
        <v>108</v>
      </c>
      <c r="E153" t="s">
        <v>681</v>
      </c>
      <c r="F153" t="s">
        <v>318</v>
      </c>
      <c r="G153" s="64" t="s">
        <v>3335</v>
      </c>
      <c r="H153" s="106" t="s">
        <v>4062</v>
      </c>
      <c r="I153" s="106" t="s">
        <v>4062</v>
      </c>
      <c r="J153" s="55">
        <v>2.09</v>
      </c>
      <c r="K153" t="s">
        <v>98</v>
      </c>
      <c r="L153" s="56">
        <v>1.6400000000000001E-2</v>
      </c>
      <c r="M153" s="56">
        <v>3.0300000000000001E-2</v>
      </c>
      <c r="N153" s="55">
        <v>52596.36</v>
      </c>
      <c r="O153" s="55">
        <v>108.85</v>
      </c>
      <c r="P153" s="55">
        <v>0</v>
      </c>
      <c r="Q153" s="55">
        <v>57.25113786</v>
      </c>
      <c r="R153" s="56">
        <v>2.0000000000000001E-4</v>
      </c>
      <c r="S153" s="56">
        <v>6.9999999999999999E-4</v>
      </c>
      <c r="T153" s="56">
        <v>1E-4</v>
      </c>
    </row>
    <row r="154" spans="1:20">
      <c r="A154" s="57" t="s">
        <v>217</v>
      </c>
      <c r="B154" s="108" t="s">
        <v>4062</v>
      </c>
      <c r="C154" s="108" t="s">
        <v>4062</v>
      </c>
      <c r="D154" s="108" t="s">
        <v>4062</v>
      </c>
      <c r="E154" s="108" t="s">
        <v>4062</v>
      </c>
      <c r="F154" s="108" t="s">
        <v>4062</v>
      </c>
      <c r="G154" s="108" t="s">
        <v>4062</v>
      </c>
      <c r="H154" s="108" t="s">
        <v>4062</v>
      </c>
      <c r="I154" s="108" t="s">
        <v>4062</v>
      </c>
      <c r="J154" s="59">
        <v>3.96</v>
      </c>
      <c r="K154" s="108" t="s">
        <v>4062</v>
      </c>
      <c r="L154" s="108" t="s">
        <v>4062</v>
      </c>
      <c r="M154" s="58">
        <v>5.2900000000000003E-2</v>
      </c>
      <c r="N154" s="59">
        <v>8998169.1099999994</v>
      </c>
      <c r="O154" s="108" t="s">
        <v>4062</v>
      </c>
      <c r="P154" s="59">
        <v>86.762299999999996</v>
      </c>
      <c r="Q154" s="59">
        <v>8489.6910327500009</v>
      </c>
      <c r="R154" s="108" t="s">
        <v>4062</v>
      </c>
      <c r="S154" s="58">
        <v>0.1072</v>
      </c>
      <c r="T154" s="58">
        <v>1.7000000000000001E-2</v>
      </c>
    </row>
    <row r="155" spans="1:20">
      <c r="A155" t="s">
        <v>682</v>
      </c>
      <c r="B155" t="s">
        <v>683</v>
      </c>
      <c r="C155" t="s">
        <v>96</v>
      </c>
      <c r="D155" t="s">
        <v>108</v>
      </c>
      <c r="E155" t="s">
        <v>684</v>
      </c>
      <c r="F155" t="s">
        <v>685</v>
      </c>
      <c r="G155" t="s">
        <v>174</v>
      </c>
      <c r="H155" t="s">
        <v>175</v>
      </c>
      <c r="I155" s="106" t="s">
        <v>4062</v>
      </c>
      <c r="J155" s="55">
        <v>0.9</v>
      </c>
      <c r="K155" t="s">
        <v>98</v>
      </c>
      <c r="L155" s="56">
        <v>5.7000000000000002E-2</v>
      </c>
      <c r="M155" s="56">
        <v>4.6199999999999998E-2</v>
      </c>
      <c r="N155" s="55">
        <v>0.03</v>
      </c>
      <c r="O155" s="55">
        <v>101.48</v>
      </c>
      <c r="P155" s="55">
        <v>0</v>
      </c>
      <c r="Q155" s="55">
        <v>3.0443999999999999E-5</v>
      </c>
      <c r="R155" s="56">
        <v>0</v>
      </c>
      <c r="S155" s="56">
        <v>0</v>
      </c>
      <c r="T155" s="56">
        <v>0</v>
      </c>
    </row>
    <row r="156" spans="1:20">
      <c r="A156" t="s">
        <v>686</v>
      </c>
      <c r="B156" t="s">
        <v>687</v>
      </c>
      <c r="C156" t="s">
        <v>96</v>
      </c>
      <c r="D156" t="s">
        <v>108</v>
      </c>
      <c r="E156" t="s">
        <v>350</v>
      </c>
      <c r="F156" t="s">
        <v>338</v>
      </c>
      <c r="G156" t="s">
        <v>351</v>
      </c>
      <c r="H156" t="s">
        <v>175</v>
      </c>
      <c r="I156" s="106" t="s">
        <v>4062</v>
      </c>
      <c r="J156" s="55">
        <v>5.65</v>
      </c>
      <c r="K156" t="s">
        <v>98</v>
      </c>
      <c r="L156" s="56">
        <v>2.5499999999999998E-2</v>
      </c>
      <c r="M156" s="56">
        <v>5.04E-2</v>
      </c>
      <c r="N156" s="55">
        <v>526295.76</v>
      </c>
      <c r="O156" s="55">
        <v>87.22</v>
      </c>
      <c r="P156" s="55">
        <v>0</v>
      </c>
      <c r="Q156" s="55">
        <v>459.035161872</v>
      </c>
      <c r="R156" s="56">
        <v>4.0000000000000002E-4</v>
      </c>
      <c r="S156" s="56">
        <v>5.7999999999999996E-3</v>
      </c>
      <c r="T156" s="56">
        <v>8.9999999999999998E-4</v>
      </c>
    </row>
    <row r="157" spans="1:20">
      <c r="A157" t="s">
        <v>688</v>
      </c>
      <c r="B157" t="s">
        <v>689</v>
      </c>
      <c r="C157" t="s">
        <v>96</v>
      </c>
      <c r="D157" t="s">
        <v>108</v>
      </c>
      <c r="E157" t="s">
        <v>426</v>
      </c>
      <c r="F157" t="s">
        <v>427</v>
      </c>
      <c r="G157" t="s">
        <v>360</v>
      </c>
      <c r="H157" t="s">
        <v>127</v>
      </c>
      <c r="I157" s="106" t="s">
        <v>4062</v>
      </c>
      <c r="J157" s="55">
        <v>4.9800000000000004</v>
      </c>
      <c r="K157" t="s">
        <v>98</v>
      </c>
      <c r="L157" s="56">
        <v>1.9400000000000001E-2</v>
      </c>
      <c r="M157" s="56">
        <v>4.7199999999999999E-2</v>
      </c>
      <c r="N157" s="55">
        <v>62312.22</v>
      </c>
      <c r="O157" s="55">
        <v>87.3</v>
      </c>
      <c r="P157" s="55">
        <v>0</v>
      </c>
      <c r="Q157" s="55">
        <v>54.398568060000002</v>
      </c>
      <c r="R157" s="56">
        <v>1E-4</v>
      </c>
      <c r="S157" s="56">
        <v>6.9999999999999999E-4</v>
      </c>
      <c r="T157" s="56">
        <v>1E-4</v>
      </c>
    </row>
    <row r="158" spans="1:20">
      <c r="A158" t="s">
        <v>691</v>
      </c>
      <c r="B158" t="s">
        <v>692</v>
      </c>
      <c r="C158" t="s">
        <v>96</v>
      </c>
      <c r="D158" t="s">
        <v>108</v>
      </c>
      <c r="E158" t="s">
        <v>693</v>
      </c>
      <c r="F158" t="s">
        <v>427</v>
      </c>
      <c r="G158" t="s">
        <v>360</v>
      </c>
      <c r="H158" t="s">
        <v>127</v>
      </c>
      <c r="I158" s="106" t="s">
        <v>4062</v>
      </c>
      <c r="J158" s="55">
        <v>5.49</v>
      </c>
      <c r="K158" t="s">
        <v>98</v>
      </c>
      <c r="L158" s="56">
        <v>1.95E-2</v>
      </c>
      <c r="M158" s="56">
        <v>4.8599999999999997E-2</v>
      </c>
      <c r="N158" s="55">
        <v>4315.41</v>
      </c>
      <c r="O158" s="55">
        <v>85.34</v>
      </c>
      <c r="P158" s="55">
        <v>0</v>
      </c>
      <c r="Q158" s="55">
        <v>3.6827708939999999</v>
      </c>
      <c r="R158" s="56">
        <v>0</v>
      </c>
      <c r="S158" s="56">
        <v>0</v>
      </c>
      <c r="T158" s="56">
        <v>0</v>
      </c>
    </row>
    <row r="159" spans="1:20">
      <c r="A159" t="s">
        <v>694</v>
      </c>
      <c r="B159" t="s">
        <v>695</v>
      </c>
      <c r="C159" t="s">
        <v>96</v>
      </c>
      <c r="D159" t="s">
        <v>108</v>
      </c>
      <c r="E159" t="s">
        <v>696</v>
      </c>
      <c r="F159" t="s">
        <v>338</v>
      </c>
      <c r="G159" t="s">
        <v>351</v>
      </c>
      <c r="H159" t="s">
        <v>175</v>
      </c>
      <c r="I159" s="106" t="s">
        <v>4062</v>
      </c>
      <c r="J159" s="55">
        <v>0.8</v>
      </c>
      <c r="K159" t="s">
        <v>98</v>
      </c>
      <c r="L159" s="56">
        <v>2.5499999999999998E-2</v>
      </c>
      <c r="M159" s="56">
        <v>4.4400000000000002E-2</v>
      </c>
      <c r="N159" s="55">
        <v>64693.66</v>
      </c>
      <c r="O159" s="55">
        <v>98.58</v>
      </c>
      <c r="P159" s="55">
        <v>0</v>
      </c>
      <c r="Q159" s="55">
        <v>63.775010027999997</v>
      </c>
      <c r="R159" s="56">
        <v>2.9999999999999997E-4</v>
      </c>
      <c r="S159" s="56">
        <v>8.0000000000000004E-4</v>
      </c>
      <c r="T159" s="56">
        <v>1E-4</v>
      </c>
    </row>
    <row r="160" spans="1:20">
      <c r="A160" t="s">
        <v>697</v>
      </c>
      <c r="B160" t="s">
        <v>698</v>
      </c>
      <c r="C160" t="s">
        <v>96</v>
      </c>
      <c r="D160" t="s">
        <v>108</v>
      </c>
      <c r="E160" t="s">
        <v>460</v>
      </c>
      <c r="F160" t="s">
        <v>110</v>
      </c>
      <c r="G160" t="s">
        <v>351</v>
      </c>
      <c r="H160" t="s">
        <v>175</v>
      </c>
      <c r="I160" s="106" t="s">
        <v>4062</v>
      </c>
      <c r="J160" s="55">
        <v>3.62</v>
      </c>
      <c r="K160" t="s">
        <v>98</v>
      </c>
      <c r="L160" s="56">
        <v>4.5600000000000002E-2</v>
      </c>
      <c r="M160" s="56">
        <v>5.0900000000000001E-2</v>
      </c>
      <c r="N160" s="55">
        <v>125097.55</v>
      </c>
      <c r="O160" s="55">
        <v>98.58</v>
      </c>
      <c r="P160" s="55">
        <v>0</v>
      </c>
      <c r="Q160" s="55">
        <v>123.32116479</v>
      </c>
      <c r="R160" s="56">
        <v>2.0000000000000001E-4</v>
      </c>
      <c r="S160" s="56">
        <v>1.6000000000000001E-3</v>
      </c>
      <c r="T160" s="56">
        <v>2.0000000000000001E-4</v>
      </c>
    </row>
    <row r="161" spans="1:20">
      <c r="A161" t="s">
        <v>699</v>
      </c>
      <c r="B161" t="s">
        <v>700</v>
      </c>
      <c r="C161" t="s">
        <v>96</v>
      </c>
      <c r="D161" t="s">
        <v>108</v>
      </c>
      <c r="E161" t="s">
        <v>478</v>
      </c>
      <c r="F161" t="s">
        <v>113</v>
      </c>
      <c r="G161" t="s">
        <v>479</v>
      </c>
      <c r="H161" t="s">
        <v>127</v>
      </c>
      <c r="I161" s="106" t="s">
        <v>4062</v>
      </c>
      <c r="J161" s="55">
        <v>8.5</v>
      </c>
      <c r="K161" t="s">
        <v>98</v>
      </c>
      <c r="L161" s="56">
        <v>2.7900000000000001E-2</v>
      </c>
      <c r="M161" s="56">
        <v>5.0099999999999999E-2</v>
      </c>
      <c r="N161" s="55">
        <v>125861.47</v>
      </c>
      <c r="O161" s="55">
        <v>83.51</v>
      </c>
      <c r="P161" s="55">
        <v>0</v>
      </c>
      <c r="Q161" s="55">
        <v>105.106913597</v>
      </c>
      <c r="R161" s="56">
        <v>2.9999999999999997E-4</v>
      </c>
      <c r="S161" s="56">
        <v>1.2999999999999999E-3</v>
      </c>
      <c r="T161" s="56">
        <v>2.0000000000000001E-4</v>
      </c>
    </row>
    <row r="162" spans="1:20">
      <c r="A162" t="s">
        <v>701</v>
      </c>
      <c r="B162" t="s">
        <v>702</v>
      </c>
      <c r="C162" t="s">
        <v>96</v>
      </c>
      <c r="D162" t="s">
        <v>108</v>
      </c>
      <c r="E162" t="s">
        <v>703</v>
      </c>
      <c r="F162" t="s">
        <v>111</v>
      </c>
      <c r="G162" t="s">
        <v>479</v>
      </c>
      <c r="H162" t="s">
        <v>127</v>
      </c>
      <c r="I162" s="106" t="s">
        <v>4062</v>
      </c>
      <c r="J162" s="55">
        <v>1.29</v>
      </c>
      <c r="K162" t="s">
        <v>98</v>
      </c>
      <c r="L162" s="56">
        <v>6.0999999999999999E-2</v>
      </c>
      <c r="M162" s="56">
        <v>6.0100000000000001E-2</v>
      </c>
      <c r="N162" s="55">
        <v>269703.15000000002</v>
      </c>
      <c r="O162" s="55">
        <v>101.47</v>
      </c>
      <c r="P162" s="55">
        <v>0</v>
      </c>
      <c r="Q162" s="55">
        <v>273.66778630499999</v>
      </c>
      <c r="R162" s="56">
        <v>6.9999999999999999E-4</v>
      </c>
      <c r="S162" s="56">
        <v>3.5000000000000001E-3</v>
      </c>
      <c r="T162" s="56">
        <v>5.0000000000000001E-4</v>
      </c>
    </row>
    <row r="163" spans="1:20">
      <c r="A163" t="s">
        <v>704</v>
      </c>
      <c r="B163" t="s">
        <v>705</v>
      </c>
      <c r="C163" t="s">
        <v>96</v>
      </c>
      <c r="D163" t="s">
        <v>108</v>
      </c>
      <c r="E163" t="s">
        <v>513</v>
      </c>
      <c r="F163" t="s">
        <v>427</v>
      </c>
      <c r="G163" t="s">
        <v>479</v>
      </c>
      <c r="H163" t="s">
        <v>127</v>
      </c>
      <c r="I163" s="106" t="s">
        <v>4062</v>
      </c>
      <c r="J163" s="55">
        <v>7.07</v>
      </c>
      <c r="K163" t="s">
        <v>98</v>
      </c>
      <c r="L163" s="56">
        <v>3.0499999999999999E-2</v>
      </c>
      <c r="M163" s="56">
        <v>5.1700000000000003E-2</v>
      </c>
      <c r="N163" s="55">
        <v>183624.38</v>
      </c>
      <c r="O163" s="55">
        <v>86.63</v>
      </c>
      <c r="P163" s="55">
        <v>0</v>
      </c>
      <c r="Q163" s="55">
        <v>159.07380039399999</v>
      </c>
      <c r="R163" s="56">
        <v>2.9999999999999997E-4</v>
      </c>
      <c r="S163" s="56">
        <v>2E-3</v>
      </c>
      <c r="T163" s="56">
        <v>2.9999999999999997E-4</v>
      </c>
    </row>
    <row r="164" spans="1:20">
      <c r="A164" t="s">
        <v>706</v>
      </c>
      <c r="B164" t="s">
        <v>707</v>
      </c>
      <c r="C164" t="s">
        <v>96</v>
      </c>
      <c r="D164" t="s">
        <v>108</v>
      </c>
      <c r="E164" t="s">
        <v>513</v>
      </c>
      <c r="F164" t="s">
        <v>427</v>
      </c>
      <c r="G164" t="s">
        <v>479</v>
      </c>
      <c r="H164" t="s">
        <v>127</v>
      </c>
      <c r="I164" s="106" t="s">
        <v>4062</v>
      </c>
      <c r="J164" s="55">
        <v>2.42</v>
      </c>
      <c r="K164" t="s">
        <v>98</v>
      </c>
      <c r="L164" s="56">
        <v>2.9100000000000001E-2</v>
      </c>
      <c r="M164" s="56">
        <v>4.2700000000000002E-2</v>
      </c>
      <c r="N164" s="55">
        <v>88265.76</v>
      </c>
      <c r="O164" s="55">
        <v>96.93</v>
      </c>
      <c r="P164" s="55">
        <v>0</v>
      </c>
      <c r="Q164" s="55">
        <v>85.556001167999995</v>
      </c>
      <c r="R164" s="56">
        <v>1E-4</v>
      </c>
      <c r="S164" s="56">
        <v>1.1000000000000001E-3</v>
      </c>
      <c r="T164" s="56">
        <v>2.0000000000000001E-4</v>
      </c>
    </row>
    <row r="165" spans="1:20">
      <c r="A165" t="s">
        <v>708</v>
      </c>
      <c r="B165" t="s">
        <v>709</v>
      </c>
      <c r="C165" t="s">
        <v>96</v>
      </c>
      <c r="D165" t="s">
        <v>108</v>
      </c>
      <c r="E165" t="s">
        <v>513</v>
      </c>
      <c r="F165" t="s">
        <v>427</v>
      </c>
      <c r="G165" t="s">
        <v>479</v>
      </c>
      <c r="H165" t="s">
        <v>127</v>
      </c>
      <c r="I165" s="106" t="s">
        <v>4062</v>
      </c>
      <c r="J165" s="55">
        <v>6.3</v>
      </c>
      <c r="K165" t="s">
        <v>98</v>
      </c>
      <c r="L165" s="56">
        <v>3.0499999999999999E-2</v>
      </c>
      <c r="M165" s="56">
        <v>5.0599999999999999E-2</v>
      </c>
      <c r="N165" s="55">
        <v>301214.15000000002</v>
      </c>
      <c r="O165" s="55">
        <v>88.63</v>
      </c>
      <c r="P165" s="55">
        <v>0</v>
      </c>
      <c r="Q165" s="55">
        <v>266.96610114499998</v>
      </c>
      <c r="R165" s="56">
        <v>4.0000000000000002E-4</v>
      </c>
      <c r="S165" s="56">
        <v>3.3999999999999998E-3</v>
      </c>
      <c r="T165" s="56">
        <v>5.0000000000000001E-4</v>
      </c>
    </row>
    <row r="166" spans="1:20">
      <c r="A166" t="s">
        <v>710</v>
      </c>
      <c r="B166" t="s">
        <v>711</v>
      </c>
      <c r="C166" t="s">
        <v>96</v>
      </c>
      <c r="D166" t="s">
        <v>108</v>
      </c>
      <c r="E166" t="s">
        <v>513</v>
      </c>
      <c r="F166" t="s">
        <v>427</v>
      </c>
      <c r="G166" t="s">
        <v>479</v>
      </c>
      <c r="H166" t="s">
        <v>127</v>
      </c>
      <c r="I166" s="106" t="s">
        <v>4062</v>
      </c>
      <c r="J166" s="55">
        <v>7.94</v>
      </c>
      <c r="K166" t="s">
        <v>98</v>
      </c>
      <c r="L166" s="56">
        <v>2.63E-2</v>
      </c>
      <c r="M166" s="56">
        <v>5.2400000000000002E-2</v>
      </c>
      <c r="N166" s="55">
        <v>323643.78000000003</v>
      </c>
      <c r="O166" s="55">
        <v>81.86</v>
      </c>
      <c r="P166" s="55">
        <v>0</v>
      </c>
      <c r="Q166" s="55">
        <v>264.93479830799998</v>
      </c>
      <c r="R166" s="56">
        <v>5.0000000000000001E-4</v>
      </c>
      <c r="S166" s="56">
        <v>3.3E-3</v>
      </c>
      <c r="T166" s="56">
        <v>5.0000000000000001E-4</v>
      </c>
    </row>
    <row r="167" spans="1:20">
      <c r="A167" t="s">
        <v>712</v>
      </c>
      <c r="B167" t="s">
        <v>713</v>
      </c>
      <c r="C167" t="s">
        <v>96</v>
      </c>
      <c r="D167" t="s">
        <v>108</v>
      </c>
      <c r="E167" t="s">
        <v>520</v>
      </c>
      <c r="F167" t="s">
        <v>427</v>
      </c>
      <c r="G167" t="s">
        <v>479</v>
      </c>
      <c r="H167" t="s">
        <v>127</v>
      </c>
      <c r="I167" s="106" t="s">
        <v>4062</v>
      </c>
      <c r="J167" s="55">
        <v>5.72</v>
      </c>
      <c r="K167" t="s">
        <v>98</v>
      </c>
      <c r="L167" s="56">
        <v>2.64E-2</v>
      </c>
      <c r="M167" s="56">
        <v>4.9599999999999998E-2</v>
      </c>
      <c r="N167" s="55">
        <v>498133.19</v>
      </c>
      <c r="O167" s="55">
        <v>88.65</v>
      </c>
      <c r="P167" s="55">
        <v>0</v>
      </c>
      <c r="Q167" s="55">
        <v>441.59507293500002</v>
      </c>
      <c r="R167" s="56">
        <v>2.9999999999999997E-4</v>
      </c>
      <c r="S167" s="56">
        <v>5.5999999999999999E-3</v>
      </c>
      <c r="T167" s="56">
        <v>8.9999999999999998E-4</v>
      </c>
    </row>
    <row r="168" spans="1:20">
      <c r="A168" t="s">
        <v>714</v>
      </c>
      <c r="B168" t="s">
        <v>715</v>
      </c>
      <c r="C168" t="s">
        <v>96</v>
      </c>
      <c r="D168" t="s">
        <v>108</v>
      </c>
      <c r="E168" t="s">
        <v>716</v>
      </c>
      <c r="F168" t="s">
        <v>427</v>
      </c>
      <c r="G168" t="s">
        <v>466</v>
      </c>
      <c r="H168" t="s">
        <v>175</v>
      </c>
      <c r="I168" s="106" t="s">
        <v>4062</v>
      </c>
      <c r="J168" s="55">
        <v>3.72</v>
      </c>
      <c r="K168" t="s">
        <v>98</v>
      </c>
      <c r="L168" s="56">
        <v>4.7E-2</v>
      </c>
      <c r="M168" s="56">
        <v>4.5400000000000003E-2</v>
      </c>
      <c r="N168" s="55">
        <v>165417.93</v>
      </c>
      <c r="O168" s="55">
        <v>104.73</v>
      </c>
      <c r="P168" s="55">
        <v>0</v>
      </c>
      <c r="Q168" s="55">
        <v>173.242198089</v>
      </c>
      <c r="R168" s="56">
        <v>2.9999999999999997E-4</v>
      </c>
      <c r="S168" s="56">
        <v>2.2000000000000001E-3</v>
      </c>
      <c r="T168" s="56">
        <v>2.9999999999999997E-4</v>
      </c>
    </row>
    <row r="169" spans="1:20">
      <c r="A169" t="s">
        <v>717</v>
      </c>
      <c r="B169" t="s">
        <v>718</v>
      </c>
      <c r="C169" t="s">
        <v>96</v>
      </c>
      <c r="D169" t="s">
        <v>108</v>
      </c>
      <c r="E169" t="s">
        <v>520</v>
      </c>
      <c r="F169" t="s">
        <v>427</v>
      </c>
      <c r="G169" t="s">
        <v>479</v>
      </c>
      <c r="H169" t="s">
        <v>127</v>
      </c>
      <c r="I169" s="106" t="s">
        <v>4062</v>
      </c>
      <c r="J169" s="55">
        <v>7.35</v>
      </c>
      <c r="K169" t="s">
        <v>98</v>
      </c>
      <c r="L169" s="56">
        <v>2.5000000000000001E-2</v>
      </c>
      <c r="M169" s="56">
        <v>5.28E-2</v>
      </c>
      <c r="N169" s="55">
        <v>298054.11</v>
      </c>
      <c r="O169" s="55">
        <v>82.64</v>
      </c>
      <c r="P169" s="55">
        <v>0</v>
      </c>
      <c r="Q169" s="55">
        <v>246.31191650400001</v>
      </c>
      <c r="R169" s="56">
        <v>2.0000000000000001E-4</v>
      </c>
      <c r="S169" s="56">
        <v>3.0999999999999999E-3</v>
      </c>
      <c r="T169" s="56">
        <v>5.0000000000000001E-4</v>
      </c>
    </row>
    <row r="170" spans="1:20">
      <c r="A170" t="s">
        <v>719</v>
      </c>
      <c r="B170" t="s">
        <v>720</v>
      </c>
      <c r="C170" t="s">
        <v>96</v>
      </c>
      <c r="D170" t="s">
        <v>108</v>
      </c>
      <c r="E170" t="s">
        <v>721</v>
      </c>
      <c r="F170" t="s">
        <v>427</v>
      </c>
      <c r="G170" t="s">
        <v>479</v>
      </c>
      <c r="H170" t="s">
        <v>127</v>
      </c>
      <c r="I170" s="106" t="s">
        <v>4062</v>
      </c>
      <c r="J170" s="55">
        <v>6.33</v>
      </c>
      <c r="K170" t="s">
        <v>98</v>
      </c>
      <c r="L170" s="56">
        <v>2.98E-2</v>
      </c>
      <c r="M170" s="56">
        <v>4.9500000000000002E-2</v>
      </c>
      <c r="N170" s="55">
        <v>175627.1</v>
      </c>
      <c r="O170" s="55">
        <v>88.82</v>
      </c>
      <c r="P170" s="55">
        <v>0</v>
      </c>
      <c r="Q170" s="55">
        <v>155.99199021999999</v>
      </c>
      <c r="R170" s="56">
        <v>4.0000000000000002E-4</v>
      </c>
      <c r="S170" s="56">
        <v>2E-3</v>
      </c>
      <c r="T170" s="56">
        <v>2.9999999999999997E-4</v>
      </c>
    </row>
    <row r="171" spans="1:20">
      <c r="A171" t="s">
        <v>722</v>
      </c>
      <c r="B171" t="s">
        <v>723</v>
      </c>
      <c r="C171" t="s">
        <v>96</v>
      </c>
      <c r="D171" t="s">
        <v>108</v>
      </c>
      <c r="E171" t="s">
        <v>721</v>
      </c>
      <c r="F171" t="s">
        <v>427</v>
      </c>
      <c r="G171" t="s">
        <v>479</v>
      </c>
      <c r="H171" t="s">
        <v>127</v>
      </c>
      <c r="I171" s="106" t="s">
        <v>4062</v>
      </c>
      <c r="J171" s="55">
        <v>5.04</v>
      </c>
      <c r="K171" t="s">
        <v>98</v>
      </c>
      <c r="L171" s="56">
        <v>3.4299999999999997E-2</v>
      </c>
      <c r="M171" s="56">
        <v>4.6699999999999998E-2</v>
      </c>
      <c r="N171" s="55">
        <v>196256.92</v>
      </c>
      <c r="O171" s="55">
        <v>94.3</v>
      </c>
      <c r="P171" s="55">
        <v>0</v>
      </c>
      <c r="Q171" s="55">
        <v>185.07027556</v>
      </c>
      <c r="R171" s="56">
        <v>5.9999999999999995E-4</v>
      </c>
      <c r="S171" s="56">
        <v>2.3E-3</v>
      </c>
      <c r="T171" s="56">
        <v>4.0000000000000002E-4</v>
      </c>
    </row>
    <row r="172" spans="1:20">
      <c r="A172" t="s">
        <v>724</v>
      </c>
      <c r="B172" t="s">
        <v>725</v>
      </c>
      <c r="C172" t="s">
        <v>96</v>
      </c>
      <c r="D172" t="s">
        <v>108</v>
      </c>
      <c r="E172" t="s">
        <v>539</v>
      </c>
      <c r="F172" t="s">
        <v>427</v>
      </c>
      <c r="G172" t="s">
        <v>479</v>
      </c>
      <c r="H172" t="s">
        <v>127</v>
      </c>
      <c r="I172" s="106" t="s">
        <v>4062</v>
      </c>
      <c r="J172" s="55">
        <v>2.54</v>
      </c>
      <c r="K172" t="s">
        <v>98</v>
      </c>
      <c r="L172" s="56">
        <v>3.3000000000000002E-2</v>
      </c>
      <c r="M172" s="56">
        <v>4.2599999999999999E-2</v>
      </c>
      <c r="N172" s="55">
        <v>144606.76</v>
      </c>
      <c r="O172" s="55">
        <v>98.82</v>
      </c>
      <c r="P172" s="55">
        <v>0</v>
      </c>
      <c r="Q172" s="55">
        <v>142.90040023200001</v>
      </c>
      <c r="R172" s="56">
        <v>5.0000000000000001E-4</v>
      </c>
      <c r="S172" s="56">
        <v>1.8E-3</v>
      </c>
      <c r="T172" s="56">
        <v>2.9999999999999997E-4</v>
      </c>
    </row>
    <row r="173" spans="1:20">
      <c r="A173" t="s">
        <v>726</v>
      </c>
      <c r="B173" t="s">
        <v>727</v>
      </c>
      <c r="C173" t="s">
        <v>96</v>
      </c>
      <c r="D173" t="s">
        <v>108</v>
      </c>
      <c r="E173" t="s">
        <v>539</v>
      </c>
      <c r="F173" t="s">
        <v>427</v>
      </c>
      <c r="G173" t="s">
        <v>479</v>
      </c>
      <c r="H173" t="s">
        <v>127</v>
      </c>
      <c r="I173" s="106" t="s">
        <v>4062</v>
      </c>
      <c r="J173" s="55">
        <v>4.96</v>
      </c>
      <c r="K173" t="s">
        <v>98</v>
      </c>
      <c r="L173" s="56">
        <v>2.6200000000000001E-2</v>
      </c>
      <c r="M173" s="56">
        <v>4.7100000000000003E-2</v>
      </c>
      <c r="N173" s="55">
        <v>246367.58</v>
      </c>
      <c r="O173" s="55">
        <v>90.92</v>
      </c>
      <c r="P173" s="55">
        <v>0</v>
      </c>
      <c r="Q173" s="55">
        <v>223.997403736</v>
      </c>
      <c r="R173" s="56">
        <v>2.0000000000000001E-4</v>
      </c>
      <c r="S173" s="56">
        <v>2.8E-3</v>
      </c>
      <c r="T173" s="56">
        <v>4.0000000000000002E-4</v>
      </c>
    </row>
    <row r="174" spans="1:20">
      <c r="A174" t="s">
        <v>728</v>
      </c>
      <c r="B174" t="s">
        <v>729</v>
      </c>
      <c r="C174" t="s">
        <v>96</v>
      </c>
      <c r="D174" t="s">
        <v>108</v>
      </c>
      <c r="E174" t="s">
        <v>730</v>
      </c>
      <c r="F174" t="s">
        <v>731</v>
      </c>
      <c r="G174" t="s">
        <v>466</v>
      </c>
      <c r="H174" t="s">
        <v>175</v>
      </c>
      <c r="I174" s="106" t="s">
        <v>4062</v>
      </c>
      <c r="J174" s="55">
        <v>0.28000000000000003</v>
      </c>
      <c r="K174" t="s">
        <v>98</v>
      </c>
      <c r="L174" s="56">
        <v>2.4E-2</v>
      </c>
      <c r="M174" s="56">
        <v>5.6599999999999998E-2</v>
      </c>
      <c r="N174" s="55">
        <v>8575.26</v>
      </c>
      <c r="O174" s="55">
        <v>99.29</v>
      </c>
      <c r="P174" s="55">
        <v>0</v>
      </c>
      <c r="Q174" s="55">
        <v>8.5143756540000002</v>
      </c>
      <c r="R174" s="56">
        <v>1E-4</v>
      </c>
      <c r="S174" s="56">
        <v>1E-4</v>
      </c>
      <c r="T174" s="56">
        <v>0</v>
      </c>
    </row>
    <row r="175" spans="1:20">
      <c r="A175" t="s">
        <v>732</v>
      </c>
      <c r="B175" t="s">
        <v>733</v>
      </c>
      <c r="C175" t="s">
        <v>96</v>
      </c>
      <c r="D175" t="s">
        <v>108</v>
      </c>
      <c r="E175" t="s">
        <v>730</v>
      </c>
      <c r="F175" t="s">
        <v>731</v>
      </c>
      <c r="G175" t="s">
        <v>466</v>
      </c>
      <c r="H175" t="s">
        <v>175</v>
      </c>
      <c r="I175" s="106" t="s">
        <v>4062</v>
      </c>
      <c r="J175" s="55">
        <v>2.2799999999999998</v>
      </c>
      <c r="K175" t="s">
        <v>98</v>
      </c>
      <c r="L175" s="56">
        <v>2.3E-2</v>
      </c>
      <c r="M175" s="56">
        <v>4.9599999999999998E-2</v>
      </c>
      <c r="N175" s="55">
        <v>113331.99</v>
      </c>
      <c r="O175" s="55">
        <v>95.03</v>
      </c>
      <c r="P175" s="55">
        <v>0</v>
      </c>
      <c r="Q175" s="55">
        <v>107.69939009700001</v>
      </c>
      <c r="R175" s="56">
        <v>1E-4</v>
      </c>
      <c r="S175" s="56">
        <v>1.4E-3</v>
      </c>
      <c r="T175" s="56">
        <v>2.0000000000000001E-4</v>
      </c>
    </row>
    <row r="176" spans="1:20">
      <c r="A176" t="s">
        <v>734</v>
      </c>
      <c r="B176" t="s">
        <v>735</v>
      </c>
      <c r="C176" t="s">
        <v>96</v>
      </c>
      <c r="D176" t="s">
        <v>108</v>
      </c>
      <c r="E176" t="s">
        <v>730</v>
      </c>
      <c r="F176" t="s">
        <v>731</v>
      </c>
      <c r="G176" t="s">
        <v>466</v>
      </c>
      <c r="H176" t="s">
        <v>175</v>
      </c>
      <c r="I176" s="106" t="s">
        <v>4062</v>
      </c>
      <c r="J176" s="55">
        <v>1.36</v>
      </c>
      <c r="K176" t="s">
        <v>98</v>
      </c>
      <c r="L176" s="56">
        <v>2.75E-2</v>
      </c>
      <c r="M176" s="56">
        <v>4.9500000000000002E-2</v>
      </c>
      <c r="N176" s="55">
        <v>83488.009999999995</v>
      </c>
      <c r="O176" s="55">
        <v>98.05</v>
      </c>
      <c r="P176" s="55">
        <v>0</v>
      </c>
      <c r="Q176" s="55">
        <v>81.859993805000002</v>
      </c>
      <c r="R176" s="56">
        <v>2.9999999999999997E-4</v>
      </c>
      <c r="S176" s="56">
        <v>1E-3</v>
      </c>
      <c r="T176" s="56">
        <v>2.0000000000000001E-4</v>
      </c>
    </row>
    <row r="177" spans="1:20">
      <c r="A177" t="s">
        <v>736</v>
      </c>
      <c r="B177" t="s">
        <v>737</v>
      </c>
      <c r="C177" t="s">
        <v>96</v>
      </c>
      <c r="D177" t="s">
        <v>108</v>
      </c>
      <c r="E177" t="s">
        <v>730</v>
      </c>
      <c r="F177" t="s">
        <v>731</v>
      </c>
      <c r="G177" t="s">
        <v>466</v>
      </c>
      <c r="H177" t="s">
        <v>175</v>
      </c>
      <c r="I177" s="106" t="s">
        <v>4062</v>
      </c>
      <c r="J177" s="55">
        <v>2.37</v>
      </c>
      <c r="K177" t="s">
        <v>98</v>
      </c>
      <c r="L177" s="56">
        <v>2.1499999999999998E-2</v>
      </c>
      <c r="M177" s="56">
        <v>5.1900000000000002E-2</v>
      </c>
      <c r="N177" s="55">
        <v>84291.86</v>
      </c>
      <c r="O177" s="55">
        <v>93.26</v>
      </c>
      <c r="P177" s="55">
        <v>4.9062900000000003</v>
      </c>
      <c r="Q177" s="55">
        <v>83.516878636000001</v>
      </c>
      <c r="R177" s="56">
        <v>2.0000000000000001E-4</v>
      </c>
      <c r="S177" s="56">
        <v>1.1000000000000001E-3</v>
      </c>
      <c r="T177" s="56">
        <v>2.0000000000000001E-4</v>
      </c>
    </row>
    <row r="178" spans="1:20">
      <c r="A178" t="s">
        <v>738</v>
      </c>
      <c r="B178" t="s">
        <v>739</v>
      </c>
      <c r="C178" t="s">
        <v>96</v>
      </c>
      <c r="D178" t="s">
        <v>108</v>
      </c>
      <c r="E178" t="s">
        <v>546</v>
      </c>
      <c r="F178" t="s">
        <v>547</v>
      </c>
      <c r="G178" t="s">
        <v>548</v>
      </c>
      <c r="H178" t="s">
        <v>127</v>
      </c>
      <c r="I178" s="106" t="s">
        <v>4062</v>
      </c>
      <c r="J178" s="55">
        <v>0.81</v>
      </c>
      <c r="K178" t="s">
        <v>98</v>
      </c>
      <c r="L178" s="56">
        <v>3.0499999999999999E-2</v>
      </c>
      <c r="M178" s="56">
        <v>4.8500000000000001E-2</v>
      </c>
      <c r="N178" s="55">
        <v>6586.09</v>
      </c>
      <c r="O178" s="55">
        <v>98.63</v>
      </c>
      <c r="P178" s="55">
        <v>0</v>
      </c>
      <c r="Q178" s="55">
        <v>6.4958605670000003</v>
      </c>
      <c r="R178" s="56">
        <v>1E-4</v>
      </c>
      <c r="S178" s="56">
        <v>1E-4</v>
      </c>
      <c r="T178" s="56">
        <v>0</v>
      </c>
    </row>
    <row r="179" spans="1:20">
      <c r="A179" t="s">
        <v>740</v>
      </c>
      <c r="B179" t="s">
        <v>741</v>
      </c>
      <c r="C179" t="s">
        <v>96</v>
      </c>
      <c r="D179" t="s">
        <v>108</v>
      </c>
      <c r="E179" t="s">
        <v>546</v>
      </c>
      <c r="F179" t="s">
        <v>547</v>
      </c>
      <c r="G179" t="s">
        <v>548</v>
      </c>
      <c r="H179" t="s">
        <v>127</v>
      </c>
      <c r="I179" s="106" t="s">
        <v>4062</v>
      </c>
      <c r="J179" s="55">
        <v>2.8</v>
      </c>
      <c r="K179" t="s">
        <v>98</v>
      </c>
      <c r="L179" s="56">
        <v>2.58E-2</v>
      </c>
      <c r="M179" s="56">
        <v>5.0799999999999998E-2</v>
      </c>
      <c r="N179" s="55">
        <v>52943.39</v>
      </c>
      <c r="O179" s="55">
        <v>93.51</v>
      </c>
      <c r="P179" s="55">
        <v>0</v>
      </c>
      <c r="Q179" s="55">
        <v>49.507363988999998</v>
      </c>
      <c r="R179" s="56">
        <v>2.0000000000000001E-4</v>
      </c>
      <c r="S179" s="56">
        <v>5.9999999999999995E-4</v>
      </c>
      <c r="T179" s="56">
        <v>1E-4</v>
      </c>
    </row>
    <row r="180" spans="1:20">
      <c r="A180" t="s">
        <v>742</v>
      </c>
      <c r="B180" t="s">
        <v>743</v>
      </c>
      <c r="C180" t="s">
        <v>96</v>
      </c>
      <c r="D180" t="s">
        <v>108</v>
      </c>
      <c r="E180" t="s">
        <v>561</v>
      </c>
      <c r="F180" t="s">
        <v>113</v>
      </c>
      <c r="G180" t="s">
        <v>543</v>
      </c>
      <c r="H180" t="s">
        <v>175</v>
      </c>
      <c r="I180" s="106" t="s">
        <v>4062</v>
      </c>
      <c r="J180" s="55">
        <v>1.55</v>
      </c>
      <c r="K180" t="s">
        <v>98</v>
      </c>
      <c r="L180" s="56">
        <v>3.5499999999999997E-2</v>
      </c>
      <c r="M180" s="56">
        <v>4.9000000000000002E-2</v>
      </c>
      <c r="N180" s="55">
        <v>89711.79</v>
      </c>
      <c r="O180" s="55">
        <v>98.03</v>
      </c>
      <c r="P180" s="55">
        <v>1.5923799999999999</v>
      </c>
      <c r="Q180" s="55">
        <v>89.536847737000002</v>
      </c>
      <c r="R180" s="56">
        <v>2.0000000000000001E-4</v>
      </c>
      <c r="S180" s="56">
        <v>1.1000000000000001E-3</v>
      </c>
      <c r="T180" s="56">
        <v>2.0000000000000001E-4</v>
      </c>
    </row>
    <row r="181" spans="1:20">
      <c r="A181" t="s">
        <v>744</v>
      </c>
      <c r="B181" t="s">
        <v>745</v>
      </c>
      <c r="C181" t="s">
        <v>96</v>
      </c>
      <c r="D181" t="s">
        <v>108</v>
      </c>
      <c r="E181" t="s">
        <v>561</v>
      </c>
      <c r="F181" t="s">
        <v>113</v>
      </c>
      <c r="G181" t="s">
        <v>543</v>
      </c>
      <c r="H181" t="s">
        <v>175</v>
      </c>
      <c r="I181" s="106" t="s">
        <v>4062</v>
      </c>
      <c r="J181" s="55">
        <v>2.56</v>
      </c>
      <c r="K181" t="s">
        <v>98</v>
      </c>
      <c r="L181" s="56">
        <v>2.5000000000000001E-2</v>
      </c>
      <c r="M181" s="56">
        <v>4.9099999999999998E-2</v>
      </c>
      <c r="N181" s="55">
        <v>314612.68</v>
      </c>
      <c r="O181" s="55">
        <v>94.18</v>
      </c>
      <c r="P181" s="55">
        <v>76.967740000000006</v>
      </c>
      <c r="Q181" s="55">
        <v>373.26996202399999</v>
      </c>
      <c r="R181" s="56">
        <v>2.9999999999999997E-4</v>
      </c>
      <c r="S181" s="56">
        <v>4.7000000000000002E-3</v>
      </c>
      <c r="T181" s="56">
        <v>6.9999999999999999E-4</v>
      </c>
    </row>
    <row r="182" spans="1:20">
      <c r="A182" t="s">
        <v>746</v>
      </c>
      <c r="B182" t="s">
        <v>747</v>
      </c>
      <c r="C182" t="s">
        <v>96</v>
      </c>
      <c r="D182" t="s">
        <v>108</v>
      </c>
      <c r="E182" t="s">
        <v>561</v>
      </c>
      <c r="F182" t="s">
        <v>113</v>
      </c>
      <c r="G182" t="s">
        <v>543</v>
      </c>
      <c r="H182" t="s">
        <v>175</v>
      </c>
      <c r="I182" s="106" t="s">
        <v>4062</v>
      </c>
      <c r="J182" s="55">
        <v>3.92</v>
      </c>
      <c r="K182" t="s">
        <v>98</v>
      </c>
      <c r="L182" s="56">
        <v>4.7300000000000002E-2</v>
      </c>
      <c r="M182" s="56">
        <v>5.04E-2</v>
      </c>
      <c r="N182" s="55">
        <v>139361.01</v>
      </c>
      <c r="O182" s="55">
        <v>99</v>
      </c>
      <c r="P182" s="55">
        <v>3.29589</v>
      </c>
      <c r="Q182" s="55">
        <v>141.26328989999999</v>
      </c>
      <c r="R182" s="56">
        <v>4.0000000000000002E-4</v>
      </c>
      <c r="S182" s="56">
        <v>1.8E-3</v>
      </c>
      <c r="T182" s="56">
        <v>2.9999999999999997E-4</v>
      </c>
    </row>
    <row r="183" spans="1:20">
      <c r="A183" t="s">
        <v>748</v>
      </c>
      <c r="B183" t="s">
        <v>749</v>
      </c>
      <c r="C183" t="s">
        <v>96</v>
      </c>
      <c r="D183" t="s">
        <v>108</v>
      </c>
      <c r="E183" t="s">
        <v>565</v>
      </c>
      <c r="F183" t="s">
        <v>318</v>
      </c>
      <c r="G183" t="s">
        <v>543</v>
      </c>
      <c r="H183" t="s">
        <v>175</v>
      </c>
      <c r="I183" s="106" t="s">
        <v>4062</v>
      </c>
      <c r="J183" s="55">
        <v>4.51</v>
      </c>
      <c r="K183" t="s">
        <v>98</v>
      </c>
      <c r="L183" s="56">
        <v>2.4299999999999999E-2</v>
      </c>
      <c r="M183" s="56">
        <v>4.9200000000000001E-2</v>
      </c>
      <c r="N183" s="55">
        <v>296403.59999999998</v>
      </c>
      <c r="O183" s="55">
        <v>89.9</v>
      </c>
      <c r="P183" s="55">
        <v>0</v>
      </c>
      <c r="Q183" s="55">
        <v>266.46683639999998</v>
      </c>
      <c r="R183" s="56">
        <v>2.0000000000000001E-4</v>
      </c>
      <c r="S183" s="56">
        <v>3.3999999999999998E-3</v>
      </c>
      <c r="T183" s="56">
        <v>5.0000000000000001E-4</v>
      </c>
    </row>
    <row r="184" spans="1:20">
      <c r="A184" t="s">
        <v>750</v>
      </c>
      <c r="B184" t="s">
        <v>751</v>
      </c>
      <c r="C184" t="s">
        <v>96</v>
      </c>
      <c r="D184" t="s">
        <v>108</v>
      </c>
      <c r="E184" t="s">
        <v>752</v>
      </c>
      <c r="F184" t="s">
        <v>113</v>
      </c>
      <c r="G184" t="s">
        <v>543</v>
      </c>
      <c r="H184" t="s">
        <v>175</v>
      </c>
      <c r="I184" s="106" t="s">
        <v>4062</v>
      </c>
      <c r="J184" s="55">
        <v>0.47</v>
      </c>
      <c r="K184" t="s">
        <v>98</v>
      </c>
      <c r="L184" s="56">
        <v>2.1600000000000001E-2</v>
      </c>
      <c r="M184" s="56">
        <v>5.0999999999999997E-2</v>
      </c>
      <c r="N184" s="55">
        <v>0.01</v>
      </c>
      <c r="O184" s="55">
        <v>98.7</v>
      </c>
      <c r="P184" s="55">
        <v>0</v>
      </c>
      <c r="Q184" s="55">
        <v>9.8700000000000004E-6</v>
      </c>
      <c r="R184" s="56">
        <v>0</v>
      </c>
      <c r="S184" s="56">
        <v>0</v>
      </c>
      <c r="T184" s="56">
        <v>0</v>
      </c>
    </row>
    <row r="185" spans="1:20">
      <c r="A185" t="s">
        <v>753</v>
      </c>
      <c r="B185" t="s">
        <v>754</v>
      </c>
      <c r="C185" t="s">
        <v>96</v>
      </c>
      <c r="D185" t="s">
        <v>108</v>
      </c>
      <c r="E185" t="s">
        <v>570</v>
      </c>
      <c r="F185" t="s">
        <v>110</v>
      </c>
      <c r="G185" t="s">
        <v>543</v>
      </c>
      <c r="H185" t="s">
        <v>175</v>
      </c>
      <c r="I185" s="106" t="s">
        <v>4062</v>
      </c>
      <c r="J185" s="55">
        <v>1.45</v>
      </c>
      <c r="K185" t="s">
        <v>98</v>
      </c>
      <c r="L185" s="56">
        <v>3.2500000000000001E-2</v>
      </c>
      <c r="M185" s="56">
        <v>5.7500000000000002E-2</v>
      </c>
      <c r="N185" s="55">
        <v>1679.76</v>
      </c>
      <c r="O185" s="55">
        <v>97.29</v>
      </c>
      <c r="P185" s="55">
        <v>0</v>
      </c>
      <c r="Q185" s="55">
        <v>1.634238504</v>
      </c>
      <c r="R185" s="56">
        <v>0</v>
      </c>
      <c r="S185" s="56">
        <v>0</v>
      </c>
      <c r="T185" s="56">
        <v>0</v>
      </c>
    </row>
    <row r="186" spans="1:20">
      <c r="A186" t="s">
        <v>755</v>
      </c>
      <c r="B186" t="s">
        <v>756</v>
      </c>
      <c r="C186" t="s">
        <v>96</v>
      </c>
      <c r="D186" t="s">
        <v>108</v>
      </c>
      <c r="E186" t="s">
        <v>570</v>
      </c>
      <c r="F186" t="s">
        <v>110</v>
      </c>
      <c r="G186" t="s">
        <v>543</v>
      </c>
      <c r="H186" t="s">
        <v>175</v>
      </c>
      <c r="I186" s="106" t="s">
        <v>4062</v>
      </c>
      <c r="J186" s="55">
        <v>2.16</v>
      </c>
      <c r="K186" t="s">
        <v>98</v>
      </c>
      <c r="L186" s="56">
        <v>5.7000000000000002E-2</v>
      </c>
      <c r="M186" s="56">
        <v>5.6500000000000002E-2</v>
      </c>
      <c r="N186" s="55">
        <v>472510.08</v>
      </c>
      <c r="O186" s="55">
        <v>100.54</v>
      </c>
      <c r="P186" s="55">
        <v>0</v>
      </c>
      <c r="Q186" s="55">
        <v>475.06163443200001</v>
      </c>
      <c r="R186" s="56">
        <v>1.1999999999999999E-3</v>
      </c>
      <c r="S186" s="56">
        <v>6.0000000000000001E-3</v>
      </c>
      <c r="T186" s="56">
        <v>8.9999999999999998E-4</v>
      </c>
    </row>
    <row r="187" spans="1:20">
      <c r="A187" t="s">
        <v>757</v>
      </c>
      <c r="B187" t="s">
        <v>758</v>
      </c>
      <c r="C187" t="s">
        <v>96</v>
      </c>
      <c r="D187" t="s">
        <v>108</v>
      </c>
      <c r="E187" t="s">
        <v>575</v>
      </c>
      <c r="F187" t="s">
        <v>110</v>
      </c>
      <c r="G187" t="s">
        <v>543</v>
      </c>
      <c r="H187" t="s">
        <v>175</v>
      </c>
      <c r="I187" s="106" t="s">
        <v>4062</v>
      </c>
      <c r="J187" s="55">
        <v>1.92</v>
      </c>
      <c r="K187" t="s">
        <v>98</v>
      </c>
      <c r="L187" s="56">
        <v>2.8000000000000001E-2</v>
      </c>
      <c r="M187" s="56">
        <v>5.4399999999999997E-2</v>
      </c>
      <c r="N187" s="55">
        <v>78996.399999999994</v>
      </c>
      <c r="O187" s="55">
        <v>95.26</v>
      </c>
      <c r="P187" s="55">
        <v>0</v>
      </c>
      <c r="Q187" s="55">
        <v>75.251970639999996</v>
      </c>
      <c r="R187" s="56">
        <v>2.0000000000000001E-4</v>
      </c>
      <c r="S187" s="56">
        <v>1E-3</v>
      </c>
      <c r="T187" s="56">
        <v>2.0000000000000001E-4</v>
      </c>
    </row>
    <row r="188" spans="1:20">
      <c r="A188" t="s">
        <v>759</v>
      </c>
      <c r="B188" t="s">
        <v>760</v>
      </c>
      <c r="C188" t="s">
        <v>96</v>
      </c>
      <c r="D188" t="s">
        <v>108</v>
      </c>
      <c r="E188" t="s">
        <v>575</v>
      </c>
      <c r="F188" t="s">
        <v>110</v>
      </c>
      <c r="G188" t="s">
        <v>543</v>
      </c>
      <c r="H188" t="s">
        <v>175</v>
      </c>
      <c r="I188" s="106" t="s">
        <v>4062</v>
      </c>
      <c r="J188" s="55">
        <v>3.19</v>
      </c>
      <c r="K188" t="s">
        <v>98</v>
      </c>
      <c r="L188" s="56">
        <v>5.6500000000000002E-2</v>
      </c>
      <c r="M188" s="56">
        <v>6.0100000000000001E-2</v>
      </c>
      <c r="N188" s="55">
        <v>253348.59</v>
      </c>
      <c r="O188" s="55">
        <v>100.53</v>
      </c>
      <c r="P188" s="55">
        <v>0</v>
      </c>
      <c r="Q188" s="55">
        <v>254.691337527</v>
      </c>
      <c r="R188" s="56">
        <v>5.9999999999999995E-4</v>
      </c>
      <c r="S188" s="56">
        <v>3.2000000000000002E-3</v>
      </c>
      <c r="T188" s="56">
        <v>5.0000000000000001E-4</v>
      </c>
    </row>
    <row r="189" spans="1:20">
      <c r="A189" t="s">
        <v>761</v>
      </c>
      <c r="B189" t="s">
        <v>762</v>
      </c>
      <c r="C189" t="s">
        <v>96</v>
      </c>
      <c r="D189" t="s">
        <v>108</v>
      </c>
      <c r="E189" t="s">
        <v>582</v>
      </c>
      <c r="F189" t="s">
        <v>103</v>
      </c>
      <c r="G189" t="s">
        <v>543</v>
      </c>
      <c r="H189" t="s">
        <v>175</v>
      </c>
      <c r="I189" s="106" t="s">
        <v>4062</v>
      </c>
      <c r="J189" s="55">
        <v>4.43</v>
      </c>
      <c r="K189" t="s">
        <v>98</v>
      </c>
      <c r="L189" s="56">
        <v>5.5E-2</v>
      </c>
      <c r="M189" s="56">
        <v>5.7599999999999998E-2</v>
      </c>
      <c r="N189" s="55">
        <v>174330.17</v>
      </c>
      <c r="O189" s="55">
        <v>99.23</v>
      </c>
      <c r="P189" s="55">
        <v>0</v>
      </c>
      <c r="Q189" s="55">
        <v>172.98782769100001</v>
      </c>
      <c r="R189" s="56">
        <v>6.9999999999999999E-4</v>
      </c>
      <c r="S189" s="56">
        <v>2.2000000000000001E-3</v>
      </c>
      <c r="T189" s="56">
        <v>2.9999999999999997E-4</v>
      </c>
    </row>
    <row r="190" spans="1:20">
      <c r="A190" t="s">
        <v>763</v>
      </c>
      <c r="B190" t="s">
        <v>764</v>
      </c>
      <c r="C190" t="s">
        <v>96</v>
      </c>
      <c r="D190" t="s">
        <v>108</v>
      </c>
      <c r="E190" t="s">
        <v>765</v>
      </c>
      <c r="F190" t="s">
        <v>110</v>
      </c>
      <c r="G190" t="s">
        <v>543</v>
      </c>
      <c r="H190" t="s">
        <v>175</v>
      </c>
      <c r="I190" s="106" t="s">
        <v>4062</v>
      </c>
      <c r="J190" s="55">
        <v>0.73</v>
      </c>
      <c r="K190" t="s">
        <v>98</v>
      </c>
      <c r="L190" s="56">
        <v>2.9499999999999998E-2</v>
      </c>
      <c r="M190" s="56">
        <v>5.4800000000000001E-2</v>
      </c>
      <c r="N190" s="55">
        <v>24778.51</v>
      </c>
      <c r="O190" s="55">
        <v>98.25</v>
      </c>
      <c r="P190" s="55">
        <v>0</v>
      </c>
      <c r="Q190" s="55">
        <v>24.344886075000002</v>
      </c>
      <c r="R190" s="56">
        <v>5.0000000000000001E-4</v>
      </c>
      <c r="S190" s="56">
        <v>2.9999999999999997E-4</v>
      </c>
      <c r="T190" s="56">
        <v>0</v>
      </c>
    </row>
    <row r="191" spans="1:20">
      <c r="A191" t="s">
        <v>766</v>
      </c>
      <c r="B191" t="s">
        <v>767</v>
      </c>
      <c r="C191" t="s">
        <v>96</v>
      </c>
      <c r="D191" t="s">
        <v>108</v>
      </c>
      <c r="E191" t="s">
        <v>768</v>
      </c>
      <c r="F191" t="s">
        <v>769</v>
      </c>
      <c r="G191" t="s">
        <v>543</v>
      </c>
      <c r="H191" t="s">
        <v>175</v>
      </c>
      <c r="I191" s="106" t="s">
        <v>4062</v>
      </c>
      <c r="J191" s="55">
        <v>6.23</v>
      </c>
      <c r="K191" t="s">
        <v>98</v>
      </c>
      <c r="L191" s="56">
        <v>2.3400000000000001E-2</v>
      </c>
      <c r="M191" s="56">
        <v>5.2499999999999998E-2</v>
      </c>
      <c r="N191" s="55">
        <v>219705.61</v>
      </c>
      <c r="O191" s="55">
        <v>83.69</v>
      </c>
      <c r="P191" s="55">
        <v>0</v>
      </c>
      <c r="Q191" s="55">
        <v>183.87162500900001</v>
      </c>
      <c r="R191" s="56">
        <v>2.9999999999999997E-4</v>
      </c>
      <c r="S191" s="56">
        <v>2.3E-3</v>
      </c>
      <c r="T191" s="56">
        <v>4.0000000000000002E-4</v>
      </c>
    </row>
    <row r="192" spans="1:20">
      <c r="A192" t="s">
        <v>771</v>
      </c>
      <c r="B192" t="s">
        <v>772</v>
      </c>
      <c r="C192" t="s">
        <v>96</v>
      </c>
      <c r="D192" t="s">
        <v>108</v>
      </c>
      <c r="E192" t="s">
        <v>773</v>
      </c>
      <c r="F192" t="s">
        <v>547</v>
      </c>
      <c r="G192" t="s">
        <v>613</v>
      </c>
      <c r="H192" t="s">
        <v>127</v>
      </c>
      <c r="I192" s="106" t="s">
        <v>4062</v>
      </c>
      <c r="J192" s="55">
        <v>2.09</v>
      </c>
      <c r="K192" t="s">
        <v>98</v>
      </c>
      <c r="L192" s="56">
        <v>2.9499999999999998E-2</v>
      </c>
      <c r="M192" s="56">
        <v>5.3600000000000002E-2</v>
      </c>
      <c r="N192" s="55">
        <v>181944.22</v>
      </c>
      <c r="O192" s="55">
        <v>95.31</v>
      </c>
      <c r="P192" s="55">
        <v>0</v>
      </c>
      <c r="Q192" s="55">
        <v>173.41103608200001</v>
      </c>
      <c r="R192" s="56">
        <v>5.0000000000000001E-4</v>
      </c>
      <c r="S192" s="56">
        <v>2.2000000000000001E-3</v>
      </c>
      <c r="T192" s="56">
        <v>2.9999999999999997E-4</v>
      </c>
    </row>
    <row r="193" spans="1:20">
      <c r="A193" t="s">
        <v>774</v>
      </c>
      <c r="B193" t="s">
        <v>775</v>
      </c>
      <c r="C193" t="s">
        <v>96</v>
      </c>
      <c r="D193" t="s">
        <v>108</v>
      </c>
      <c r="E193" t="s">
        <v>773</v>
      </c>
      <c r="F193" t="s">
        <v>547</v>
      </c>
      <c r="G193" t="s">
        <v>613</v>
      </c>
      <c r="H193" t="s">
        <v>127</v>
      </c>
      <c r="I193" s="106" t="s">
        <v>4062</v>
      </c>
      <c r="J193" s="55">
        <v>2.97</v>
      </c>
      <c r="K193" t="s">
        <v>98</v>
      </c>
      <c r="L193" s="56">
        <v>2.5499999999999998E-2</v>
      </c>
      <c r="M193" s="56">
        <v>5.5399999999999998E-2</v>
      </c>
      <c r="N193" s="55">
        <v>21024.639999999999</v>
      </c>
      <c r="O193" s="55">
        <v>91.82</v>
      </c>
      <c r="P193" s="55">
        <v>0</v>
      </c>
      <c r="Q193" s="55">
        <v>19.304824448000002</v>
      </c>
      <c r="R193" s="56">
        <v>0</v>
      </c>
      <c r="S193" s="56">
        <v>2.0000000000000001E-4</v>
      </c>
      <c r="T193" s="56">
        <v>0</v>
      </c>
    </row>
    <row r="194" spans="1:20">
      <c r="A194" t="s">
        <v>776</v>
      </c>
      <c r="B194" t="s">
        <v>777</v>
      </c>
      <c r="C194" t="s">
        <v>96</v>
      </c>
      <c r="D194" t="s">
        <v>108</v>
      </c>
      <c r="E194" t="s">
        <v>778</v>
      </c>
      <c r="F194" t="s">
        <v>672</v>
      </c>
      <c r="G194" t="s">
        <v>613</v>
      </c>
      <c r="H194" t="s">
        <v>127</v>
      </c>
      <c r="I194" s="106" t="s">
        <v>4062</v>
      </c>
      <c r="J194" s="55">
        <v>2.2000000000000002</v>
      </c>
      <c r="K194" t="s">
        <v>98</v>
      </c>
      <c r="L194" s="56">
        <v>3.4500000000000003E-2</v>
      </c>
      <c r="M194" s="56">
        <v>5.0500000000000003E-2</v>
      </c>
      <c r="N194" s="55">
        <v>5645.79</v>
      </c>
      <c r="O194" s="55">
        <v>97.85</v>
      </c>
      <c r="P194" s="55">
        <v>0</v>
      </c>
      <c r="Q194" s="55">
        <v>5.5244055149999998</v>
      </c>
      <c r="R194" s="56">
        <v>0</v>
      </c>
      <c r="S194" s="56">
        <v>1E-4</v>
      </c>
      <c r="T194" s="56">
        <v>0</v>
      </c>
    </row>
    <row r="195" spans="1:20">
      <c r="A195" t="s">
        <v>779</v>
      </c>
      <c r="B195" t="s">
        <v>780</v>
      </c>
      <c r="C195" t="s">
        <v>96</v>
      </c>
      <c r="D195" t="s">
        <v>108</v>
      </c>
      <c r="E195" t="s">
        <v>781</v>
      </c>
      <c r="F195" t="s">
        <v>672</v>
      </c>
      <c r="G195" t="s">
        <v>613</v>
      </c>
      <c r="H195" t="s">
        <v>127</v>
      </c>
      <c r="I195" s="106" t="s">
        <v>4062</v>
      </c>
      <c r="J195" s="55">
        <v>3.56</v>
      </c>
      <c r="K195" t="s">
        <v>98</v>
      </c>
      <c r="L195" s="56">
        <v>2.5000000000000001E-3</v>
      </c>
      <c r="M195" s="56">
        <v>5.1700000000000003E-2</v>
      </c>
      <c r="N195" s="55">
        <v>157203.6</v>
      </c>
      <c r="O195" s="55">
        <v>84.4</v>
      </c>
      <c r="P195" s="55">
        <v>0</v>
      </c>
      <c r="Q195" s="55">
        <v>132.67983839999999</v>
      </c>
      <c r="R195" s="56">
        <v>2.9999999999999997E-4</v>
      </c>
      <c r="S195" s="56">
        <v>1.6999999999999999E-3</v>
      </c>
      <c r="T195" s="56">
        <v>2.9999999999999997E-4</v>
      </c>
    </row>
    <row r="196" spans="1:20">
      <c r="A196" t="s">
        <v>782</v>
      </c>
      <c r="B196" t="s">
        <v>783</v>
      </c>
      <c r="C196" t="s">
        <v>96</v>
      </c>
      <c r="D196" t="s">
        <v>108</v>
      </c>
      <c r="E196" t="s">
        <v>611</v>
      </c>
      <c r="F196" t="s">
        <v>612</v>
      </c>
      <c r="G196" t="s">
        <v>613</v>
      </c>
      <c r="H196" t="s">
        <v>127</v>
      </c>
      <c r="I196" s="106" t="s">
        <v>4062</v>
      </c>
      <c r="J196" s="55">
        <v>1.68</v>
      </c>
      <c r="K196" t="s">
        <v>98</v>
      </c>
      <c r="L196" s="56">
        <v>3.2500000000000001E-2</v>
      </c>
      <c r="M196" s="56">
        <v>5.3699999999999998E-2</v>
      </c>
      <c r="N196" s="55">
        <v>40156.9</v>
      </c>
      <c r="O196" s="55">
        <v>96.68</v>
      </c>
      <c r="P196" s="55">
        <v>0</v>
      </c>
      <c r="Q196" s="55">
        <v>38.823690919999997</v>
      </c>
      <c r="R196" s="56">
        <v>1E-4</v>
      </c>
      <c r="S196" s="56">
        <v>5.0000000000000001E-4</v>
      </c>
      <c r="T196" s="56">
        <v>1E-4</v>
      </c>
    </row>
    <row r="197" spans="1:20">
      <c r="A197" t="s">
        <v>784</v>
      </c>
      <c r="B197" t="s">
        <v>785</v>
      </c>
      <c r="C197" t="s">
        <v>96</v>
      </c>
      <c r="D197" t="s">
        <v>108</v>
      </c>
      <c r="E197" t="s">
        <v>611</v>
      </c>
      <c r="F197" t="s">
        <v>612</v>
      </c>
      <c r="G197" t="s">
        <v>613</v>
      </c>
      <c r="H197" t="s">
        <v>127</v>
      </c>
      <c r="I197" s="106" t="s">
        <v>4062</v>
      </c>
      <c r="J197" s="55">
        <v>3.55</v>
      </c>
      <c r="K197" t="s">
        <v>98</v>
      </c>
      <c r="L197" s="56">
        <v>2.1600000000000001E-2</v>
      </c>
      <c r="M197" s="56">
        <v>6.0499999999999998E-2</v>
      </c>
      <c r="N197" s="55">
        <v>565206.34</v>
      </c>
      <c r="O197" s="55">
        <v>87.98</v>
      </c>
      <c r="P197" s="55">
        <v>0</v>
      </c>
      <c r="Q197" s="55">
        <v>497.26853793200002</v>
      </c>
      <c r="R197" s="56">
        <v>6.9999999999999999E-4</v>
      </c>
      <c r="S197" s="56">
        <v>6.3E-3</v>
      </c>
      <c r="T197" s="56">
        <v>1E-3</v>
      </c>
    </row>
    <row r="198" spans="1:20">
      <c r="A198" t="s">
        <v>786</v>
      </c>
      <c r="B198" t="s">
        <v>787</v>
      </c>
      <c r="C198" t="s">
        <v>96</v>
      </c>
      <c r="D198" t="s">
        <v>108</v>
      </c>
      <c r="E198" t="s">
        <v>788</v>
      </c>
      <c r="F198" t="s">
        <v>427</v>
      </c>
      <c r="G198" t="s">
        <v>613</v>
      </c>
      <c r="H198" t="s">
        <v>127</v>
      </c>
      <c r="I198" s="106" t="s">
        <v>4062</v>
      </c>
      <c r="J198" s="55">
        <v>1.82</v>
      </c>
      <c r="K198" t="s">
        <v>98</v>
      </c>
      <c r="L198" s="56">
        <v>3.27E-2</v>
      </c>
      <c r="M198" s="56">
        <v>4.5199999999999997E-2</v>
      </c>
      <c r="N198" s="55">
        <v>68563.78</v>
      </c>
      <c r="O198" s="55">
        <v>98.27</v>
      </c>
      <c r="P198" s="55">
        <v>0</v>
      </c>
      <c r="Q198" s="55">
        <v>67.377626606000007</v>
      </c>
      <c r="R198" s="56">
        <v>2.0000000000000001E-4</v>
      </c>
      <c r="S198" s="56">
        <v>8.9999999999999998E-4</v>
      </c>
      <c r="T198" s="56">
        <v>1E-4</v>
      </c>
    </row>
    <row r="199" spans="1:20">
      <c r="A199" t="s">
        <v>789</v>
      </c>
      <c r="B199" t="s">
        <v>790</v>
      </c>
      <c r="C199" t="s">
        <v>96</v>
      </c>
      <c r="D199" t="s">
        <v>108</v>
      </c>
      <c r="E199" t="s">
        <v>628</v>
      </c>
      <c r="F199" t="s">
        <v>547</v>
      </c>
      <c r="G199" t="s">
        <v>629</v>
      </c>
      <c r="H199" t="s">
        <v>175</v>
      </c>
      <c r="I199" s="106" t="s">
        <v>4062</v>
      </c>
      <c r="J199" s="55">
        <v>2.31</v>
      </c>
      <c r="K199" t="s">
        <v>98</v>
      </c>
      <c r="L199" s="56">
        <v>4.2999999999999997E-2</v>
      </c>
      <c r="M199" s="56">
        <v>5.2400000000000002E-2</v>
      </c>
      <c r="N199" s="55">
        <v>165533.9</v>
      </c>
      <c r="O199" s="55">
        <v>99.99</v>
      </c>
      <c r="P199" s="55">
        <v>0</v>
      </c>
      <c r="Q199" s="55">
        <v>165.51734661</v>
      </c>
      <c r="R199" s="56">
        <v>1E-4</v>
      </c>
      <c r="S199" s="56">
        <v>2.0999999999999999E-3</v>
      </c>
      <c r="T199" s="56">
        <v>2.9999999999999997E-4</v>
      </c>
    </row>
    <row r="200" spans="1:20">
      <c r="A200" t="s">
        <v>791</v>
      </c>
      <c r="B200" t="s">
        <v>792</v>
      </c>
      <c r="C200" t="s">
        <v>96</v>
      </c>
      <c r="D200" t="s">
        <v>108</v>
      </c>
      <c r="E200" t="s">
        <v>793</v>
      </c>
      <c r="F200" t="s">
        <v>617</v>
      </c>
      <c r="G200" t="s">
        <v>613</v>
      </c>
      <c r="H200" t="s">
        <v>127</v>
      </c>
      <c r="I200" s="106" t="s">
        <v>4062</v>
      </c>
      <c r="J200" s="55">
        <v>0.84</v>
      </c>
      <c r="K200" t="s">
        <v>98</v>
      </c>
      <c r="L200" s="56">
        <v>3.5000000000000003E-2</v>
      </c>
      <c r="M200" s="56">
        <v>5.3199999999999997E-2</v>
      </c>
      <c r="N200" s="55">
        <v>83907.65</v>
      </c>
      <c r="O200" s="55">
        <v>99.86</v>
      </c>
      <c r="P200" s="55">
        <v>0</v>
      </c>
      <c r="Q200" s="55">
        <v>83.790179289999998</v>
      </c>
      <c r="R200" s="56">
        <v>4.0000000000000002E-4</v>
      </c>
      <c r="S200" s="56">
        <v>1.1000000000000001E-3</v>
      </c>
      <c r="T200" s="56">
        <v>2.0000000000000001E-4</v>
      </c>
    </row>
    <row r="201" spans="1:20">
      <c r="A201" t="s">
        <v>794</v>
      </c>
      <c r="B201" t="s">
        <v>795</v>
      </c>
      <c r="C201" t="s">
        <v>96</v>
      </c>
      <c r="D201" t="s">
        <v>108</v>
      </c>
      <c r="E201" t="s">
        <v>793</v>
      </c>
      <c r="F201" t="s">
        <v>617</v>
      </c>
      <c r="G201" t="s">
        <v>613</v>
      </c>
      <c r="H201" t="s">
        <v>127</v>
      </c>
      <c r="I201" s="106" t="s">
        <v>4062</v>
      </c>
      <c r="J201" s="55">
        <v>1.91</v>
      </c>
      <c r="K201" t="s">
        <v>98</v>
      </c>
      <c r="L201" s="56">
        <v>4.99E-2</v>
      </c>
      <c r="M201" s="56">
        <v>4.6899999999999997E-2</v>
      </c>
      <c r="N201" s="55">
        <v>235422.73</v>
      </c>
      <c r="O201" s="55">
        <v>101.94</v>
      </c>
      <c r="P201" s="55">
        <v>0</v>
      </c>
      <c r="Q201" s="55">
        <v>239.98993096199999</v>
      </c>
      <c r="R201" s="56">
        <v>1.1000000000000001E-3</v>
      </c>
      <c r="S201" s="56">
        <v>3.0000000000000001E-3</v>
      </c>
      <c r="T201" s="56">
        <v>5.0000000000000001E-4</v>
      </c>
    </row>
    <row r="202" spans="1:20">
      <c r="A202" t="s">
        <v>796</v>
      </c>
      <c r="B202" t="s">
        <v>797</v>
      </c>
      <c r="C202" t="s">
        <v>96</v>
      </c>
      <c r="D202" t="s">
        <v>108</v>
      </c>
      <c r="E202" t="s">
        <v>793</v>
      </c>
      <c r="F202" t="s">
        <v>617</v>
      </c>
      <c r="G202" t="s">
        <v>613</v>
      </c>
      <c r="H202" t="s">
        <v>127</v>
      </c>
      <c r="I202" s="106" t="s">
        <v>4062</v>
      </c>
      <c r="J202" s="55">
        <v>2.36</v>
      </c>
      <c r="K202" t="s">
        <v>98</v>
      </c>
      <c r="L202" s="56">
        <v>2.6499999999999999E-2</v>
      </c>
      <c r="M202" s="56">
        <v>5.2900000000000003E-2</v>
      </c>
      <c r="N202" s="55">
        <v>68808.19</v>
      </c>
      <c r="O202" s="55">
        <v>95.03</v>
      </c>
      <c r="P202" s="55">
        <v>0</v>
      </c>
      <c r="Q202" s="55">
        <v>65.388422957000003</v>
      </c>
      <c r="R202" s="56">
        <v>1E-4</v>
      </c>
      <c r="S202" s="56">
        <v>8.0000000000000004E-4</v>
      </c>
      <c r="T202" s="56">
        <v>1E-4</v>
      </c>
    </row>
    <row r="203" spans="1:20">
      <c r="A203" t="s">
        <v>798</v>
      </c>
      <c r="B203" t="s">
        <v>799</v>
      </c>
      <c r="C203" t="s">
        <v>96</v>
      </c>
      <c r="D203" t="s">
        <v>108</v>
      </c>
      <c r="E203" t="s">
        <v>800</v>
      </c>
      <c r="F203" t="s">
        <v>547</v>
      </c>
      <c r="G203" t="s">
        <v>629</v>
      </c>
      <c r="H203" t="s">
        <v>175</v>
      </c>
      <c r="I203" s="106" t="s">
        <v>4062</v>
      </c>
      <c r="J203" s="55">
        <v>3.52</v>
      </c>
      <c r="K203" t="s">
        <v>98</v>
      </c>
      <c r="L203" s="56">
        <v>5.3400000000000003E-2</v>
      </c>
      <c r="M203" s="56">
        <v>5.6899999999999999E-2</v>
      </c>
      <c r="N203" s="55">
        <v>259933.79</v>
      </c>
      <c r="O203" s="55">
        <v>99.52</v>
      </c>
      <c r="P203" s="55">
        <v>0</v>
      </c>
      <c r="Q203" s="55">
        <v>258.68610780799997</v>
      </c>
      <c r="R203" s="56">
        <v>5.9999999999999995E-4</v>
      </c>
      <c r="S203" s="56">
        <v>3.3E-3</v>
      </c>
      <c r="T203" s="56">
        <v>5.0000000000000001E-4</v>
      </c>
    </row>
    <row r="204" spans="1:20">
      <c r="A204" t="s">
        <v>801</v>
      </c>
      <c r="B204" t="s">
        <v>802</v>
      </c>
      <c r="C204" t="s">
        <v>96</v>
      </c>
      <c r="D204" t="s">
        <v>108</v>
      </c>
      <c r="E204" t="s">
        <v>643</v>
      </c>
      <c r="F204" t="s">
        <v>318</v>
      </c>
      <c r="G204" t="s">
        <v>644</v>
      </c>
      <c r="H204" t="s">
        <v>175</v>
      </c>
      <c r="I204" s="106" t="s">
        <v>4062</v>
      </c>
      <c r="J204" s="55">
        <v>3.54</v>
      </c>
      <c r="K204" t="s">
        <v>98</v>
      </c>
      <c r="L204" s="56">
        <v>2.5000000000000001E-2</v>
      </c>
      <c r="M204" s="56">
        <v>5.3900000000000003E-2</v>
      </c>
      <c r="N204" s="55">
        <v>37764</v>
      </c>
      <c r="O204" s="55">
        <v>91.27</v>
      </c>
      <c r="P204" s="55">
        <v>0</v>
      </c>
      <c r="Q204" s="55">
        <v>34.467202800000003</v>
      </c>
      <c r="R204" s="56">
        <v>0</v>
      </c>
      <c r="S204" s="56">
        <v>4.0000000000000002E-4</v>
      </c>
      <c r="T204" s="56">
        <v>1E-4</v>
      </c>
    </row>
    <row r="205" spans="1:20">
      <c r="A205" t="s">
        <v>803</v>
      </c>
      <c r="B205" t="s">
        <v>804</v>
      </c>
      <c r="C205" t="s">
        <v>96</v>
      </c>
      <c r="D205" t="s">
        <v>108</v>
      </c>
      <c r="E205" t="s">
        <v>805</v>
      </c>
      <c r="F205" t="s">
        <v>547</v>
      </c>
      <c r="G205" t="s">
        <v>647</v>
      </c>
      <c r="H205" t="s">
        <v>127</v>
      </c>
      <c r="I205" s="106" t="s">
        <v>4062</v>
      </c>
      <c r="J205" s="55">
        <v>2.93</v>
      </c>
      <c r="K205" t="s">
        <v>98</v>
      </c>
      <c r="L205" s="56">
        <v>4.53E-2</v>
      </c>
      <c r="M205" s="56">
        <v>5.6000000000000001E-2</v>
      </c>
      <c r="N205" s="55">
        <v>185004.34</v>
      </c>
      <c r="O205" s="55">
        <v>97.2</v>
      </c>
      <c r="P205" s="55">
        <v>0</v>
      </c>
      <c r="Q205" s="55">
        <v>179.82421848000001</v>
      </c>
      <c r="R205" s="56">
        <v>2.9999999999999997E-4</v>
      </c>
      <c r="S205" s="56">
        <v>2.3E-3</v>
      </c>
      <c r="T205" s="56">
        <v>4.0000000000000002E-4</v>
      </c>
    </row>
    <row r="206" spans="1:20">
      <c r="A206" t="s">
        <v>806</v>
      </c>
      <c r="B206" t="s">
        <v>807</v>
      </c>
      <c r="C206" t="s">
        <v>96</v>
      </c>
      <c r="D206" t="s">
        <v>108</v>
      </c>
      <c r="E206" t="s">
        <v>808</v>
      </c>
      <c r="F206" t="s">
        <v>547</v>
      </c>
      <c r="G206" t="s">
        <v>647</v>
      </c>
      <c r="H206" t="s">
        <v>127</v>
      </c>
      <c r="I206" s="106" t="s">
        <v>4062</v>
      </c>
      <c r="J206" s="55">
        <v>3.15</v>
      </c>
      <c r="K206" t="s">
        <v>98</v>
      </c>
      <c r="L206" s="56">
        <v>2.5000000000000001E-2</v>
      </c>
      <c r="M206" s="56">
        <v>6.1100000000000002E-2</v>
      </c>
      <c r="N206" s="55">
        <v>169813.09</v>
      </c>
      <c r="O206" s="55">
        <v>89.63</v>
      </c>
      <c r="P206" s="55">
        <v>0</v>
      </c>
      <c r="Q206" s="55">
        <v>152.20347256700001</v>
      </c>
      <c r="R206" s="56">
        <v>8.0000000000000004E-4</v>
      </c>
      <c r="S206" s="56">
        <v>1.9E-3</v>
      </c>
      <c r="T206" s="56">
        <v>2.9999999999999997E-4</v>
      </c>
    </row>
    <row r="207" spans="1:20">
      <c r="A207" t="s">
        <v>809</v>
      </c>
      <c r="B207" t="s">
        <v>810</v>
      </c>
      <c r="C207" t="s">
        <v>96</v>
      </c>
      <c r="D207" t="s">
        <v>108</v>
      </c>
      <c r="E207" t="s">
        <v>811</v>
      </c>
      <c r="F207" t="s">
        <v>318</v>
      </c>
      <c r="G207" t="s">
        <v>647</v>
      </c>
      <c r="H207" t="s">
        <v>127</v>
      </c>
      <c r="I207" s="106" t="s">
        <v>4062</v>
      </c>
      <c r="J207" s="55">
        <v>4.8</v>
      </c>
      <c r="K207" t="s">
        <v>98</v>
      </c>
      <c r="L207" s="56">
        <v>6.7699999999999996E-2</v>
      </c>
      <c r="M207" s="56">
        <v>5.9700000000000003E-2</v>
      </c>
      <c r="N207" s="55">
        <v>270182.46000000002</v>
      </c>
      <c r="O207" s="55">
        <v>107.02</v>
      </c>
      <c r="P207" s="55">
        <v>0</v>
      </c>
      <c r="Q207" s="55">
        <v>289.14926869200002</v>
      </c>
      <c r="R207" s="56">
        <v>0</v>
      </c>
      <c r="S207" s="56">
        <v>3.7000000000000002E-3</v>
      </c>
      <c r="T207" s="56">
        <v>5.9999999999999995E-4</v>
      </c>
    </row>
    <row r="208" spans="1:20">
      <c r="A208" t="s">
        <v>812</v>
      </c>
      <c r="B208" t="s">
        <v>813</v>
      </c>
      <c r="C208" t="s">
        <v>96</v>
      </c>
      <c r="D208" t="s">
        <v>108</v>
      </c>
      <c r="E208" t="s">
        <v>814</v>
      </c>
      <c r="F208" t="s">
        <v>672</v>
      </c>
      <c r="G208" s="64" t="s">
        <v>3335</v>
      </c>
      <c r="H208" s="106" t="s">
        <v>4062</v>
      </c>
      <c r="I208" s="106" t="s">
        <v>4062</v>
      </c>
      <c r="J208" s="55">
        <v>2.94</v>
      </c>
      <c r="K208" t="s">
        <v>98</v>
      </c>
      <c r="L208" s="56">
        <v>1.2E-2</v>
      </c>
      <c r="M208" s="56">
        <v>8.43E-2</v>
      </c>
      <c r="N208" s="55">
        <v>20928.96</v>
      </c>
      <c r="O208" s="55">
        <v>81.599999999999994</v>
      </c>
      <c r="P208" s="55">
        <v>0</v>
      </c>
      <c r="Q208" s="55">
        <v>17.078031360000001</v>
      </c>
      <c r="R208" s="56">
        <v>2.9999999999999997E-4</v>
      </c>
      <c r="S208" s="56">
        <v>2.0000000000000001E-4</v>
      </c>
      <c r="T208" s="56">
        <v>0</v>
      </c>
    </row>
    <row r="209" spans="1:20">
      <c r="A209" t="s">
        <v>815</v>
      </c>
      <c r="B209" t="s">
        <v>816</v>
      </c>
      <c r="C209" t="s">
        <v>96</v>
      </c>
      <c r="D209" t="s">
        <v>108</v>
      </c>
      <c r="E209" t="s">
        <v>814</v>
      </c>
      <c r="F209" t="s">
        <v>672</v>
      </c>
      <c r="G209" s="64" t="s">
        <v>3335</v>
      </c>
      <c r="H209" s="106" t="s">
        <v>4062</v>
      </c>
      <c r="I209" s="106" t="s">
        <v>4062</v>
      </c>
      <c r="J209" s="55">
        <v>3.33</v>
      </c>
      <c r="K209" t="s">
        <v>98</v>
      </c>
      <c r="L209" s="56">
        <v>6.0499999999999998E-2</v>
      </c>
      <c r="M209" s="56">
        <v>5.8999999999999997E-2</v>
      </c>
      <c r="N209" s="55">
        <v>163896.81</v>
      </c>
      <c r="O209" s="55">
        <v>102.3</v>
      </c>
      <c r="P209" s="55">
        <v>0</v>
      </c>
      <c r="Q209" s="55">
        <v>167.66643662999999</v>
      </c>
      <c r="R209" s="56">
        <v>6.9999999999999999E-4</v>
      </c>
      <c r="S209" s="56">
        <v>2.0999999999999999E-3</v>
      </c>
      <c r="T209" s="56">
        <v>2.9999999999999997E-4</v>
      </c>
    </row>
    <row r="210" spans="1:20">
      <c r="A210" t="s">
        <v>817</v>
      </c>
      <c r="B210" t="s">
        <v>818</v>
      </c>
      <c r="C210" t="s">
        <v>96</v>
      </c>
      <c r="D210" t="s">
        <v>108</v>
      </c>
      <c r="E210" t="s">
        <v>814</v>
      </c>
      <c r="F210" t="s">
        <v>672</v>
      </c>
      <c r="G210" s="64" t="s">
        <v>3335</v>
      </c>
      <c r="H210" s="106" t="s">
        <v>4062</v>
      </c>
      <c r="I210" s="106" t="s">
        <v>4062</v>
      </c>
      <c r="J210" s="55">
        <v>0.97</v>
      </c>
      <c r="K210" t="s">
        <v>98</v>
      </c>
      <c r="L210" s="56">
        <v>3.5499999999999997E-2</v>
      </c>
      <c r="M210" s="56">
        <v>7.3099999999999998E-2</v>
      </c>
      <c r="N210" s="55">
        <v>32651.31</v>
      </c>
      <c r="O210" s="55">
        <v>96.63</v>
      </c>
      <c r="P210" s="55">
        <v>0</v>
      </c>
      <c r="Q210" s="55">
        <v>31.550960852999999</v>
      </c>
      <c r="R210" s="56">
        <v>1E-4</v>
      </c>
      <c r="S210" s="56">
        <v>4.0000000000000002E-4</v>
      </c>
      <c r="T210" s="56">
        <v>1E-4</v>
      </c>
    </row>
    <row r="211" spans="1:20">
      <c r="A211" t="s">
        <v>819</v>
      </c>
      <c r="B211" t="s">
        <v>820</v>
      </c>
      <c r="C211" t="s">
        <v>96</v>
      </c>
      <c r="D211" t="s">
        <v>108</v>
      </c>
      <c r="E211" t="s">
        <v>821</v>
      </c>
      <c r="F211" t="s">
        <v>338</v>
      </c>
      <c r="G211" s="64" t="s">
        <v>3335</v>
      </c>
      <c r="H211" s="106" t="s">
        <v>4062</v>
      </c>
      <c r="I211" s="106" t="s">
        <v>4062</v>
      </c>
      <c r="J211" s="55">
        <v>1.98</v>
      </c>
      <c r="K211" t="s">
        <v>98</v>
      </c>
      <c r="L211" s="56">
        <v>0.01</v>
      </c>
      <c r="M211" s="56">
        <v>6.5199999999999994E-2</v>
      </c>
      <c r="N211" s="55">
        <v>50430.89</v>
      </c>
      <c r="O211" s="55">
        <v>90</v>
      </c>
      <c r="P211" s="55">
        <v>0</v>
      </c>
      <c r="Q211" s="55">
        <v>45.387801000000003</v>
      </c>
      <c r="R211" s="56">
        <v>2.9999999999999997E-4</v>
      </c>
      <c r="S211" s="56">
        <v>5.9999999999999995E-4</v>
      </c>
      <c r="T211" s="56">
        <v>1E-4</v>
      </c>
    </row>
    <row r="212" spans="1:20">
      <c r="A212" s="57" t="s">
        <v>304</v>
      </c>
      <c r="B212" s="108" t="s">
        <v>4062</v>
      </c>
      <c r="C212" s="108" t="s">
        <v>4062</v>
      </c>
      <c r="D212" s="108" t="s">
        <v>4062</v>
      </c>
      <c r="E212" s="108" t="s">
        <v>4062</v>
      </c>
      <c r="F212" s="108" t="s">
        <v>4062</v>
      </c>
      <c r="G212" s="108" t="s">
        <v>4062</v>
      </c>
      <c r="H212" s="108" t="s">
        <v>4062</v>
      </c>
      <c r="I212" s="108" t="s">
        <v>4062</v>
      </c>
      <c r="J212" s="59">
        <v>2.82</v>
      </c>
      <c r="K212" s="108" t="s">
        <v>4062</v>
      </c>
      <c r="L212" s="108" t="s">
        <v>4062</v>
      </c>
      <c r="M212" s="58">
        <v>4.6899999999999997E-2</v>
      </c>
      <c r="N212" s="59">
        <v>122092.68</v>
      </c>
      <c r="O212" s="108" t="s">
        <v>4062</v>
      </c>
      <c r="P212" s="59">
        <v>0</v>
      </c>
      <c r="Q212" s="59">
        <v>125.7554604</v>
      </c>
      <c r="R212" s="108" t="s">
        <v>4062</v>
      </c>
      <c r="S212" s="58">
        <v>1.6000000000000001E-3</v>
      </c>
      <c r="T212" s="58">
        <v>2.9999999999999997E-4</v>
      </c>
    </row>
    <row r="213" spans="1:20">
      <c r="A213" t="s">
        <v>822</v>
      </c>
      <c r="B213" t="s">
        <v>823</v>
      </c>
      <c r="C213" t="s">
        <v>96</v>
      </c>
      <c r="D213" t="s">
        <v>108</v>
      </c>
      <c r="E213" t="s">
        <v>824</v>
      </c>
      <c r="F213" t="s">
        <v>685</v>
      </c>
      <c r="G213" t="s">
        <v>351</v>
      </c>
      <c r="H213" t="s">
        <v>175</v>
      </c>
      <c r="I213" s="106" t="s">
        <v>4062</v>
      </c>
      <c r="J213" s="55">
        <v>2.82</v>
      </c>
      <c r="K213" t="s">
        <v>98</v>
      </c>
      <c r="L213" s="56">
        <v>2.12E-2</v>
      </c>
      <c r="M213" s="56">
        <v>4.7699999999999999E-2</v>
      </c>
      <c r="N213" s="55">
        <v>122092.68</v>
      </c>
      <c r="O213" s="55">
        <v>103</v>
      </c>
      <c r="P213" s="55">
        <v>0</v>
      </c>
      <c r="Q213" s="55">
        <v>125.7554604</v>
      </c>
      <c r="R213" s="56">
        <v>8.0000000000000004E-4</v>
      </c>
      <c r="S213" s="56">
        <v>1.6000000000000001E-3</v>
      </c>
      <c r="T213" s="56">
        <v>2.9999999999999997E-4</v>
      </c>
    </row>
    <row r="214" spans="1:20">
      <c r="A214" s="57" t="s">
        <v>825</v>
      </c>
      <c r="B214" s="108" t="s">
        <v>4062</v>
      </c>
      <c r="C214" s="108" t="s">
        <v>4062</v>
      </c>
      <c r="D214" s="108" t="s">
        <v>4062</v>
      </c>
      <c r="E214" s="108" t="s">
        <v>4062</v>
      </c>
      <c r="F214" s="108" t="s">
        <v>4062</v>
      </c>
      <c r="G214" s="108" t="s">
        <v>4062</v>
      </c>
      <c r="H214" s="108" t="s">
        <v>4062</v>
      </c>
      <c r="I214" s="108" t="s">
        <v>4062</v>
      </c>
      <c r="J214" s="59">
        <v>0</v>
      </c>
      <c r="K214" s="108" t="s">
        <v>4062</v>
      </c>
      <c r="L214" s="108" t="s">
        <v>4062</v>
      </c>
      <c r="M214" s="58">
        <v>0</v>
      </c>
      <c r="N214" s="59">
        <v>0</v>
      </c>
      <c r="O214" s="108" t="s">
        <v>4062</v>
      </c>
      <c r="P214" s="59">
        <v>0</v>
      </c>
      <c r="Q214" s="59">
        <v>0</v>
      </c>
      <c r="R214" s="108" t="s">
        <v>4062</v>
      </c>
      <c r="S214" s="58">
        <v>0</v>
      </c>
      <c r="T214" s="58">
        <v>0</v>
      </c>
    </row>
    <row r="215" spans="1:20">
      <c r="A215" t="s">
        <v>177</v>
      </c>
      <c r="B215" t="s">
        <v>177</v>
      </c>
      <c r="C215" s="108" t="s">
        <v>4062</v>
      </c>
      <c r="D215" s="108" t="s">
        <v>4062</v>
      </c>
      <c r="E215" s="108" t="s">
        <v>4062</v>
      </c>
      <c r="F215" t="s">
        <v>177</v>
      </c>
      <c r="G215" t="s">
        <v>177</v>
      </c>
      <c r="H215" s="108" t="s">
        <v>4062</v>
      </c>
      <c r="I215" s="108" t="s">
        <v>4062</v>
      </c>
      <c r="J215" s="55">
        <v>0</v>
      </c>
      <c r="K215" t="s">
        <v>177</v>
      </c>
      <c r="L215" s="56">
        <v>0</v>
      </c>
      <c r="M215" s="56">
        <v>0</v>
      </c>
      <c r="N215" s="55">
        <v>0</v>
      </c>
      <c r="O215" s="55">
        <v>0</v>
      </c>
      <c r="P215" s="108" t="s">
        <v>4062</v>
      </c>
      <c r="Q215" s="55">
        <v>0</v>
      </c>
      <c r="R215" s="56">
        <v>0</v>
      </c>
      <c r="S215" s="56">
        <v>0</v>
      </c>
      <c r="T215" s="56">
        <v>0</v>
      </c>
    </row>
    <row r="216" spans="1:20">
      <c r="A216" s="57" t="s">
        <v>184</v>
      </c>
      <c r="B216" s="108" t="s">
        <v>4062</v>
      </c>
      <c r="C216" s="108" t="s">
        <v>4062</v>
      </c>
      <c r="D216" s="108" t="s">
        <v>4062</v>
      </c>
      <c r="E216" s="108" t="s">
        <v>4062</v>
      </c>
      <c r="F216" s="108" t="s">
        <v>4062</v>
      </c>
      <c r="G216" s="108" t="s">
        <v>4062</v>
      </c>
      <c r="H216" s="108" t="s">
        <v>4062</v>
      </c>
      <c r="I216" s="108" t="s">
        <v>4062</v>
      </c>
      <c r="J216" s="59">
        <v>4.74</v>
      </c>
      <c r="K216" s="108" t="s">
        <v>4062</v>
      </c>
      <c r="L216" s="108" t="s">
        <v>4062</v>
      </c>
      <c r="M216" s="58">
        <v>6.3899999999999998E-2</v>
      </c>
      <c r="N216" s="59">
        <v>5287110.67</v>
      </c>
      <c r="O216" s="108" t="s">
        <v>4062</v>
      </c>
      <c r="P216" s="59">
        <v>0</v>
      </c>
      <c r="Q216" s="59">
        <v>19855.157605900757</v>
      </c>
      <c r="R216" s="108" t="s">
        <v>4062</v>
      </c>
      <c r="S216" s="58">
        <v>0.25069999999999998</v>
      </c>
      <c r="T216" s="58">
        <v>3.9699999999999999E-2</v>
      </c>
    </row>
    <row r="217" spans="1:20">
      <c r="A217" s="57" t="s">
        <v>305</v>
      </c>
      <c r="B217" s="108" t="s">
        <v>4062</v>
      </c>
      <c r="C217" s="108" t="s">
        <v>4062</v>
      </c>
      <c r="D217" s="108" t="s">
        <v>4062</v>
      </c>
      <c r="E217" s="108" t="s">
        <v>4062</v>
      </c>
      <c r="F217" s="108" t="s">
        <v>4062</v>
      </c>
      <c r="G217" s="108" t="s">
        <v>4062</v>
      </c>
      <c r="H217" s="108" t="s">
        <v>4062</v>
      </c>
      <c r="I217" s="108" t="s">
        <v>4062</v>
      </c>
      <c r="J217" s="59">
        <v>5.09</v>
      </c>
      <c r="K217" s="108" t="s">
        <v>4062</v>
      </c>
      <c r="L217" s="108" t="s">
        <v>4062</v>
      </c>
      <c r="M217" s="58">
        <v>7.6200000000000004E-2</v>
      </c>
      <c r="N217" s="59">
        <v>991546.01</v>
      </c>
      <c r="O217" s="108" t="s">
        <v>4062</v>
      </c>
      <c r="P217" s="59">
        <v>0</v>
      </c>
      <c r="Q217" s="59">
        <v>3444.5066992136317</v>
      </c>
      <c r="R217" s="108" t="s">
        <v>4062</v>
      </c>
      <c r="S217" s="58">
        <v>4.3499999999999997E-2</v>
      </c>
      <c r="T217" s="58">
        <v>6.8999999999999999E-3</v>
      </c>
    </row>
    <row r="218" spans="1:20">
      <c r="A218" t="s">
        <v>826</v>
      </c>
      <c r="B218" t="s">
        <v>827</v>
      </c>
      <c r="C218" t="s">
        <v>108</v>
      </c>
      <c r="D218" t="s">
        <v>828</v>
      </c>
      <c r="E218" t="s">
        <v>317</v>
      </c>
      <c r="F218" t="s">
        <v>318</v>
      </c>
      <c r="G218" t="s">
        <v>829</v>
      </c>
      <c r="H218" t="s">
        <v>830</v>
      </c>
      <c r="I218" s="106" t="s">
        <v>4062</v>
      </c>
      <c r="J218" s="55">
        <v>6.86</v>
      </c>
      <c r="K218" t="s">
        <v>100</v>
      </c>
      <c r="L218" s="56">
        <v>3.7499999999999999E-2</v>
      </c>
      <c r="M218" s="56">
        <v>6.1400000000000003E-2</v>
      </c>
      <c r="N218" s="55">
        <v>38300.35</v>
      </c>
      <c r="O218" s="55">
        <v>85.582329999999871</v>
      </c>
      <c r="P218" s="55">
        <v>0</v>
      </c>
      <c r="Q218" s="55">
        <v>118.887009903418</v>
      </c>
      <c r="R218" s="56">
        <v>1E-4</v>
      </c>
      <c r="S218" s="56">
        <v>1.5E-3</v>
      </c>
      <c r="T218" s="56">
        <v>2.0000000000000001E-4</v>
      </c>
    </row>
    <row r="219" spans="1:20">
      <c r="A219" t="s">
        <v>831</v>
      </c>
      <c r="B219" t="s">
        <v>832</v>
      </c>
      <c r="C219" t="s">
        <v>108</v>
      </c>
      <c r="D219" t="s">
        <v>828</v>
      </c>
      <c r="E219" t="s">
        <v>447</v>
      </c>
      <c r="F219" t="s">
        <v>310</v>
      </c>
      <c r="G219" t="s">
        <v>833</v>
      </c>
      <c r="H219" t="s">
        <v>295</v>
      </c>
      <c r="I219" s="106" t="s">
        <v>4062</v>
      </c>
      <c r="J219" s="55">
        <v>2.64</v>
      </c>
      <c r="K219" t="s">
        <v>100</v>
      </c>
      <c r="L219" s="56">
        <v>3.2599999999999997E-2</v>
      </c>
      <c r="M219" s="56">
        <v>8.6599999999999996E-2</v>
      </c>
      <c r="N219" s="55">
        <v>115023.43</v>
      </c>
      <c r="O219" s="55">
        <v>87.799630000000064</v>
      </c>
      <c r="P219" s="55">
        <v>0</v>
      </c>
      <c r="Q219" s="55">
        <v>366.29125937265201</v>
      </c>
      <c r="R219" s="56">
        <v>1E-4</v>
      </c>
      <c r="S219" s="56">
        <v>4.5999999999999999E-3</v>
      </c>
      <c r="T219" s="56">
        <v>6.9999999999999999E-4</v>
      </c>
    </row>
    <row r="220" spans="1:20">
      <c r="A220" t="s">
        <v>834</v>
      </c>
      <c r="B220" t="s">
        <v>835</v>
      </c>
      <c r="C220" t="s">
        <v>108</v>
      </c>
      <c r="D220" t="s">
        <v>828</v>
      </c>
      <c r="E220" t="s">
        <v>437</v>
      </c>
      <c r="F220" t="s">
        <v>310</v>
      </c>
      <c r="G220" t="s">
        <v>833</v>
      </c>
      <c r="H220" t="s">
        <v>295</v>
      </c>
      <c r="I220" s="106" t="s">
        <v>4062</v>
      </c>
      <c r="J220" s="55">
        <v>1.99</v>
      </c>
      <c r="K220" t="s">
        <v>100</v>
      </c>
      <c r="L220" s="56">
        <v>3.2800000000000003E-2</v>
      </c>
      <c r="M220" s="56">
        <v>8.3099999999999993E-2</v>
      </c>
      <c r="N220" s="55">
        <v>162814.44</v>
      </c>
      <c r="O220" s="55">
        <v>91.480679999999936</v>
      </c>
      <c r="P220" s="55">
        <v>0</v>
      </c>
      <c r="Q220" s="55">
        <v>540.21900609564602</v>
      </c>
      <c r="R220" s="56">
        <v>2.0000000000000001E-4</v>
      </c>
      <c r="S220" s="56">
        <v>6.7999999999999996E-3</v>
      </c>
      <c r="T220" s="56">
        <v>1.1000000000000001E-3</v>
      </c>
    </row>
    <row r="221" spans="1:20">
      <c r="A221" t="s">
        <v>836</v>
      </c>
      <c r="B221" t="s">
        <v>837</v>
      </c>
      <c r="C221" t="s">
        <v>108</v>
      </c>
      <c r="D221" t="s">
        <v>828</v>
      </c>
      <c r="E221" t="s">
        <v>437</v>
      </c>
      <c r="F221" t="s">
        <v>310</v>
      </c>
      <c r="G221" t="s">
        <v>833</v>
      </c>
      <c r="H221" t="s">
        <v>295</v>
      </c>
      <c r="I221" s="106" t="s">
        <v>4062</v>
      </c>
      <c r="J221" s="55">
        <v>3.83</v>
      </c>
      <c r="K221" t="s">
        <v>100</v>
      </c>
      <c r="L221" s="56">
        <v>7.1300000000000002E-2</v>
      </c>
      <c r="M221" s="56">
        <v>7.4999999999999997E-2</v>
      </c>
      <c r="N221" s="55">
        <v>92997.67</v>
      </c>
      <c r="O221" s="55">
        <v>101.25705000000005</v>
      </c>
      <c r="P221" s="55">
        <v>0</v>
      </c>
      <c r="Q221" s="55">
        <v>341.54261078333599</v>
      </c>
      <c r="R221" s="56">
        <v>2.0000000000000001E-4</v>
      </c>
      <c r="S221" s="56">
        <v>4.3E-3</v>
      </c>
      <c r="T221" s="56">
        <v>6.9999999999999999E-4</v>
      </c>
    </row>
    <row r="222" spans="1:20">
      <c r="A222" t="s">
        <v>838</v>
      </c>
      <c r="B222" t="s">
        <v>839</v>
      </c>
      <c r="C222" t="s">
        <v>108</v>
      </c>
      <c r="D222" t="s">
        <v>828</v>
      </c>
      <c r="E222" t="s">
        <v>840</v>
      </c>
      <c r="F222" t="s">
        <v>475</v>
      </c>
      <c r="G222" t="s">
        <v>841</v>
      </c>
      <c r="H222" t="s">
        <v>295</v>
      </c>
      <c r="I222" s="106" t="s">
        <v>4062</v>
      </c>
      <c r="J222" s="55">
        <v>9.4600000000000009</v>
      </c>
      <c r="K222" t="s">
        <v>100</v>
      </c>
      <c r="L222" s="56">
        <v>6.3799999999999996E-2</v>
      </c>
      <c r="M222" s="56">
        <v>6.8699999999999997E-2</v>
      </c>
      <c r="N222" s="55">
        <v>232738.9</v>
      </c>
      <c r="O222" s="55">
        <v>94.761250000000032</v>
      </c>
      <c r="P222" s="55">
        <v>0</v>
      </c>
      <c r="Q222" s="55">
        <v>799.92139700815903</v>
      </c>
      <c r="R222" s="56">
        <v>2.9999999999999997E-4</v>
      </c>
      <c r="S222" s="56">
        <v>1.01E-2</v>
      </c>
      <c r="T222" s="56">
        <v>1.6000000000000001E-3</v>
      </c>
    </row>
    <row r="223" spans="1:20">
      <c r="A223" t="s">
        <v>842</v>
      </c>
      <c r="B223" t="s">
        <v>843</v>
      </c>
      <c r="C223" t="s">
        <v>108</v>
      </c>
      <c r="D223" t="s">
        <v>828</v>
      </c>
      <c r="E223" t="s">
        <v>844</v>
      </c>
      <c r="F223" t="s">
        <v>310</v>
      </c>
      <c r="G223" t="s">
        <v>841</v>
      </c>
      <c r="H223" t="s">
        <v>830</v>
      </c>
      <c r="I223" s="106" t="s">
        <v>4062</v>
      </c>
      <c r="J223" s="55">
        <v>2.19</v>
      </c>
      <c r="K223" t="s">
        <v>100</v>
      </c>
      <c r="L223" s="56">
        <v>3.0800000000000001E-2</v>
      </c>
      <c r="M223" s="56">
        <v>8.6099999999999996E-2</v>
      </c>
      <c r="N223" s="55">
        <v>130637.25</v>
      </c>
      <c r="O223" s="55">
        <v>89.040419999999969</v>
      </c>
      <c r="P223" s="55">
        <v>0</v>
      </c>
      <c r="Q223" s="55">
        <v>421.89248068928401</v>
      </c>
      <c r="R223" s="56">
        <v>2.0000000000000001E-4</v>
      </c>
      <c r="S223" s="56">
        <v>5.3E-3</v>
      </c>
      <c r="T223" s="56">
        <v>8.0000000000000004E-4</v>
      </c>
    </row>
    <row r="224" spans="1:20">
      <c r="A224" t="s">
        <v>845</v>
      </c>
      <c r="B224" t="s">
        <v>846</v>
      </c>
      <c r="C224" t="s">
        <v>108</v>
      </c>
      <c r="D224" t="s">
        <v>828</v>
      </c>
      <c r="E224" t="s">
        <v>847</v>
      </c>
      <c r="F224" t="s">
        <v>848</v>
      </c>
      <c r="G224" t="s">
        <v>849</v>
      </c>
      <c r="H224" t="s">
        <v>830</v>
      </c>
      <c r="I224" s="106" t="s">
        <v>4062</v>
      </c>
      <c r="J224" s="55">
        <v>6.49</v>
      </c>
      <c r="K224" t="s">
        <v>100</v>
      </c>
      <c r="L224" s="56">
        <v>8.5000000000000006E-2</v>
      </c>
      <c r="M224" s="56">
        <v>9.1800000000000007E-2</v>
      </c>
      <c r="N224" s="55">
        <v>97892.28</v>
      </c>
      <c r="O224" s="55">
        <v>99.108280000000121</v>
      </c>
      <c r="P224" s="55">
        <v>0</v>
      </c>
      <c r="Q224" s="55">
        <v>351.88920044276398</v>
      </c>
      <c r="R224" s="56">
        <v>1E-4</v>
      </c>
      <c r="S224" s="56">
        <v>4.4000000000000003E-3</v>
      </c>
      <c r="T224" s="56">
        <v>6.9999999999999999E-4</v>
      </c>
    </row>
    <row r="225" spans="1:20">
      <c r="A225" t="s">
        <v>850</v>
      </c>
      <c r="B225" t="s">
        <v>851</v>
      </c>
      <c r="C225" t="s">
        <v>108</v>
      </c>
      <c r="D225" t="s">
        <v>828</v>
      </c>
      <c r="E225" t="s">
        <v>852</v>
      </c>
      <c r="F225" t="s">
        <v>853</v>
      </c>
      <c r="G225" t="s">
        <v>849</v>
      </c>
      <c r="H225" t="s">
        <v>295</v>
      </c>
      <c r="I225" s="106" t="s">
        <v>4062</v>
      </c>
      <c r="J225" s="55">
        <v>5.55</v>
      </c>
      <c r="K225" t="s">
        <v>102</v>
      </c>
      <c r="L225" s="56">
        <v>4.3799999999999999E-2</v>
      </c>
      <c r="M225" s="56">
        <v>5.4800000000000001E-2</v>
      </c>
      <c r="N225" s="55">
        <v>24473.07</v>
      </c>
      <c r="O225" s="55">
        <v>94.237790000000032</v>
      </c>
      <c r="P225" s="55">
        <v>0</v>
      </c>
      <c r="Q225" s="55">
        <v>92.519050664244602</v>
      </c>
      <c r="R225" s="56">
        <v>0</v>
      </c>
      <c r="S225" s="56">
        <v>1.1999999999999999E-3</v>
      </c>
      <c r="T225" s="56">
        <v>2.0000000000000001E-4</v>
      </c>
    </row>
    <row r="226" spans="1:20">
      <c r="A226" t="s">
        <v>854</v>
      </c>
      <c r="B226" t="s">
        <v>855</v>
      </c>
      <c r="C226" t="s">
        <v>108</v>
      </c>
      <c r="D226" t="s">
        <v>828</v>
      </c>
      <c r="E226" t="s">
        <v>852</v>
      </c>
      <c r="F226" t="s">
        <v>853</v>
      </c>
      <c r="G226" t="s">
        <v>849</v>
      </c>
      <c r="H226" t="s">
        <v>295</v>
      </c>
      <c r="I226" s="106" t="s">
        <v>4062</v>
      </c>
      <c r="J226" s="55">
        <v>4.54</v>
      </c>
      <c r="K226" t="s">
        <v>102</v>
      </c>
      <c r="L226" s="56">
        <v>7.3800000000000004E-2</v>
      </c>
      <c r="M226" s="56">
        <v>5.3199999999999997E-2</v>
      </c>
      <c r="N226" s="55">
        <v>50169.79</v>
      </c>
      <c r="O226" s="55">
        <v>111.22804000000012</v>
      </c>
      <c r="P226" s="55">
        <v>0</v>
      </c>
      <c r="Q226" s="55">
        <v>223.858809695898</v>
      </c>
      <c r="R226" s="56">
        <v>1E-4</v>
      </c>
      <c r="S226" s="56">
        <v>2.8E-3</v>
      </c>
      <c r="T226" s="56">
        <v>4.0000000000000002E-4</v>
      </c>
    </row>
    <row r="227" spans="1:20">
      <c r="A227" t="s">
        <v>856</v>
      </c>
      <c r="B227" t="s">
        <v>857</v>
      </c>
      <c r="C227" t="s">
        <v>108</v>
      </c>
      <c r="D227" t="s">
        <v>828</v>
      </c>
      <c r="E227" t="s">
        <v>852</v>
      </c>
      <c r="F227" t="s">
        <v>853</v>
      </c>
      <c r="G227" t="s">
        <v>849</v>
      </c>
      <c r="H227" t="s">
        <v>295</v>
      </c>
      <c r="I227" s="106" t="s">
        <v>4062</v>
      </c>
      <c r="J227" s="55">
        <v>5.69</v>
      </c>
      <c r="K227" t="s">
        <v>100</v>
      </c>
      <c r="L227" s="56">
        <v>8.1299999999999997E-2</v>
      </c>
      <c r="M227" s="56">
        <v>6.5299999999999997E-2</v>
      </c>
      <c r="N227" s="55">
        <v>46498.83</v>
      </c>
      <c r="O227" s="55">
        <v>111.1677899999998</v>
      </c>
      <c r="P227" s="55">
        <v>0</v>
      </c>
      <c r="Q227" s="55">
        <v>187.48587455822999</v>
      </c>
      <c r="R227" s="56">
        <v>1E-4</v>
      </c>
      <c r="S227" s="56">
        <v>2.3999999999999998E-3</v>
      </c>
      <c r="T227" s="56">
        <v>4.0000000000000002E-4</v>
      </c>
    </row>
    <row r="228" spans="1:20">
      <c r="A228" s="57" t="s">
        <v>306</v>
      </c>
      <c r="B228" s="108" t="s">
        <v>4062</v>
      </c>
      <c r="C228" s="108" t="s">
        <v>4062</v>
      </c>
      <c r="D228" s="108" t="s">
        <v>4062</v>
      </c>
      <c r="E228" s="108" t="s">
        <v>4062</v>
      </c>
      <c r="F228" s="108" t="s">
        <v>4062</v>
      </c>
      <c r="G228" s="108" t="s">
        <v>4062</v>
      </c>
      <c r="H228" s="108" t="s">
        <v>4062</v>
      </c>
      <c r="I228" s="108" t="s">
        <v>4062</v>
      </c>
      <c r="J228" s="59">
        <v>4.66</v>
      </c>
      <c r="K228" s="108" t="s">
        <v>4062</v>
      </c>
      <c r="L228" s="108" t="s">
        <v>4062</v>
      </c>
      <c r="M228" s="58">
        <v>6.13E-2</v>
      </c>
      <c r="N228" s="59">
        <v>4295564.66</v>
      </c>
      <c r="O228" s="108" t="s">
        <v>4062</v>
      </c>
      <c r="P228" s="59">
        <v>0</v>
      </c>
      <c r="Q228" s="59">
        <v>16410.650906687122</v>
      </c>
      <c r="R228" s="108" t="s">
        <v>4062</v>
      </c>
      <c r="S228" s="58">
        <v>0.2072</v>
      </c>
      <c r="T228" s="58">
        <v>3.2800000000000003E-2</v>
      </c>
    </row>
    <row r="229" spans="1:20">
      <c r="A229" t="s">
        <v>858</v>
      </c>
      <c r="B229" t="s">
        <v>859</v>
      </c>
      <c r="C229" t="s">
        <v>108</v>
      </c>
      <c r="D229" t="s">
        <v>828</v>
      </c>
      <c r="E229" s="106" t="s">
        <v>4062</v>
      </c>
      <c r="F229" t="s">
        <v>860</v>
      </c>
      <c r="G229" t="s">
        <v>294</v>
      </c>
      <c r="H229" t="s">
        <v>830</v>
      </c>
      <c r="I229" s="106" t="s">
        <v>4062</v>
      </c>
      <c r="J229" s="55">
        <v>7.16</v>
      </c>
      <c r="K229" t="s">
        <v>102</v>
      </c>
      <c r="L229" s="56">
        <v>4.2500000000000003E-2</v>
      </c>
      <c r="M229" s="56">
        <v>4.36E-2</v>
      </c>
      <c r="N229" s="55">
        <v>48946.14</v>
      </c>
      <c r="O229" s="55">
        <v>100.85723000000016</v>
      </c>
      <c r="P229" s="55">
        <v>0</v>
      </c>
      <c r="Q229" s="55">
        <v>198.03552634724099</v>
      </c>
      <c r="R229" s="56">
        <v>0</v>
      </c>
      <c r="S229" s="56">
        <v>2.5000000000000001E-3</v>
      </c>
      <c r="T229" s="56">
        <v>4.0000000000000002E-4</v>
      </c>
    </row>
    <row r="230" spans="1:20">
      <c r="A230" t="s">
        <v>861</v>
      </c>
      <c r="B230" t="s">
        <v>862</v>
      </c>
      <c r="C230" t="s">
        <v>108</v>
      </c>
      <c r="D230" t="s">
        <v>828</v>
      </c>
      <c r="E230" s="106" t="s">
        <v>4062</v>
      </c>
      <c r="F230" t="s">
        <v>860</v>
      </c>
      <c r="G230" t="s">
        <v>863</v>
      </c>
      <c r="H230" t="s">
        <v>830</v>
      </c>
      <c r="I230" s="106" t="s">
        <v>4062</v>
      </c>
      <c r="J230" s="55">
        <v>0.69</v>
      </c>
      <c r="K230" t="s">
        <v>100</v>
      </c>
      <c r="L230" s="56">
        <v>4.4999999999999998E-2</v>
      </c>
      <c r="M230" s="56">
        <v>6.0699999999999997E-2</v>
      </c>
      <c r="N230" s="55">
        <v>31.81</v>
      </c>
      <c r="O230" s="55">
        <v>101.30246463376297</v>
      </c>
      <c r="P230" s="55">
        <v>0</v>
      </c>
      <c r="Q230" s="55">
        <v>0.116877586878</v>
      </c>
      <c r="R230" s="56">
        <v>0</v>
      </c>
      <c r="S230" s="56">
        <v>0</v>
      </c>
      <c r="T230" s="56">
        <v>0</v>
      </c>
    </row>
    <row r="231" spans="1:20">
      <c r="A231" t="s">
        <v>864</v>
      </c>
      <c r="B231" t="s">
        <v>865</v>
      </c>
      <c r="C231" t="s">
        <v>108</v>
      </c>
      <c r="D231" t="s">
        <v>828</v>
      </c>
      <c r="E231" s="106" t="s">
        <v>4062</v>
      </c>
      <c r="F231" t="s">
        <v>860</v>
      </c>
      <c r="G231" t="s">
        <v>866</v>
      </c>
      <c r="H231" t="s">
        <v>867</v>
      </c>
      <c r="I231" s="106" t="s">
        <v>4062</v>
      </c>
      <c r="J231" s="55">
        <v>6.41</v>
      </c>
      <c r="K231" t="s">
        <v>100</v>
      </c>
      <c r="L231" s="56">
        <v>0.03</v>
      </c>
      <c r="M231" s="56">
        <v>6.2899999999999998E-2</v>
      </c>
      <c r="N231" s="55">
        <v>90550.36</v>
      </c>
      <c r="O231" s="55">
        <v>82.705669999999898</v>
      </c>
      <c r="P231" s="55">
        <v>0</v>
      </c>
      <c r="Q231" s="55">
        <v>271.62705254346901</v>
      </c>
      <c r="R231" s="56">
        <v>1E-4</v>
      </c>
      <c r="S231" s="56">
        <v>3.3999999999999998E-3</v>
      </c>
      <c r="T231" s="56">
        <v>5.0000000000000001E-4</v>
      </c>
    </row>
    <row r="232" spans="1:20">
      <c r="A232" t="s">
        <v>868</v>
      </c>
      <c r="B232" t="s">
        <v>869</v>
      </c>
      <c r="C232" t="s">
        <v>108</v>
      </c>
      <c r="D232" t="s">
        <v>828</v>
      </c>
      <c r="E232" s="106" t="s">
        <v>4062</v>
      </c>
      <c r="F232" t="s">
        <v>860</v>
      </c>
      <c r="G232" t="s">
        <v>866</v>
      </c>
      <c r="H232" t="s">
        <v>867</v>
      </c>
      <c r="I232" s="106" t="s">
        <v>4062</v>
      </c>
      <c r="J232" s="55">
        <v>7.05</v>
      </c>
      <c r="K232" t="s">
        <v>100</v>
      </c>
      <c r="L232" s="56">
        <v>3.5000000000000003E-2</v>
      </c>
      <c r="M232" s="56">
        <v>6.3600000000000004E-2</v>
      </c>
      <c r="N232" s="55">
        <v>36709.61</v>
      </c>
      <c r="O232" s="55">
        <v>83.612889999999936</v>
      </c>
      <c r="P232" s="55">
        <v>0</v>
      </c>
      <c r="Q232" s="55">
        <v>111.3270140608</v>
      </c>
      <c r="R232" s="56">
        <v>1E-4</v>
      </c>
      <c r="S232" s="56">
        <v>1.4E-3</v>
      </c>
      <c r="T232" s="56">
        <v>2.0000000000000001E-4</v>
      </c>
    </row>
    <row r="233" spans="1:20">
      <c r="A233" t="s">
        <v>870</v>
      </c>
      <c r="B233" t="s">
        <v>871</v>
      </c>
      <c r="C233" t="s">
        <v>108</v>
      </c>
      <c r="D233" t="s">
        <v>828</v>
      </c>
      <c r="E233" s="106" t="s">
        <v>4062</v>
      </c>
      <c r="F233" t="s">
        <v>860</v>
      </c>
      <c r="G233" t="s">
        <v>872</v>
      </c>
      <c r="H233" t="s">
        <v>867</v>
      </c>
      <c r="I233" s="106" t="s">
        <v>4062</v>
      </c>
      <c r="J233" s="55">
        <v>3.54</v>
      </c>
      <c r="K233" t="s">
        <v>100</v>
      </c>
      <c r="L233" s="56">
        <v>3.2000000000000001E-2</v>
      </c>
      <c r="M233" s="56">
        <v>9.8799999999999999E-2</v>
      </c>
      <c r="N233" s="55">
        <v>78313.820000000007</v>
      </c>
      <c r="O233" s="55">
        <v>81.108329999999938</v>
      </c>
      <c r="P233" s="55">
        <v>0</v>
      </c>
      <c r="Q233" s="55">
        <v>230.38352747249399</v>
      </c>
      <c r="R233" s="56">
        <v>1E-4</v>
      </c>
      <c r="S233" s="56">
        <v>2.8999999999999998E-3</v>
      </c>
      <c r="T233" s="56">
        <v>5.0000000000000001E-4</v>
      </c>
    </row>
    <row r="234" spans="1:20">
      <c r="A234" t="s">
        <v>874</v>
      </c>
      <c r="B234" t="s">
        <v>875</v>
      </c>
      <c r="C234" t="s">
        <v>108</v>
      </c>
      <c r="D234" t="s">
        <v>828</v>
      </c>
      <c r="E234" s="106" t="s">
        <v>4062</v>
      </c>
      <c r="F234" t="s">
        <v>860</v>
      </c>
      <c r="G234" t="s">
        <v>876</v>
      </c>
      <c r="H234" t="s">
        <v>830</v>
      </c>
      <c r="I234" s="106" t="s">
        <v>4062</v>
      </c>
      <c r="J234" s="55">
        <v>7.18</v>
      </c>
      <c r="K234" t="s">
        <v>102</v>
      </c>
      <c r="L234" s="56">
        <v>4.2500000000000003E-2</v>
      </c>
      <c r="M234" s="56">
        <v>4.3900000000000002E-2</v>
      </c>
      <c r="N234" s="55">
        <v>97892.28</v>
      </c>
      <c r="O234" s="55">
        <v>102.01257999999991</v>
      </c>
      <c r="P234" s="55">
        <v>0</v>
      </c>
      <c r="Q234" s="55">
        <v>400.608166104502</v>
      </c>
      <c r="R234" s="56">
        <v>1E-4</v>
      </c>
      <c r="S234" s="56">
        <v>5.1000000000000004E-3</v>
      </c>
      <c r="T234" s="56">
        <v>8.0000000000000004E-4</v>
      </c>
    </row>
    <row r="235" spans="1:20">
      <c r="A235" t="s">
        <v>877</v>
      </c>
      <c r="B235" t="s">
        <v>878</v>
      </c>
      <c r="C235" t="s">
        <v>108</v>
      </c>
      <c r="D235" t="s">
        <v>828</v>
      </c>
      <c r="E235" s="106" t="s">
        <v>4062</v>
      </c>
      <c r="F235" t="s">
        <v>879</v>
      </c>
      <c r="G235" t="s">
        <v>876</v>
      </c>
      <c r="H235" t="s">
        <v>830</v>
      </c>
      <c r="I235" s="106" t="s">
        <v>4062</v>
      </c>
      <c r="J235" s="55">
        <v>7.37</v>
      </c>
      <c r="K235" t="s">
        <v>100</v>
      </c>
      <c r="L235" s="56">
        <v>5.8799999999999998E-2</v>
      </c>
      <c r="M235" s="56">
        <v>5.4800000000000001E-2</v>
      </c>
      <c r="N235" s="55">
        <v>48946.14</v>
      </c>
      <c r="O235" s="55">
        <v>106.23859999999995</v>
      </c>
      <c r="P235" s="55">
        <v>0</v>
      </c>
      <c r="Q235" s="55">
        <v>188.602889739175</v>
      </c>
      <c r="R235" s="56">
        <v>0</v>
      </c>
      <c r="S235" s="56">
        <v>2.3999999999999998E-3</v>
      </c>
      <c r="T235" s="56">
        <v>4.0000000000000002E-4</v>
      </c>
    </row>
    <row r="236" spans="1:20">
      <c r="A236" t="s">
        <v>880</v>
      </c>
      <c r="B236" t="s">
        <v>881</v>
      </c>
      <c r="C236" t="s">
        <v>108</v>
      </c>
      <c r="D236" t="s">
        <v>828</v>
      </c>
      <c r="E236" s="106" t="s">
        <v>4062</v>
      </c>
      <c r="F236" t="s">
        <v>882</v>
      </c>
      <c r="G236" t="s">
        <v>876</v>
      </c>
      <c r="H236" t="s">
        <v>830</v>
      </c>
      <c r="I236" s="106" t="s">
        <v>4062</v>
      </c>
      <c r="J236" s="55">
        <v>3.33</v>
      </c>
      <c r="K236" t="s">
        <v>104</v>
      </c>
      <c r="L236" s="56">
        <v>4.6300000000000001E-2</v>
      </c>
      <c r="M236" s="56">
        <v>5.8299999999999998E-2</v>
      </c>
      <c r="N236" s="55">
        <v>73419.210000000006</v>
      </c>
      <c r="O236" s="55">
        <v>97.506599999999921</v>
      </c>
      <c r="P236" s="55">
        <v>0</v>
      </c>
      <c r="Q236" s="55">
        <v>330.80364814838902</v>
      </c>
      <c r="R236" s="56">
        <v>1E-4</v>
      </c>
      <c r="S236" s="56">
        <v>4.1999999999999997E-3</v>
      </c>
      <c r="T236" s="56">
        <v>6.9999999999999999E-4</v>
      </c>
    </row>
    <row r="237" spans="1:20">
      <c r="A237" t="s">
        <v>883</v>
      </c>
      <c r="B237" t="s">
        <v>884</v>
      </c>
      <c r="C237" t="s">
        <v>108</v>
      </c>
      <c r="D237" t="s">
        <v>828</v>
      </c>
      <c r="E237" s="106" t="s">
        <v>4062</v>
      </c>
      <c r="F237" t="s">
        <v>882</v>
      </c>
      <c r="G237" t="s">
        <v>829</v>
      </c>
      <c r="H237" t="s">
        <v>830</v>
      </c>
      <c r="I237" s="106" t="s">
        <v>4062</v>
      </c>
      <c r="J237" s="55">
        <v>6.91</v>
      </c>
      <c r="K237" t="s">
        <v>100</v>
      </c>
      <c r="L237" s="56">
        <v>6.7400000000000002E-2</v>
      </c>
      <c r="M237" s="56">
        <v>5.6399999999999999E-2</v>
      </c>
      <c r="N237" s="55">
        <v>36709.61</v>
      </c>
      <c r="O237" s="55">
        <v>107.58700999999967</v>
      </c>
      <c r="P237" s="55">
        <v>0</v>
      </c>
      <c r="Q237" s="55">
        <v>143.24753725208399</v>
      </c>
      <c r="R237" s="56">
        <v>0</v>
      </c>
      <c r="S237" s="56">
        <v>1.8E-3</v>
      </c>
      <c r="T237" s="56">
        <v>2.9999999999999997E-4</v>
      </c>
    </row>
    <row r="238" spans="1:20">
      <c r="A238" t="s">
        <v>885</v>
      </c>
      <c r="B238" t="s">
        <v>886</v>
      </c>
      <c r="C238" t="s">
        <v>108</v>
      </c>
      <c r="D238" t="s">
        <v>828</v>
      </c>
      <c r="E238" s="106" t="s">
        <v>4062</v>
      </c>
      <c r="F238" t="s">
        <v>882</v>
      </c>
      <c r="G238" t="s">
        <v>829</v>
      </c>
      <c r="H238" t="s">
        <v>830</v>
      </c>
      <c r="I238" s="106" t="s">
        <v>4062</v>
      </c>
      <c r="J238" s="55">
        <v>4.95</v>
      </c>
      <c r="K238" t="s">
        <v>100</v>
      </c>
      <c r="L238" s="56">
        <v>3.9300000000000002E-2</v>
      </c>
      <c r="M238" s="56">
        <v>5.8700000000000002E-2</v>
      </c>
      <c r="N238" s="55">
        <v>51760.54</v>
      </c>
      <c r="O238" s="55">
        <v>92.249899999999769</v>
      </c>
      <c r="P238" s="55">
        <v>0</v>
      </c>
      <c r="Q238" s="55">
        <v>173.185791254571</v>
      </c>
      <c r="R238" s="56">
        <v>0</v>
      </c>
      <c r="S238" s="56">
        <v>2.2000000000000001E-3</v>
      </c>
      <c r="T238" s="56">
        <v>2.9999999999999997E-4</v>
      </c>
    </row>
    <row r="239" spans="1:20">
      <c r="A239" t="s">
        <v>887</v>
      </c>
      <c r="B239" t="s">
        <v>888</v>
      </c>
      <c r="C239" t="s">
        <v>108</v>
      </c>
      <c r="D239" t="s">
        <v>828</v>
      </c>
      <c r="E239" s="106" t="s">
        <v>4062</v>
      </c>
      <c r="F239" t="s">
        <v>889</v>
      </c>
      <c r="G239" t="s">
        <v>829</v>
      </c>
      <c r="H239" t="s">
        <v>295</v>
      </c>
      <c r="I239" s="106" t="s">
        <v>4062</v>
      </c>
      <c r="J239" s="55">
        <v>2.5499999999999998</v>
      </c>
      <c r="K239" t="s">
        <v>100</v>
      </c>
      <c r="L239" s="56">
        <v>4.7500000000000001E-2</v>
      </c>
      <c r="M239" s="56">
        <v>7.3499999999999996E-2</v>
      </c>
      <c r="N239" s="55">
        <v>56288.06</v>
      </c>
      <c r="O239" s="55">
        <v>94.500669999999872</v>
      </c>
      <c r="P239" s="55">
        <v>0</v>
      </c>
      <c r="Q239" s="55">
        <v>192.929537821417</v>
      </c>
      <c r="R239" s="56">
        <v>0</v>
      </c>
      <c r="S239" s="56">
        <v>2.3999999999999998E-3</v>
      </c>
      <c r="T239" s="56">
        <v>4.0000000000000002E-4</v>
      </c>
    </row>
    <row r="240" spans="1:20">
      <c r="A240" t="s">
        <v>890</v>
      </c>
      <c r="B240" t="s">
        <v>891</v>
      </c>
      <c r="C240" t="s">
        <v>108</v>
      </c>
      <c r="D240" t="s">
        <v>828</v>
      </c>
      <c r="E240" s="106" t="s">
        <v>4062</v>
      </c>
      <c r="F240" t="s">
        <v>889</v>
      </c>
      <c r="G240" t="s">
        <v>829</v>
      </c>
      <c r="H240" t="s">
        <v>295</v>
      </c>
      <c r="I240" s="106" t="s">
        <v>4062</v>
      </c>
      <c r="J240" s="55">
        <v>5.62</v>
      </c>
      <c r="K240" t="s">
        <v>100</v>
      </c>
      <c r="L240" s="56">
        <v>5.1299999999999998E-2</v>
      </c>
      <c r="M240" s="56">
        <v>7.2099999999999997E-2</v>
      </c>
      <c r="N240" s="55">
        <v>40258.199999999997</v>
      </c>
      <c r="O240" s="55">
        <v>89.959669999999733</v>
      </c>
      <c r="P240" s="55">
        <v>0</v>
      </c>
      <c r="Q240" s="55">
        <v>131.35595380901799</v>
      </c>
      <c r="R240" s="56">
        <v>0</v>
      </c>
      <c r="S240" s="56">
        <v>1.6999999999999999E-3</v>
      </c>
      <c r="T240" s="56">
        <v>2.9999999999999997E-4</v>
      </c>
    </row>
    <row r="241" spans="1:20">
      <c r="A241" t="s">
        <v>892</v>
      </c>
      <c r="B241" t="s">
        <v>893</v>
      </c>
      <c r="C241" t="s">
        <v>108</v>
      </c>
      <c r="D241" t="s">
        <v>828</v>
      </c>
      <c r="E241" s="106" t="s">
        <v>4062</v>
      </c>
      <c r="F241" t="s">
        <v>894</v>
      </c>
      <c r="G241" t="s">
        <v>833</v>
      </c>
      <c r="H241" t="s">
        <v>295</v>
      </c>
      <c r="I241" s="106" t="s">
        <v>4062</v>
      </c>
      <c r="J241" s="55">
        <v>6.96</v>
      </c>
      <c r="K241" t="s">
        <v>100</v>
      </c>
      <c r="L241" s="56">
        <v>3.3000000000000002E-2</v>
      </c>
      <c r="M241" s="56">
        <v>5.2699999999999997E-2</v>
      </c>
      <c r="N241" s="55">
        <v>73419.210000000006</v>
      </c>
      <c r="O241" s="55">
        <v>88.37599999999992</v>
      </c>
      <c r="P241" s="55">
        <v>0</v>
      </c>
      <c r="Q241" s="55">
        <v>235.33775365435901</v>
      </c>
      <c r="R241" s="56">
        <v>0</v>
      </c>
      <c r="S241" s="56">
        <v>3.0000000000000001E-3</v>
      </c>
      <c r="T241" s="56">
        <v>5.0000000000000001E-4</v>
      </c>
    </row>
    <row r="242" spans="1:20">
      <c r="A242" t="s">
        <v>895</v>
      </c>
      <c r="B242" t="s">
        <v>896</v>
      </c>
      <c r="C242" t="s">
        <v>108</v>
      </c>
      <c r="D242" t="s">
        <v>828</v>
      </c>
      <c r="E242" s="106" t="s">
        <v>4062</v>
      </c>
      <c r="F242" t="s">
        <v>860</v>
      </c>
      <c r="G242" t="s">
        <v>897</v>
      </c>
      <c r="H242" t="s">
        <v>867</v>
      </c>
      <c r="I242" s="106" t="s">
        <v>4062</v>
      </c>
      <c r="J242" s="55">
        <v>6.52</v>
      </c>
      <c r="K242" t="s">
        <v>102</v>
      </c>
      <c r="L242" s="56">
        <v>5.8000000000000003E-2</v>
      </c>
      <c r="M242" s="56">
        <v>4.58E-2</v>
      </c>
      <c r="N242" s="55">
        <v>36709.61</v>
      </c>
      <c r="O242" s="55">
        <v>110.29676999999978</v>
      </c>
      <c r="P242" s="55">
        <v>0</v>
      </c>
      <c r="Q242" s="55">
        <v>162.42773480205901</v>
      </c>
      <c r="R242" s="56">
        <v>1E-4</v>
      </c>
      <c r="S242" s="56">
        <v>2.0999999999999999E-3</v>
      </c>
      <c r="T242" s="56">
        <v>2.9999999999999997E-4</v>
      </c>
    </row>
    <row r="243" spans="1:20">
      <c r="A243" t="s">
        <v>898</v>
      </c>
      <c r="B243" t="s">
        <v>899</v>
      </c>
      <c r="C243" t="s">
        <v>108</v>
      </c>
      <c r="D243" t="s">
        <v>828</v>
      </c>
      <c r="E243" s="106" t="s">
        <v>4062</v>
      </c>
      <c r="F243" t="s">
        <v>882</v>
      </c>
      <c r="G243" t="s">
        <v>833</v>
      </c>
      <c r="H243" t="s">
        <v>830</v>
      </c>
      <c r="I243" s="106" t="s">
        <v>4062</v>
      </c>
      <c r="J243" s="55">
        <v>7.26</v>
      </c>
      <c r="K243" t="s">
        <v>100</v>
      </c>
      <c r="L243" s="56">
        <v>6.1699999999999998E-2</v>
      </c>
      <c r="M243" s="56">
        <v>5.6800000000000003E-2</v>
      </c>
      <c r="N243" s="55">
        <v>36709.61</v>
      </c>
      <c r="O243" s="55">
        <v>103.84925000000001</v>
      </c>
      <c r="P243" s="55">
        <v>0</v>
      </c>
      <c r="Q243" s="55">
        <v>138.27086846242901</v>
      </c>
      <c r="R243" s="56">
        <v>0</v>
      </c>
      <c r="S243" s="56">
        <v>1.6999999999999999E-3</v>
      </c>
      <c r="T243" s="56">
        <v>2.9999999999999997E-4</v>
      </c>
    </row>
    <row r="244" spans="1:20">
      <c r="A244" t="s">
        <v>900</v>
      </c>
      <c r="B244" t="s">
        <v>901</v>
      </c>
      <c r="C244" t="s">
        <v>108</v>
      </c>
      <c r="D244" t="s">
        <v>828</v>
      </c>
      <c r="E244" s="106" t="s">
        <v>4062</v>
      </c>
      <c r="F244" t="s">
        <v>902</v>
      </c>
      <c r="G244" t="s">
        <v>833</v>
      </c>
      <c r="H244" t="s">
        <v>295</v>
      </c>
      <c r="I244" s="106" t="s">
        <v>4062</v>
      </c>
      <c r="J244" s="55">
        <v>6.72</v>
      </c>
      <c r="K244" t="s">
        <v>100</v>
      </c>
      <c r="L244" s="56">
        <v>6.4000000000000001E-2</v>
      </c>
      <c r="M244" s="56">
        <v>5.4600000000000003E-2</v>
      </c>
      <c r="N244" s="55">
        <v>31814.99</v>
      </c>
      <c r="O244" s="55">
        <v>109.18399999999983</v>
      </c>
      <c r="P244" s="55">
        <v>0</v>
      </c>
      <c r="Q244" s="55">
        <v>125.990658978163</v>
      </c>
      <c r="R244" s="56">
        <v>0</v>
      </c>
      <c r="S244" s="56">
        <v>1.6000000000000001E-3</v>
      </c>
      <c r="T244" s="56">
        <v>2.9999999999999997E-4</v>
      </c>
    </row>
    <row r="245" spans="1:20">
      <c r="A245" t="s">
        <v>903</v>
      </c>
      <c r="B245" t="s">
        <v>904</v>
      </c>
      <c r="C245" t="s">
        <v>108</v>
      </c>
      <c r="D245" t="s">
        <v>828</v>
      </c>
      <c r="E245" s="106" t="s">
        <v>4062</v>
      </c>
      <c r="F245" t="s">
        <v>882</v>
      </c>
      <c r="G245" t="s">
        <v>833</v>
      </c>
      <c r="H245" t="s">
        <v>830</v>
      </c>
      <c r="I245" s="106" t="s">
        <v>4062</v>
      </c>
      <c r="J245" s="55">
        <v>4.05</v>
      </c>
      <c r="K245" t="s">
        <v>102</v>
      </c>
      <c r="L245" s="56">
        <v>4.1300000000000003E-2</v>
      </c>
      <c r="M245" s="56">
        <v>0.04</v>
      </c>
      <c r="N245" s="55">
        <v>72685.02</v>
      </c>
      <c r="O245" s="55">
        <v>101.70789000000011</v>
      </c>
      <c r="P245" s="55">
        <v>0</v>
      </c>
      <c r="Q245" s="55">
        <v>296.56314699449399</v>
      </c>
      <c r="R245" s="56">
        <v>1E-4</v>
      </c>
      <c r="S245" s="56">
        <v>3.7000000000000002E-3</v>
      </c>
      <c r="T245" s="56">
        <v>5.9999999999999995E-4</v>
      </c>
    </row>
    <row r="246" spans="1:20">
      <c r="A246" t="s">
        <v>905</v>
      </c>
      <c r="B246" t="s">
        <v>906</v>
      </c>
      <c r="C246" t="s">
        <v>108</v>
      </c>
      <c r="D246" t="s">
        <v>828</v>
      </c>
      <c r="E246" s="106" t="s">
        <v>4062</v>
      </c>
      <c r="F246" t="s">
        <v>907</v>
      </c>
      <c r="G246" t="s">
        <v>833</v>
      </c>
      <c r="H246" t="s">
        <v>830</v>
      </c>
      <c r="I246" s="106" t="s">
        <v>4062</v>
      </c>
      <c r="J246" s="55">
        <v>6.78</v>
      </c>
      <c r="K246" t="s">
        <v>100</v>
      </c>
      <c r="L246" s="56">
        <v>6.8000000000000005E-2</v>
      </c>
      <c r="M246" s="56">
        <v>5.8299999999999998E-2</v>
      </c>
      <c r="N246" s="55">
        <v>73419.210000000006</v>
      </c>
      <c r="O246" s="55">
        <v>109.30910000000002</v>
      </c>
      <c r="P246" s="55">
        <v>0</v>
      </c>
      <c r="Q246" s="55">
        <v>291.08081433850498</v>
      </c>
      <c r="R246" s="56">
        <v>1E-4</v>
      </c>
      <c r="S246" s="56">
        <v>3.7000000000000002E-3</v>
      </c>
      <c r="T246" s="56">
        <v>5.9999999999999995E-4</v>
      </c>
    </row>
    <row r="247" spans="1:20">
      <c r="A247" t="s">
        <v>908</v>
      </c>
      <c r="B247" t="s">
        <v>909</v>
      </c>
      <c r="C247" t="s">
        <v>108</v>
      </c>
      <c r="D247" t="s">
        <v>828</v>
      </c>
      <c r="E247" s="106" t="s">
        <v>4062</v>
      </c>
      <c r="F247" t="s">
        <v>860</v>
      </c>
      <c r="G247" t="s">
        <v>833</v>
      </c>
      <c r="H247" t="s">
        <v>295</v>
      </c>
      <c r="I247" s="106" t="s">
        <v>4062</v>
      </c>
      <c r="J247" s="55">
        <v>6.59</v>
      </c>
      <c r="K247" t="s">
        <v>100</v>
      </c>
      <c r="L247" s="56">
        <v>0.06</v>
      </c>
      <c r="M247" s="56">
        <v>6.0299999999999999E-2</v>
      </c>
      <c r="N247" s="55">
        <v>61182.68</v>
      </c>
      <c r="O247" s="55">
        <v>101.31633000000009</v>
      </c>
      <c r="P247" s="55">
        <v>0</v>
      </c>
      <c r="Q247" s="55">
        <v>224.83064273915301</v>
      </c>
      <c r="R247" s="56">
        <v>1E-4</v>
      </c>
      <c r="S247" s="56">
        <v>2.8E-3</v>
      </c>
      <c r="T247" s="56">
        <v>4.0000000000000002E-4</v>
      </c>
    </row>
    <row r="248" spans="1:20">
      <c r="A248" t="s">
        <v>910</v>
      </c>
      <c r="B248" t="s">
        <v>911</v>
      </c>
      <c r="C248" t="s">
        <v>108</v>
      </c>
      <c r="D248" t="s">
        <v>828</v>
      </c>
      <c r="E248" s="106" t="s">
        <v>4062</v>
      </c>
      <c r="F248" t="s">
        <v>882</v>
      </c>
      <c r="G248" t="s">
        <v>833</v>
      </c>
      <c r="H248" t="s">
        <v>830</v>
      </c>
      <c r="I248" s="106" t="s">
        <v>4062</v>
      </c>
      <c r="J248" s="55">
        <v>3.29</v>
      </c>
      <c r="K248" t="s">
        <v>100</v>
      </c>
      <c r="L248" s="56">
        <v>8.1299999999999997E-2</v>
      </c>
      <c r="M248" s="56">
        <v>6.7400000000000002E-2</v>
      </c>
      <c r="N248" s="55">
        <v>48946.14</v>
      </c>
      <c r="O248" s="55">
        <v>105.5791700000001</v>
      </c>
      <c r="P248" s="55">
        <v>0</v>
      </c>
      <c r="Q248" s="55">
        <v>187.43221915823099</v>
      </c>
      <c r="R248" s="56">
        <v>0</v>
      </c>
      <c r="S248" s="56">
        <v>2.3999999999999998E-3</v>
      </c>
      <c r="T248" s="56">
        <v>4.0000000000000002E-4</v>
      </c>
    </row>
    <row r="249" spans="1:20">
      <c r="A249" t="s">
        <v>913</v>
      </c>
      <c r="B249" t="s">
        <v>914</v>
      </c>
      <c r="C249" t="s">
        <v>108</v>
      </c>
      <c r="D249" t="s">
        <v>828</v>
      </c>
      <c r="E249" s="106" t="s">
        <v>4062</v>
      </c>
      <c r="F249" t="s">
        <v>915</v>
      </c>
      <c r="G249" t="s">
        <v>833</v>
      </c>
      <c r="H249" t="s">
        <v>830</v>
      </c>
      <c r="I249" s="106" t="s">
        <v>4062</v>
      </c>
      <c r="J249" s="55">
        <v>6.99</v>
      </c>
      <c r="K249" t="s">
        <v>100</v>
      </c>
      <c r="L249" s="56">
        <v>7.85E-2</v>
      </c>
      <c r="M249" s="56">
        <v>6.8699999999999997E-2</v>
      </c>
      <c r="N249" s="55">
        <v>46498.83</v>
      </c>
      <c r="O249" s="55">
        <v>107.25458000000025</v>
      </c>
      <c r="P249" s="55">
        <v>0</v>
      </c>
      <c r="Q249" s="55">
        <v>180.88619672726901</v>
      </c>
      <c r="R249" s="56">
        <v>0</v>
      </c>
      <c r="S249" s="56">
        <v>2.3E-3</v>
      </c>
      <c r="T249" s="56">
        <v>4.0000000000000002E-4</v>
      </c>
    </row>
    <row r="250" spans="1:20">
      <c r="A250" t="s">
        <v>916</v>
      </c>
      <c r="B250" t="s">
        <v>917</v>
      </c>
      <c r="C250" t="s">
        <v>108</v>
      </c>
      <c r="D250" t="s">
        <v>828</v>
      </c>
      <c r="E250" s="106" t="s">
        <v>4062</v>
      </c>
      <c r="F250" t="s">
        <v>882</v>
      </c>
      <c r="G250" t="s">
        <v>841</v>
      </c>
      <c r="H250" t="s">
        <v>830</v>
      </c>
      <c r="I250" s="106" t="s">
        <v>4062</v>
      </c>
      <c r="J250" s="55">
        <v>4.05</v>
      </c>
      <c r="K250" t="s">
        <v>102</v>
      </c>
      <c r="L250" s="56">
        <v>7.2499999999999995E-2</v>
      </c>
      <c r="M250" s="56">
        <v>5.7500000000000002E-2</v>
      </c>
      <c r="N250" s="55">
        <v>87368.86</v>
      </c>
      <c r="O250" s="55">
        <v>105.85034000000005</v>
      </c>
      <c r="P250" s="55">
        <v>0</v>
      </c>
      <c r="Q250" s="55">
        <v>370.99371218672002</v>
      </c>
      <c r="R250" s="56">
        <v>1E-4</v>
      </c>
      <c r="S250" s="56">
        <v>4.7000000000000002E-3</v>
      </c>
      <c r="T250" s="56">
        <v>6.9999999999999999E-4</v>
      </c>
    </row>
    <row r="251" spans="1:20">
      <c r="A251" t="s">
        <v>918</v>
      </c>
      <c r="B251" t="s">
        <v>919</v>
      </c>
      <c r="C251" t="s">
        <v>108</v>
      </c>
      <c r="D251" t="s">
        <v>828</v>
      </c>
      <c r="E251" s="106" t="s">
        <v>4062</v>
      </c>
      <c r="F251" t="s">
        <v>882</v>
      </c>
      <c r="G251" t="s">
        <v>841</v>
      </c>
      <c r="H251" t="s">
        <v>830</v>
      </c>
      <c r="I251" s="106" t="s">
        <v>4062</v>
      </c>
      <c r="J251" s="55">
        <v>7.13</v>
      </c>
      <c r="K251" t="s">
        <v>100</v>
      </c>
      <c r="L251" s="56">
        <v>7.1199999999999999E-2</v>
      </c>
      <c r="M251" s="56">
        <v>6.1899999999999997E-2</v>
      </c>
      <c r="N251" s="55">
        <v>48946.14</v>
      </c>
      <c r="O251" s="55">
        <v>106.28432999999973</v>
      </c>
      <c r="P251" s="55">
        <v>0</v>
      </c>
      <c r="Q251" s="55">
        <v>188.68407313341899</v>
      </c>
      <c r="R251" s="56">
        <v>0</v>
      </c>
      <c r="S251" s="56">
        <v>2.3999999999999998E-3</v>
      </c>
      <c r="T251" s="56">
        <v>4.0000000000000002E-4</v>
      </c>
    </row>
    <row r="252" spans="1:20">
      <c r="A252" t="s">
        <v>920</v>
      </c>
      <c r="B252" t="s">
        <v>921</v>
      </c>
      <c r="C252" t="s">
        <v>108</v>
      </c>
      <c r="D252" t="s">
        <v>828</v>
      </c>
      <c r="E252" s="106" t="s">
        <v>4062</v>
      </c>
      <c r="F252" t="s">
        <v>907</v>
      </c>
      <c r="G252" t="s">
        <v>841</v>
      </c>
      <c r="H252" t="s">
        <v>830</v>
      </c>
      <c r="I252" s="106" t="s">
        <v>4062</v>
      </c>
      <c r="J252" s="55">
        <v>2.85</v>
      </c>
      <c r="K252" t="s">
        <v>100</v>
      </c>
      <c r="L252" s="56">
        <v>2.63E-2</v>
      </c>
      <c r="M252" s="56">
        <v>6.1400000000000003E-2</v>
      </c>
      <c r="N252" s="55">
        <v>62051.47</v>
      </c>
      <c r="O252" s="55">
        <v>90.603379999999945</v>
      </c>
      <c r="P252" s="55">
        <v>0</v>
      </c>
      <c r="Q252" s="55">
        <v>203.91258466218099</v>
      </c>
      <c r="R252" s="56">
        <v>0</v>
      </c>
      <c r="S252" s="56">
        <v>2.5999999999999999E-3</v>
      </c>
      <c r="T252" s="56">
        <v>4.0000000000000002E-4</v>
      </c>
    </row>
    <row r="253" spans="1:20">
      <c r="A253" t="s">
        <v>922</v>
      </c>
      <c r="B253" t="s">
        <v>923</v>
      </c>
      <c r="C253" t="s">
        <v>108</v>
      </c>
      <c r="D253" t="s">
        <v>828</v>
      </c>
      <c r="E253" s="106" t="s">
        <v>4062</v>
      </c>
      <c r="F253" t="s">
        <v>907</v>
      </c>
      <c r="G253" t="s">
        <v>841</v>
      </c>
      <c r="H253" t="s">
        <v>830</v>
      </c>
      <c r="I253" s="106" t="s">
        <v>4062</v>
      </c>
      <c r="J253" s="55">
        <v>1.64</v>
      </c>
      <c r="K253" t="s">
        <v>100</v>
      </c>
      <c r="L253" s="56">
        <v>7.0499999999999993E-2</v>
      </c>
      <c r="M253" s="56">
        <v>5.8700000000000002E-2</v>
      </c>
      <c r="N253" s="55">
        <v>24473.07</v>
      </c>
      <c r="O253" s="55">
        <v>103.52607999999999</v>
      </c>
      <c r="P253" s="55">
        <v>0</v>
      </c>
      <c r="Q253" s="55">
        <v>91.893708366681295</v>
      </c>
      <c r="R253" s="56">
        <v>0</v>
      </c>
      <c r="S253" s="56">
        <v>1.1999999999999999E-3</v>
      </c>
      <c r="T253" s="56">
        <v>2.0000000000000001E-4</v>
      </c>
    </row>
    <row r="254" spans="1:20">
      <c r="A254" t="s">
        <v>924</v>
      </c>
      <c r="B254" t="s">
        <v>925</v>
      </c>
      <c r="C254" t="s">
        <v>108</v>
      </c>
      <c r="D254" t="s">
        <v>828</v>
      </c>
      <c r="E254" s="106" t="s">
        <v>4062</v>
      </c>
      <c r="F254" t="s">
        <v>848</v>
      </c>
      <c r="G254" t="s">
        <v>841</v>
      </c>
      <c r="H254" t="s">
        <v>295</v>
      </c>
      <c r="I254" s="106" t="s">
        <v>4062</v>
      </c>
      <c r="J254" s="55">
        <v>3.16</v>
      </c>
      <c r="K254" t="s">
        <v>100</v>
      </c>
      <c r="L254" s="56">
        <v>5.5E-2</v>
      </c>
      <c r="M254" s="56">
        <v>8.1199999999999994E-2</v>
      </c>
      <c r="N254" s="55">
        <v>17131.150000000001</v>
      </c>
      <c r="O254" s="55">
        <v>94.118110000000073</v>
      </c>
      <c r="P254" s="55">
        <v>0</v>
      </c>
      <c r="Q254" s="55">
        <v>58.479987458788202</v>
      </c>
      <c r="R254" s="56">
        <v>0</v>
      </c>
      <c r="S254" s="56">
        <v>6.9999999999999999E-4</v>
      </c>
      <c r="T254" s="56">
        <v>1E-4</v>
      </c>
    </row>
    <row r="255" spans="1:20">
      <c r="A255" t="s">
        <v>926</v>
      </c>
      <c r="B255" t="s">
        <v>927</v>
      </c>
      <c r="C255" t="s">
        <v>108</v>
      </c>
      <c r="D255" t="s">
        <v>828</v>
      </c>
      <c r="E255" s="106" t="s">
        <v>4062</v>
      </c>
      <c r="F255" t="s">
        <v>848</v>
      </c>
      <c r="G255" t="s">
        <v>841</v>
      </c>
      <c r="H255" t="s">
        <v>295</v>
      </c>
      <c r="I255" s="106" t="s">
        <v>4062</v>
      </c>
      <c r="J255" s="55">
        <v>2.73</v>
      </c>
      <c r="K255" t="s">
        <v>100</v>
      </c>
      <c r="L255" s="56">
        <v>0.06</v>
      </c>
      <c r="M255" s="56">
        <v>7.7399999999999997E-2</v>
      </c>
      <c r="N255" s="55">
        <v>77114.64</v>
      </c>
      <c r="O255" s="55">
        <v>97.244669999999871</v>
      </c>
      <c r="P255" s="55">
        <v>0</v>
      </c>
      <c r="Q255" s="55">
        <v>271.988284566998</v>
      </c>
      <c r="R255" s="56">
        <v>1E-4</v>
      </c>
      <c r="S255" s="56">
        <v>3.3999999999999998E-3</v>
      </c>
      <c r="T255" s="56">
        <v>5.0000000000000001E-4</v>
      </c>
    </row>
    <row r="256" spans="1:20">
      <c r="A256" t="s">
        <v>928</v>
      </c>
      <c r="B256" t="s">
        <v>929</v>
      </c>
      <c r="C256" t="s">
        <v>108</v>
      </c>
      <c r="D256" t="s">
        <v>828</v>
      </c>
      <c r="E256" s="106" t="s">
        <v>4062</v>
      </c>
      <c r="F256" t="s">
        <v>907</v>
      </c>
      <c r="G256" t="s">
        <v>841</v>
      </c>
      <c r="H256" t="s">
        <v>295</v>
      </c>
      <c r="I256" s="106" t="s">
        <v>4062</v>
      </c>
      <c r="J256" s="55">
        <v>1.08</v>
      </c>
      <c r="K256" t="s">
        <v>100</v>
      </c>
      <c r="L256" s="56">
        <v>4.2500000000000003E-2</v>
      </c>
      <c r="M256" s="56">
        <v>6.83E-2</v>
      </c>
      <c r="N256" s="55">
        <v>53840.75</v>
      </c>
      <c r="O256" s="55">
        <v>98.7785599999998</v>
      </c>
      <c r="P256" s="55">
        <v>0</v>
      </c>
      <c r="Q256" s="55">
        <v>192.89516732918599</v>
      </c>
      <c r="R256" s="56">
        <v>1E-4</v>
      </c>
      <c r="S256" s="56">
        <v>2.3999999999999998E-3</v>
      </c>
      <c r="T256" s="56">
        <v>4.0000000000000002E-4</v>
      </c>
    </row>
    <row r="257" spans="1:20">
      <c r="A257" t="s">
        <v>930</v>
      </c>
      <c r="B257" t="s">
        <v>931</v>
      </c>
      <c r="C257" t="s">
        <v>108</v>
      </c>
      <c r="D257" t="s">
        <v>828</v>
      </c>
      <c r="E257" s="106" t="s">
        <v>4062</v>
      </c>
      <c r="F257" t="s">
        <v>907</v>
      </c>
      <c r="G257" t="s">
        <v>841</v>
      </c>
      <c r="H257" t="s">
        <v>295</v>
      </c>
      <c r="I257" s="106" t="s">
        <v>4062</v>
      </c>
      <c r="J257" s="55">
        <v>4.1900000000000004</v>
      </c>
      <c r="K257" t="s">
        <v>100</v>
      </c>
      <c r="L257" s="56">
        <v>7.8799999999999995E-2</v>
      </c>
      <c r="M257" s="56">
        <v>6.4100000000000004E-2</v>
      </c>
      <c r="N257" s="55">
        <v>24473.07</v>
      </c>
      <c r="O257" s="55">
        <v>106.73112999999994</v>
      </c>
      <c r="P257" s="55">
        <v>0</v>
      </c>
      <c r="Q257" s="55">
        <v>94.738633336318202</v>
      </c>
      <c r="R257" s="56">
        <v>1E-4</v>
      </c>
      <c r="S257" s="56">
        <v>1.1999999999999999E-3</v>
      </c>
      <c r="T257" s="56">
        <v>2.0000000000000001E-4</v>
      </c>
    </row>
    <row r="258" spans="1:20">
      <c r="A258" t="s">
        <v>932</v>
      </c>
      <c r="B258" t="s">
        <v>933</v>
      </c>
      <c r="C258" t="s">
        <v>108</v>
      </c>
      <c r="D258" t="s">
        <v>828</v>
      </c>
      <c r="E258" s="106" t="s">
        <v>4062</v>
      </c>
      <c r="F258" t="s">
        <v>934</v>
      </c>
      <c r="G258" t="s">
        <v>841</v>
      </c>
      <c r="H258" t="s">
        <v>830</v>
      </c>
      <c r="I258" s="106" t="s">
        <v>4062</v>
      </c>
      <c r="J258" s="55">
        <v>4.12</v>
      </c>
      <c r="K258" t="s">
        <v>102</v>
      </c>
      <c r="L258" s="56">
        <v>4.8800000000000003E-2</v>
      </c>
      <c r="M258" s="56">
        <v>4.6300000000000001E-2</v>
      </c>
      <c r="N258" s="55">
        <v>67056.210000000006</v>
      </c>
      <c r="O258" s="55">
        <v>102.81483000000003</v>
      </c>
      <c r="P258" s="55">
        <v>0</v>
      </c>
      <c r="Q258" s="55">
        <v>276.57466051223702</v>
      </c>
      <c r="R258" s="56">
        <v>1E-4</v>
      </c>
      <c r="S258" s="56">
        <v>3.5000000000000001E-3</v>
      </c>
      <c r="T258" s="56">
        <v>5.9999999999999995E-4</v>
      </c>
    </row>
    <row r="259" spans="1:20">
      <c r="A259" t="s">
        <v>935</v>
      </c>
      <c r="B259" t="s">
        <v>936</v>
      </c>
      <c r="C259" t="s">
        <v>108</v>
      </c>
      <c r="D259" t="s">
        <v>828</v>
      </c>
      <c r="E259" s="106" t="s">
        <v>4062</v>
      </c>
      <c r="F259" t="s">
        <v>937</v>
      </c>
      <c r="G259" t="s">
        <v>841</v>
      </c>
      <c r="H259" t="s">
        <v>830</v>
      </c>
      <c r="I259" s="106" t="s">
        <v>4062</v>
      </c>
      <c r="J259" s="55">
        <v>6.95</v>
      </c>
      <c r="K259" t="s">
        <v>100</v>
      </c>
      <c r="L259" s="56">
        <v>5.8999999999999997E-2</v>
      </c>
      <c r="M259" s="56">
        <v>5.5800000000000002E-2</v>
      </c>
      <c r="N259" s="55">
        <v>68524.600000000006</v>
      </c>
      <c r="O259" s="55">
        <v>103.72428000000009</v>
      </c>
      <c r="P259" s="55">
        <v>0</v>
      </c>
      <c r="Q259" s="55">
        <v>257.79500219763599</v>
      </c>
      <c r="R259" s="56">
        <v>1E-4</v>
      </c>
      <c r="S259" s="56">
        <v>3.3E-3</v>
      </c>
      <c r="T259" s="56">
        <v>5.0000000000000001E-4</v>
      </c>
    </row>
    <row r="260" spans="1:20">
      <c r="A260" t="s">
        <v>938</v>
      </c>
      <c r="B260" t="s">
        <v>939</v>
      </c>
      <c r="C260" t="s">
        <v>108</v>
      </c>
      <c r="D260" t="s">
        <v>828</v>
      </c>
      <c r="E260" s="106" t="s">
        <v>4062</v>
      </c>
      <c r="F260" t="s">
        <v>940</v>
      </c>
      <c r="G260" t="s">
        <v>841</v>
      </c>
      <c r="H260" t="s">
        <v>830</v>
      </c>
      <c r="I260" s="106" t="s">
        <v>4062</v>
      </c>
      <c r="J260" s="55">
        <v>6.82</v>
      </c>
      <c r="K260" t="s">
        <v>100</v>
      </c>
      <c r="L260" s="56">
        <v>3.15E-2</v>
      </c>
      <c r="M260" s="56">
        <v>5.7099999999999998E-2</v>
      </c>
      <c r="N260" s="55">
        <v>48946.14</v>
      </c>
      <c r="O260" s="55">
        <v>84.473250000000078</v>
      </c>
      <c r="P260" s="55">
        <v>0</v>
      </c>
      <c r="Q260" s="55">
        <v>149.96337541778399</v>
      </c>
      <c r="R260" s="56">
        <v>1E-4</v>
      </c>
      <c r="S260" s="56">
        <v>1.9E-3</v>
      </c>
      <c r="T260" s="56">
        <v>2.9999999999999997E-4</v>
      </c>
    </row>
    <row r="261" spans="1:20">
      <c r="A261" t="s">
        <v>941</v>
      </c>
      <c r="B261" t="s">
        <v>942</v>
      </c>
      <c r="C261" t="s">
        <v>108</v>
      </c>
      <c r="D261" t="s">
        <v>828</v>
      </c>
      <c r="E261" s="106" t="s">
        <v>4062</v>
      </c>
      <c r="F261" t="s">
        <v>915</v>
      </c>
      <c r="G261" t="s">
        <v>841</v>
      </c>
      <c r="H261" t="s">
        <v>295</v>
      </c>
      <c r="I261" s="106" t="s">
        <v>4062</v>
      </c>
      <c r="J261" s="55">
        <v>7.17</v>
      </c>
      <c r="K261" t="s">
        <v>100</v>
      </c>
      <c r="L261" s="56">
        <v>6.25E-2</v>
      </c>
      <c r="M261" s="56">
        <v>5.6099999999999997E-2</v>
      </c>
      <c r="N261" s="55">
        <v>61182.68</v>
      </c>
      <c r="O261" s="55">
        <v>104.44442000000004</v>
      </c>
      <c r="P261" s="55">
        <v>0</v>
      </c>
      <c r="Q261" s="55">
        <v>231.772174131436</v>
      </c>
      <c r="R261" s="56">
        <v>1E-4</v>
      </c>
      <c r="S261" s="56">
        <v>2.8999999999999998E-3</v>
      </c>
      <c r="T261" s="56">
        <v>5.0000000000000001E-4</v>
      </c>
    </row>
    <row r="262" spans="1:20">
      <c r="A262" t="s">
        <v>943</v>
      </c>
      <c r="B262" t="s">
        <v>944</v>
      </c>
      <c r="C262" t="s">
        <v>108</v>
      </c>
      <c r="D262" t="s">
        <v>828</v>
      </c>
      <c r="E262" s="106" t="s">
        <v>4062</v>
      </c>
      <c r="F262" t="s">
        <v>894</v>
      </c>
      <c r="G262" t="s">
        <v>841</v>
      </c>
      <c r="H262" t="s">
        <v>295</v>
      </c>
      <c r="I262" s="106" t="s">
        <v>4062</v>
      </c>
      <c r="J262" s="55">
        <v>4.13</v>
      </c>
      <c r="K262" t="s">
        <v>100</v>
      </c>
      <c r="L262" s="56">
        <v>4.4999999999999998E-2</v>
      </c>
      <c r="M262" s="56">
        <v>5.9400000000000001E-2</v>
      </c>
      <c r="N262" s="55">
        <v>73803.44</v>
      </c>
      <c r="O262" s="55">
        <v>95.608500000000078</v>
      </c>
      <c r="P262" s="55">
        <v>0</v>
      </c>
      <c r="Q262" s="55">
        <v>255.929686728815</v>
      </c>
      <c r="R262" s="56">
        <v>1E-4</v>
      </c>
      <c r="S262" s="56">
        <v>3.2000000000000002E-3</v>
      </c>
      <c r="T262" s="56">
        <v>5.0000000000000001E-4</v>
      </c>
    </row>
    <row r="263" spans="1:20">
      <c r="A263" t="s">
        <v>945</v>
      </c>
      <c r="B263" t="s">
        <v>946</v>
      </c>
      <c r="C263" t="s">
        <v>108</v>
      </c>
      <c r="D263" t="s">
        <v>828</v>
      </c>
      <c r="E263" s="106" t="s">
        <v>4062</v>
      </c>
      <c r="F263" t="s">
        <v>848</v>
      </c>
      <c r="G263" t="s">
        <v>841</v>
      </c>
      <c r="H263" t="s">
        <v>295</v>
      </c>
      <c r="I263" s="106" t="s">
        <v>4062</v>
      </c>
      <c r="J263" s="55">
        <v>2.71</v>
      </c>
      <c r="K263" t="s">
        <v>100</v>
      </c>
      <c r="L263" s="56">
        <v>6.88E-2</v>
      </c>
      <c r="M263" s="56">
        <v>5.7299999999999997E-2</v>
      </c>
      <c r="N263" s="55">
        <v>61182.68</v>
      </c>
      <c r="O263" s="55">
        <v>106.1940400000002</v>
      </c>
      <c r="P263" s="55">
        <v>0</v>
      </c>
      <c r="Q263" s="55">
        <v>235.65474853133099</v>
      </c>
      <c r="R263" s="56">
        <v>1E-4</v>
      </c>
      <c r="S263" s="56">
        <v>3.0000000000000001E-3</v>
      </c>
      <c r="T263" s="56">
        <v>5.0000000000000001E-4</v>
      </c>
    </row>
    <row r="264" spans="1:20">
      <c r="A264" t="s">
        <v>947</v>
      </c>
      <c r="B264" t="s">
        <v>948</v>
      </c>
      <c r="C264" t="s">
        <v>108</v>
      </c>
      <c r="D264" t="s">
        <v>828</v>
      </c>
      <c r="E264" s="106" t="s">
        <v>4062</v>
      </c>
      <c r="F264" t="s">
        <v>882</v>
      </c>
      <c r="G264" t="s">
        <v>841</v>
      </c>
      <c r="H264" t="s">
        <v>830</v>
      </c>
      <c r="I264" s="106" t="s">
        <v>4062</v>
      </c>
      <c r="J264" s="55">
        <v>3.66</v>
      </c>
      <c r="K264" t="s">
        <v>104</v>
      </c>
      <c r="L264" s="56">
        <v>7.4200000000000002E-2</v>
      </c>
      <c r="M264" s="56">
        <v>6.1499999999999999E-2</v>
      </c>
      <c r="N264" s="55">
        <v>83208.44</v>
      </c>
      <c r="O264" s="55">
        <v>104.88656000000006</v>
      </c>
      <c r="P264" s="55">
        <v>0</v>
      </c>
      <c r="Q264" s="55">
        <v>403.28660002027902</v>
      </c>
      <c r="R264" s="56">
        <v>1E-4</v>
      </c>
      <c r="S264" s="56">
        <v>5.1000000000000004E-3</v>
      </c>
      <c r="T264" s="56">
        <v>8.0000000000000004E-4</v>
      </c>
    </row>
    <row r="265" spans="1:20">
      <c r="A265" t="s">
        <v>949</v>
      </c>
      <c r="B265" t="s">
        <v>950</v>
      </c>
      <c r="C265" t="s">
        <v>108</v>
      </c>
      <c r="D265" t="s">
        <v>828</v>
      </c>
      <c r="E265" s="106" t="s">
        <v>4062</v>
      </c>
      <c r="F265" t="s">
        <v>879</v>
      </c>
      <c r="G265" t="s">
        <v>841</v>
      </c>
      <c r="H265" t="s">
        <v>830</v>
      </c>
      <c r="I265" s="106" t="s">
        <v>4062</v>
      </c>
      <c r="J265" s="55">
        <v>2.86</v>
      </c>
      <c r="K265" t="s">
        <v>100</v>
      </c>
      <c r="L265" s="56">
        <v>4.7E-2</v>
      </c>
      <c r="M265" s="56">
        <v>6.5799999999999997E-2</v>
      </c>
      <c r="N265" s="55">
        <v>46498.83</v>
      </c>
      <c r="O265" s="55">
        <v>96.442889999999849</v>
      </c>
      <c r="P265" s="55">
        <v>0</v>
      </c>
      <c r="Q265" s="55">
        <v>162.652145703114</v>
      </c>
      <c r="R265" s="56">
        <v>1E-4</v>
      </c>
      <c r="S265" s="56">
        <v>2.0999999999999999E-3</v>
      </c>
      <c r="T265" s="56">
        <v>2.9999999999999997E-4</v>
      </c>
    </row>
    <row r="266" spans="1:20">
      <c r="A266" t="s">
        <v>951</v>
      </c>
      <c r="B266" t="s">
        <v>952</v>
      </c>
      <c r="C266" t="s">
        <v>108</v>
      </c>
      <c r="D266" t="s">
        <v>828</v>
      </c>
      <c r="E266" s="106" t="s">
        <v>4062</v>
      </c>
      <c r="F266" t="s">
        <v>907</v>
      </c>
      <c r="G266" t="s">
        <v>841</v>
      </c>
      <c r="H266" t="s">
        <v>830</v>
      </c>
      <c r="I266" s="106" t="s">
        <v>4062</v>
      </c>
      <c r="J266" s="55">
        <v>3.77</v>
      </c>
      <c r="K266" t="s">
        <v>100</v>
      </c>
      <c r="L266" s="56">
        <v>7.9500000000000001E-2</v>
      </c>
      <c r="M266" s="56">
        <v>6.9199999999999998E-2</v>
      </c>
      <c r="N266" s="55">
        <v>36709.61</v>
      </c>
      <c r="O266" s="55">
        <v>103.9874200000001</v>
      </c>
      <c r="P266" s="55">
        <v>0</v>
      </c>
      <c r="Q266" s="55">
        <v>138.45483595276201</v>
      </c>
      <c r="R266" s="56">
        <v>1E-4</v>
      </c>
      <c r="S266" s="56">
        <v>1.6999999999999999E-3</v>
      </c>
      <c r="T266" s="56">
        <v>2.9999999999999997E-4</v>
      </c>
    </row>
    <row r="267" spans="1:20">
      <c r="A267" t="s">
        <v>953</v>
      </c>
      <c r="B267" t="s">
        <v>954</v>
      </c>
      <c r="C267" t="s">
        <v>108</v>
      </c>
      <c r="D267" t="s">
        <v>828</v>
      </c>
      <c r="E267" s="106" t="s">
        <v>4062</v>
      </c>
      <c r="F267" t="s">
        <v>882</v>
      </c>
      <c r="G267" t="s">
        <v>955</v>
      </c>
      <c r="H267" t="s">
        <v>867</v>
      </c>
      <c r="I267" s="106" t="s">
        <v>4062</v>
      </c>
      <c r="J267" s="55">
        <v>3.16</v>
      </c>
      <c r="K267" t="s">
        <v>100</v>
      </c>
      <c r="L267" s="56">
        <v>6.88E-2</v>
      </c>
      <c r="M267" s="56">
        <v>7.3999999999999996E-2</v>
      </c>
      <c r="N267" s="55">
        <v>26430.92</v>
      </c>
      <c r="O267" s="55">
        <v>98.033000000000001</v>
      </c>
      <c r="P267" s="55">
        <v>0</v>
      </c>
      <c r="Q267" s="55">
        <v>93.9792833356572</v>
      </c>
      <c r="R267" s="56">
        <v>1E-4</v>
      </c>
      <c r="S267" s="56">
        <v>1.1999999999999999E-3</v>
      </c>
      <c r="T267" s="56">
        <v>2.0000000000000001E-4</v>
      </c>
    </row>
    <row r="268" spans="1:20">
      <c r="A268" t="s">
        <v>956</v>
      </c>
      <c r="B268" t="s">
        <v>957</v>
      </c>
      <c r="C268" t="s">
        <v>108</v>
      </c>
      <c r="D268" t="s">
        <v>828</v>
      </c>
      <c r="E268" s="106" t="s">
        <v>4062</v>
      </c>
      <c r="F268" t="s">
        <v>860</v>
      </c>
      <c r="G268" t="s">
        <v>841</v>
      </c>
      <c r="H268" t="s">
        <v>295</v>
      </c>
      <c r="I268" s="106" t="s">
        <v>4062</v>
      </c>
      <c r="J268" s="55">
        <v>1.56</v>
      </c>
      <c r="K268" t="s">
        <v>100</v>
      </c>
      <c r="L268" s="56">
        <v>5.7500000000000002E-2</v>
      </c>
      <c r="M268" s="56">
        <v>6.4899999999999999E-2</v>
      </c>
      <c r="N268" s="55">
        <v>20740.93</v>
      </c>
      <c r="O268" s="55">
        <v>100.52221999999995</v>
      </c>
      <c r="P268" s="55">
        <v>0</v>
      </c>
      <c r="Q268" s="55">
        <v>75.620205393410998</v>
      </c>
      <c r="R268" s="56">
        <v>0</v>
      </c>
      <c r="S268" s="56">
        <v>1E-3</v>
      </c>
      <c r="T268" s="56">
        <v>2.0000000000000001E-4</v>
      </c>
    </row>
    <row r="269" spans="1:20">
      <c r="A269" t="s">
        <v>958</v>
      </c>
      <c r="B269" t="s">
        <v>959</v>
      </c>
      <c r="C269" t="s">
        <v>108</v>
      </c>
      <c r="D269" t="s">
        <v>828</v>
      </c>
      <c r="E269" s="106" t="s">
        <v>4062</v>
      </c>
      <c r="F269" t="s">
        <v>934</v>
      </c>
      <c r="G269" t="s">
        <v>841</v>
      </c>
      <c r="H269" t="s">
        <v>830</v>
      </c>
      <c r="I269" s="106" t="s">
        <v>4062</v>
      </c>
      <c r="J269" s="55">
        <v>3.71</v>
      </c>
      <c r="K269" t="s">
        <v>102</v>
      </c>
      <c r="L269" s="56">
        <v>0.04</v>
      </c>
      <c r="M269" s="56">
        <v>4.8000000000000001E-2</v>
      </c>
      <c r="N269" s="55">
        <v>58735.37</v>
      </c>
      <c r="O269" s="55">
        <v>99.467670000000169</v>
      </c>
      <c r="P269" s="55">
        <v>0</v>
      </c>
      <c r="Q269" s="55">
        <v>234.368519385973</v>
      </c>
      <c r="R269" s="56">
        <v>1E-4</v>
      </c>
      <c r="S269" s="56">
        <v>3.0000000000000001E-3</v>
      </c>
      <c r="T269" s="56">
        <v>5.0000000000000001E-4</v>
      </c>
    </row>
    <row r="270" spans="1:20">
      <c r="A270" t="s">
        <v>960</v>
      </c>
      <c r="B270" t="s">
        <v>961</v>
      </c>
      <c r="C270" t="s">
        <v>108</v>
      </c>
      <c r="D270" t="s">
        <v>828</v>
      </c>
      <c r="E270" s="106" t="s">
        <v>4062</v>
      </c>
      <c r="F270" t="s">
        <v>962</v>
      </c>
      <c r="G270" t="s">
        <v>841</v>
      </c>
      <c r="H270" t="s">
        <v>830</v>
      </c>
      <c r="I270" s="106" t="s">
        <v>4062</v>
      </c>
      <c r="J270" s="55">
        <v>3.71</v>
      </c>
      <c r="K270" t="s">
        <v>102</v>
      </c>
      <c r="L270" s="56">
        <v>4.6300000000000001E-2</v>
      </c>
      <c r="M270" s="56">
        <v>4.65E-2</v>
      </c>
      <c r="N270" s="55">
        <v>50169.79</v>
      </c>
      <c r="O270" s="55">
        <v>99.669370000000228</v>
      </c>
      <c r="P270" s="55">
        <v>0</v>
      </c>
      <c r="Q270" s="55">
        <v>200.59569989132299</v>
      </c>
      <c r="R270" s="56">
        <v>1E-4</v>
      </c>
      <c r="S270" s="56">
        <v>2.5000000000000001E-3</v>
      </c>
      <c r="T270" s="56">
        <v>4.0000000000000002E-4</v>
      </c>
    </row>
    <row r="271" spans="1:20">
      <c r="A271" t="s">
        <v>963</v>
      </c>
      <c r="B271" t="s">
        <v>964</v>
      </c>
      <c r="C271" t="s">
        <v>108</v>
      </c>
      <c r="D271" t="s">
        <v>828</v>
      </c>
      <c r="E271" s="106" t="s">
        <v>4062</v>
      </c>
      <c r="F271" t="s">
        <v>902</v>
      </c>
      <c r="G271" t="s">
        <v>841</v>
      </c>
      <c r="H271" t="s">
        <v>830</v>
      </c>
      <c r="I271" s="106" t="s">
        <v>4062</v>
      </c>
      <c r="J271" s="55">
        <v>4.05</v>
      </c>
      <c r="K271" t="s">
        <v>102</v>
      </c>
      <c r="L271" s="56">
        <v>4.6300000000000001E-2</v>
      </c>
      <c r="M271" s="56">
        <v>5.3600000000000002E-2</v>
      </c>
      <c r="N271" s="55">
        <v>34507.03</v>
      </c>
      <c r="O271" s="55">
        <v>99.12204999999976</v>
      </c>
      <c r="P271" s="55">
        <v>0</v>
      </c>
      <c r="Q271" s="55">
        <v>137.213069396609</v>
      </c>
      <c r="R271" s="56">
        <v>0</v>
      </c>
      <c r="S271" s="56">
        <v>1.6999999999999999E-3</v>
      </c>
      <c r="T271" s="56">
        <v>2.9999999999999997E-4</v>
      </c>
    </row>
    <row r="272" spans="1:20">
      <c r="A272" t="s">
        <v>965</v>
      </c>
      <c r="B272" t="s">
        <v>966</v>
      </c>
      <c r="C272" t="s">
        <v>108</v>
      </c>
      <c r="D272" t="s">
        <v>828</v>
      </c>
      <c r="E272" s="106" t="s">
        <v>4062</v>
      </c>
      <c r="F272" t="s">
        <v>934</v>
      </c>
      <c r="G272" t="s">
        <v>841</v>
      </c>
      <c r="H272" t="s">
        <v>830</v>
      </c>
      <c r="I272" s="106" t="s">
        <v>4062</v>
      </c>
      <c r="J272" s="55">
        <v>6.59</v>
      </c>
      <c r="K272" t="s">
        <v>102</v>
      </c>
      <c r="L272" s="56">
        <v>7.8799999999999995E-2</v>
      </c>
      <c r="M272" s="56">
        <v>5.9400000000000001E-2</v>
      </c>
      <c r="N272" s="55">
        <v>66077.289999999994</v>
      </c>
      <c r="O272" s="55">
        <v>114.79789999999994</v>
      </c>
      <c r="P272" s="55">
        <v>0</v>
      </c>
      <c r="Q272" s="55">
        <v>304.30128714668399</v>
      </c>
      <c r="R272" s="56">
        <v>1E-4</v>
      </c>
      <c r="S272" s="56">
        <v>3.8E-3</v>
      </c>
      <c r="T272" s="56">
        <v>5.9999999999999995E-4</v>
      </c>
    </row>
    <row r="273" spans="1:20">
      <c r="A273" t="s">
        <v>967</v>
      </c>
      <c r="B273" t="s">
        <v>968</v>
      </c>
      <c r="C273" t="s">
        <v>108</v>
      </c>
      <c r="D273" t="s">
        <v>828</v>
      </c>
      <c r="E273" s="106" t="s">
        <v>4062</v>
      </c>
      <c r="F273" t="s">
        <v>969</v>
      </c>
      <c r="G273" t="s">
        <v>841</v>
      </c>
      <c r="H273" t="s">
        <v>295</v>
      </c>
      <c r="I273" s="106" t="s">
        <v>4062</v>
      </c>
      <c r="J273" s="55">
        <v>6.84</v>
      </c>
      <c r="K273" t="s">
        <v>100</v>
      </c>
      <c r="L273" s="56">
        <v>4.2799999999999998E-2</v>
      </c>
      <c r="M273" s="56">
        <v>5.5599999999999997E-2</v>
      </c>
      <c r="N273" s="55">
        <v>73419.210000000006</v>
      </c>
      <c r="O273" s="55">
        <v>92.66803999999982</v>
      </c>
      <c r="P273" s="55">
        <v>0</v>
      </c>
      <c r="Q273" s="55">
        <v>246.76709026378501</v>
      </c>
      <c r="R273" s="56">
        <v>0</v>
      </c>
      <c r="S273" s="56">
        <v>3.0999999999999999E-3</v>
      </c>
      <c r="T273" s="56">
        <v>5.0000000000000001E-4</v>
      </c>
    </row>
    <row r="274" spans="1:20">
      <c r="A274" t="s">
        <v>970</v>
      </c>
      <c r="B274" t="s">
        <v>971</v>
      </c>
      <c r="C274" t="s">
        <v>108</v>
      </c>
      <c r="D274" t="s">
        <v>828</v>
      </c>
      <c r="E274" s="106" t="s">
        <v>4062</v>
      </c>
      <c r="F274" t="s">
        <v>894</v>
      </c>
      <c r="G274" t="s">
        <v>972</v>
      </c>
      <c r="H274" t="s">
        <v>295</v>
      </c>
      <c r="I274" s="106" t="s">
        <v>4062</v>
      </c>
      <c r="J274" s="55">
        <v>1.4</v>
      </c>
      <c r="K274" t="s">
        <v>100</v>
      </c>
      <c r="L274" s="56">
        <v>6.5000000000000002E-2</v>
      </c>
      <c r="M274" s="56">
        <v>6.4600000000000005E-2</v>
      </c>
      <c r="N274" s="55">
        <v>24473.07</v>
      </c>
      <c r="O274" s="55">
        <v>99.831830000000011</v>
      </c>
      <c r="P274" s="55">
        <v>0</v>
      </c>
      <c r="Q274" s="55">
        <v>88.614550765682495</v>
      </c>
      <c r="R274" s="56">
        <v>0</v>
      </c>
      <c r="S274" s="56">
        <v>1.1000000000000001E-3</v>
      </c>
      <c r="T274" s="56">
        <v>2.0000000000000001E-4</v>
      </c>
    </row>
    <row r="275" spans="1:20">
      <c r="A275" t="s">
        <v>973</v>
      </c>
      <c r="B275" t="s">
        <v>974</v>
      </c>
      <c r="C275" t="s">
        <v>108</v>
      </c>
      <c r="D275" t="s">
        <v>828</v>
      </c>
      <c r="E275" s="106" t="s">
        <v>4062</v>
      </c>
      <c r="F275" t="s">
        <v>934</v>
      </c>
      <c r="G275" t="s">
        <v>972</v>
      </c>
      <c r="H275" t="s">
        <v>295</v>
      </c>
      <c r="I275" s="106" t="s">
        <v>4062</v>
      </c>
      <c r="J275" s="55">
        <v>4.09</v>
      </c>
      <c r="K275" t="s">
        <v>100</v>
      </c>
      <c r="L275" s="56">
        <v>4.1300000000000003E-2</v>
      </c>
      <c r="M275" s="56">
        <v>5.7799999999999997E-2</v>
      </c>
      <c r="N275" s="55">
        <v>41604.22</v>
      </c>
      <c r="O275" s="55">
        <v>93.508879999999692</v>
      </c>
      <c r="P275" s="55">
        <v>0</v>
      </c>
      <c r="Q275" s="55">
        <v>141.103502841227</v>
      </c>
      <c r="R275" s="56">
        <v>1E-4</v>
      </c>
      <c r="S275" s="56">
        <v>1.8E-3</v>
      </c>
      <c r="T275" s="56">
        <v>2.9999999999999997E-4</v>
      </c>
    </row>
    <row r="276" spans="1:20">
      <c r="A276" t="s">
        <v>975</v>
      </c>
      <c r="B276" t="s">
        <v>976</v>
      </c>
      <c r="C276" t="s">
        <v>108</v>
      </c>
      <c r="D276" t="s">
        <v>828</v>
      </c>
      <c r="E276" s="106" t="s">
        <v>4062</v>
      </c>
      <c r="F276" t="s">
        <v>977</v>
      </c>
      <c r="G276" t="s">
        <v>972</v>
      </c>
      <c r="H276" t="s">
        <v>830</v>
      </c>
      <c r="I276" s="106" t="s">
        <v>4062</v>
      </c>
      <c r="J276" s="55">
        <v>4.4000000000000004</v>
      </c>
      <c r="K276" t="s">
        <v>102</v>
      </c>
      <c r="L276" s="56">
        <v>6.6299999999999998E-2</v>
      </c>
      <c r="M276" s="56">
        <v>6.1400000000000003E-2</v>
      </c>
      <c r="N276" s="55">
        <v>41604.22</v>
      </c>
      <c r="O276" s="55">
        <v>101.70061000000024</v>
      </c>
      <c r="P276" s="55">
        <v>0</v>
      </c>
      <c r="Q276" s="55">
        <v>169.737798351067</v>
      </c>
      <c r="R276" s="56">
        <v>1E-4</v>
      </c>
      <c r="S276" s="56">
        <v>2.0999999999999999E-3</v>
      </c>
      <c r="T276" s="56">
        <v>2.9999999999999997E-4</v>
      </c>
    </row>
    <row r="277" spans="1:20">
      <c r="A277" t="s">
        <v>978</v>
      </c>
      <c r="B277" t="s">
        <v>979</v>
      </c>
      <c r="C277" t="s">
        <v>108</v>
      </c>
      <c r="D277" t="s">
        <v>828</v>
      </c>
      <c r="E277" s="106" t="s">
        <v>4062</v>
      </c>
      <c r="F277" t="s">
        <v>882</v>
      </c>
      <c r="G277" t="s">
        <v>980</v>
      </c>
      <c r="H277" t="s">
        <v>867</v>
      </c>
      <c r="I277" s="106" t="s">
        <v>4062</v>
      </c>
      <c r="J277" s="55">
        <v>4.54</v>
      </c>
      <c r="K277" t="s">
        <v>100</v>
      </c>
      <c r="L277" s="56">
        <v>7.7499999999999999E-2</v>
      </c>
      <c r="M277" s="56">
        <v>7.22E-2</v>
      </c>
      <c r="N277" s="55">
        <v>50529.55</v>
      </c>
      <c r="O277" s="55">
        <v>104.81171999999999</v>
      </c>
      <c r="P277" s="55">
        <v>0</v>
      </c>
      <c r="Q277" s="55">
        <v>192.08914971024399</v>
      </c>
      <c r="R277" s="56">
        <v>0</v>
      </c>
      <c r="S277" s="56">
        <v>2.3999999999999998E-3</v>
      </c>
      <c r="T277" s="56">
        <v>4.0000000000000002E-4</v>
      </c>
    </row>
    <row r="278" spans="1:20">
      <c r="A278" t="s">
        <v>981</v>
      </c>
      <c r="B278" t="s">
        <v>982</v>
      </c>
      <c r="C278" t="s">
        <v>108</v>
      </c>
      <c r="D278" t="s">
        <v>828</v>
      </c>
      <c r="E278" s="106" t="s">
        <v>4062</v>
      </c>
      <c r="F278" t="s">
        <v>962</v>
      </c>
      <c r="G278" t="s">
        <v>972</v>
      </c>
      <c r="H278" t="s">
        <v>295</v>
      </c>
      <c r="I278" s="106" t="s">
        <v>4062</v>
      </c>
      <c r="J278" s="55">
        <v>4.2699999999999996</v>
      </c>
      <c r="K278" t="s">
        <v>104</v>
      </c>
      <c r="L278" s="56">
        <v>8.3799999999999999E-2</v>
      </c>
      <c r="M278" s="56">
        <v>6.93E-2</v>
      </c>
      <c r="N278" s="55">
        <v>73419.210000000006</v>
      </c>
      <c r="O278" s="55">
        <v>105.74071000000006</v>
      </c>
      <c r="P278" s="55">
        <v>0</v>
      </c>
      <c r="Q278" s="55">
        <v>358.73892255294402</v>
      </c>
      <c r="R278" s="56">
        <v>1E-4</v>
      </c>
      <c r="S278" s="56">
        <v>4.4999999999999997E-3</v>
      </c>
      <c r="T278" s="56">
        <v>6.9999999999999999E-4</v>
      </c>
    </row>
    <row r="279" spans="1:20">
      <c r="A279" t="s">
        <v>983</v>
      </c>
      <c r="B279" t="s">
        <v>984</v>
      </c>
      <c r="C279" t="s">
        <v>108</v>
      </c>
      <c r="D279" t="s">
        <v>828</v>
      </c>
      <c r="E279" s="106" t="s">
        <v>4062</v>
      </c>
      <c r="F279" t="s">
        <v>934</v>
      </c>
      <c r="G279" t="s">
        <v>972</v>
      </c>
      <c r="H279" t="s">
        <v>830</v>
      </c>
      <c r="I279" s="106" t="s">
        <v>4062</v>
      </c>
      <c r="J279" s="55">
        <v>5.89</v>
      </c>
      <c r="K279" t="s">
        <v>102</v>
      </c>
      <c r="L279" s="56">
        <v>6.6299999999999998E-2</v>
      </c>
      <c r="M279" s="56">
        <v>5.5E-2</v>
      </c>
      <c r="N279" s="55">
        <v>97892.28</v>
      </c>
      <c r="O279" s="55">
        <v>109.26631999999996</v>
      </c>
      <c r="P279" s="55">
        <v>0</v>
      </c>
      <c r="Q279" s="55">
        <v>429.09394186665702</v>
      </c>
      <c r="R279" s="56">
        <v>1E-4</v>
      </c>
      <c r="S279" s="56">
        <v>5.4000000000000003E-3</v>
      </c>
      <c r="T279" s="56">
        <v>8.9999999999999998E-4</v>
      </c>
    </row>
    <row r="280" spans="1:20">
      <c r="A280" t="s">
        <v>985</v>
      </c>
      <c r="B280" t="s">
        <v>986</v>
      </c>
      <c r="C280" t="s">
        <v>108</v>
      </c>
      <c r="D280" t="s">
        <v>828</v>
      </c>
      <c r="E280" s="106" t="s">
        <v>4062</v>
      </c>
      <c r="F280" t="s">
        <v>902</v>
      </c>
      <c r="G280" t="s">
        <v>980</v>
      </c>
      <c r="H280" t="s">
        <v>867</v>
      </c>
      <c r="I280" s="106" t="s">
        <v>4062</v>
      </c>
      <c r="J280" s="55">
        <v>3.85</v>
      </c>
      <c r="K280" t="s">
        <v>102</v>
      </c>
      <c r="L280" s="56">
        <v>6.13E-2</v>
      </c>
      <c r="M280" s="56">
        <v>4.0399999999999998E-2</v>
      </c>
      <c r="N280" s="55">
        <v>48946.14</v>
      </c>
      <c r="O280" s="55">
        <v>111.74012999999979</v>
      </c>
      <c r="P280" s="55">
        <v>0</v>
      </c>
      <c r="Q280" s="55">
        <v>219.404354637333</v>
      </c>
      <c r="R280" s="56">
        <v>1E-4</v>
      </c>
      <c r="S280" s="56">
        <v>2.8E-3</v>
      </c>
      <c r="T280" s="56">
        <v>4.0000000000000002E-4</v>
      </c>
    </row>
    <row r="281" spans="1:20">
      <c r="A281" t="s">
        <v>987</v>
      </c>
      <c r="B281" t="s">
        <v>988</v>
      </c>
      <c r="C281" t="s">
        <v>108</v>
      </c>
      <c r="D281" t="s">
        <v>828</v>
      </c>
      <c r="E281" s="106" t="s">
        <v>4062</v>
      </c>
      <c r="F281" t="s">
        <v>902</v>
      </c>
      <c r="G281" t="s">
        <v>980</v>
      </c>
      <c r="H281" t="s">
        <v>867</v>
      </c>
      <c r="I281" s="106" t="s">
        <v>4062</v>
      </c>
      <c r="J281" s="55">
        <v>3.32</v>
      </c>
      <c r="K281" t="s">
        <v>100</v>
      </c>
      <c r="L281" s="56">
        <v>7.3499999999999996E-2</v>
      </c>
      <c r="M281" s="56">
        <v>5.7099999999999998E-2</v>
      </c>
      <c r="N281" s="55">
        <v>39156.910000000003</v>
      </c>
      <c r="O281" s="55">
        <v>106.43533000000001</v>
      </c>
      <c r="P281" s="55">
        <v>0</v>
      </c>
      <c r="Q281" s="55">
        <v>151.16170418685101</v>
      </c>
      <c r="R281" s="56">
        <v>0</v>
      </c>
      <c r="S281" s="56">
        <v>1.9E-3</v>
      </c>
      <c r="T281" s="56">
        <v>2.9999999999999997E-4</v>
      </c>
    </row>
    <row r="282" spans="1:20">
      <c r="A282" t="s">
        <v>989</v>
      </c>
      <c r="B282" t="s">
        <v>990</v>
      </c>
      <c r="C282" t="s">
        <v>108</v>
      </c>
      <c r="D282" t="s">
        <v>828</v>
      </c>
      <c r="E282" s="106" t="s">
        <v>4062</v>
      </c>
      <c r="F282" t="s">
        <v>882</v>
      </c>
      <c r="G282" t="s">
        <v>980</v>
      </c>
      <c r="H282" t="s">
        <v>867</v>
      </c>
      <c r="I282" s="106" t="s">
        <v>4062</v>
      </c>
      <c r="J282" s="55">
        <v>4.13</v>
      </c>
      <c r="K282" t="s">
        <v>100</v>
      </c>
      <c r="L282" s="56">
        <v>7.4999999999999997E-2</v>
      </c>
      <c r="M282" s="56">
        <v>7.46E-2</v>
      </c>
      <c r="N282" s="55">
        <v>58735.37</v>
      </c>
      <c r="O282" s="55">
        <v>100.6346699999998</v>
      </c>
      <c r="P282" s="55">
        <v>0</v>
      </c>
      <c r="Q282" s="55">
        <v>214.385244717869</v>
      </c>
      <c r="R282" s="56">
        <v>1E-4</v>
      </c>
      <c r="S282" s="56">
        <v>2.7000000000000001E-3</v>
      </c>
      <c r="T282" s="56">
        <v>4.0000000000000002E-4</v>
      </c>
    </row>
    <row r="283" spans="1:20">
      <c r="A283" t="s">
        <v>991</v>
      </c>
      <c r="B283" t="s">
        <v>992</v>
      </c>
      <c r="C283" t="s">
        <v>108</v>
      </c>
      <c r="D283" t="s">
        <v>828</v>
      </c>
      <c r="E283" s="106" t="s">
        <v>4062</v>
      </c>
      <c r="F283" t="s">
        <v>969</v>
      </c>
      <c r="G283" t="s">
        <v>972</v>
      </c>
      <c r="H283" t="s">
        <v>830</v>
      </c>
      <c r="I283" s="106" t="s">
        <v>4062</v>
      </c>
      <c r="J283" s="55">
        <v>6.57</v>
      </c>
      <c r="K283" t="s">
        <v>100</v>
      </c>
      <c r="L283" s="56">
        <v>5.1299999999999998E-2</v>
      </c>
      <c r="M283" s="56">
        <v>5.8299999999999998E-2</v>
      </c>
      <c r="N283" s="55">
        <v>52617.1</v>
      </c>
      <c r="O283" s="55">
        <v>96.784880000000015</v>
      </c>
      <c r="P283" s="55">
        <v>0</v>
      </c>
      <c r="Q283" s="55">
        <v>184.70641526167901</v>
      </c>
      <c r="R283" s="56">
        <v>1E-4</v>
      </c>
      <c r="S283" s="56">
        <v>2.3E-3</v>
      </c>
      <c r="T283" s="56">
        <v>4.0000000000000002E-4</v>
      </c>
    </row>
    <row r="284" spans="1:20">
      <c r="A284" t="s">
        <v>993</v>
      </c>
      <c r="B284" t="s">
        <v>994</v>
      </c>
      <c r="C284" t="s">
        <v>108</v>
      </c>
      <c r="D284" t="s">
        <v>828</v>
      </c>
      <c r="E284" s="106" t="s">
        <v>4062</v>
      </c>
      <c r="F284" t="s">
        <v>894</v>
      </c>
      <c r="G284" t="s">
        <v>972</v>
      </c>
      <c r="H284" t="s">
        <v>830</v>
      </c>
      <c r="I284" s="106" t="s">
        <v>4062</v>
      </c>
      <c r="J284" s="55">
        <v>6.96</v>
      </c>
      <c r="K284" t="s">
        <v>100</v>
      </c>
      <c r="L284" s="56">
        <v>6.4000000000000001E-2</v>
      </c>
      <c r="M284" s="56">
        <v>5.79E-2</v>
      </c>
      <c r="N284" s="55">
        <v>61182.68</v>
      </c>
      <c r="O284" s="55">
        <v>105.33633000000009</v>
      </c>
      <c r="P284" s="55">
        <v>0</v>
      </c>
      <c r="Q284" s="55">
        <v>233.75140786962501</v>
      </c>
      <c r="R284" s="56">
        <v>0</v>
      </c>
      <c r="S284" s="56">
        <v>3.0000000000000001E-3</v>
      </c>
      <c r="T284" s="56">
        <v>5.0000000000000001E-4</v>
      </c>
    </row>
    <row r="285" spans="1:20">
      <c r="A285" t="s">
        <v>995</v>
      </c>
      <c r="B285" t="s">
        <v>996</v>
      </c>
      <c r="C285" t="s">
        <v>108</v>
      </c>
      <c r="D285" t="s">
        <v>828</v>
      </c>
      <c r="E285" s="106" t="s">
        <v>4062</v>
      </c>
      <c r="F285" t="s">
        <v>882</v>
      </c>
      <c r="G285" t="s">
        <v>980</v>
      </c>
      <c r="H285" t="s">
        <v>867</v>
      </c>
      <c r="I285" s="106" t="s">
        <v>4062</v>
      </c>
      <c r="J285" s="55">
        <v>3.94</v>
      </c>
      <c r="K285" t="s">
        <v>100</v>
      </c>
      <c r="L285" s="56">
        <v>7.6300000000000007E-2</v>
      </c>
      <c r="M285" s="56">
        <v>8.2699999999999996E-2</v>
      </c>
      <c r="N285" s="55">
        <v>73419.210000000006</v>
      </c>
      <c r="O285" s="55">
        <v>99.136599999999916</v>
      </c>
      <c r="P285" s="55">
        <v>0</v>
      </c>
      <c r="Q285" s="55">
        <v>263.99231407769901</v>
      </c>
      <c r="R285" s="56">
        <v>1E-4</v>
      </c>
      <c r="S285" s="56">
        <v>3.3E-3</v>
      </c>
      <c r="T285" s="56">
        <v>5.0000000000000001E-4</v>
      </c>
    </row>
    <row r="286" spans="1:20">
      <c r="A286" t="s">
        <v>997</v>
      </c>
      <c r="B286" t="s">
        <v>998</v>
      </c>
      <c r="C286" t="s">
        <v>108</v>
      </c>
      <c r="D286" t="s">
        <v>828</v>
      </c>
      <c r="E286" s="106" t="s">
        <v>4062</v>
      </c>
      <c r="F286" t="s">
        <v>848</v>
      </c>
      <c r="G286" t="s">
        <v>980</v>
      </c>
      <c r="H286" t="s">
        <v>867</v>
      </c>
      <c r="I286" s="106" t="s">
        <v>4062</v>
      </c>
      <c r="J286" s="55">
        <v>2.92</v>
      </c>
      <c r="K286" t="s">
        <v>100</v>
      </c>
      <c r="L286" s="56">
        <v>5.2999999999999999E-2</v>
      </c>
      <c r="M286" s="56">
        <v>9.1899999999999996E-2</v>
      </c>
      <c r="N286" s="55">
        <v>75744.149999999994</v>
      </c>
      <c r="O286" s="55">
        <v>90.461829999999807</v>
      </c>
      <c r="P286" s="55">
        <v>0</v>
      </c>
      <c r="Q286" s="55">
        <v>248.520386842216</v>
      </c>
      <c r="R286" s="56">
        <v>1E-4</v>
      </c>
      <c r="S286" s="56">
        <v>3.0999999999999999E-3</v>
      </c>
      <c r="T286" s="56">
        <v>5.0000000000000001E-4</v>
      </c>
    </row>
    <row r="287" spans="1:20">
      <c r="A287" t="s">
        <v>999</v>
      </c>
      <c r="B287" t="s">
        <v>1000</v>
      </c>
      <c r="C287" t="s">
        <v>108</v>
      </c>
      <c r="D287" t="s">
        <v>828</v>
      </c>
      <c r="E287" s="106" t="s">
        <v>4062</v>
      </c>
      <c r="F287" t="s">
        <v>962</v>
      </c>
      <c r="G287" t="s">
        <v>972</v>
      </c>
      <c r="H287" t="s">
        <v>295</v>
      </c>
      <c r="I287" s="106" t="s">
        <v>4062</v>
      </c>
      <c r="J287" s="55">
        <v>6.17</v>
      </c>
      <c r="K287" t="s">
        <v>100</v>
      </c>
      <c r="L287" s="56">
        <v>4.1300000000000003E-2</v>
      </c>
      <c r="M287" s="56">
        <v>6.6600000000000006E-2</v>
      </c>
      <c r="N287" s="55">
        <v>25696.720000000001</v>
      </c>
      <c r="O287" s="55">
        <v>85.646919999999952</v>
      </c>
      <c r="P287" s="55">
        <v>0</v>
      </c>
      <c r="Q287" s="55">
        <v>79.824645324654</v>
      </c>
      <c r="R287" s="56">
        <v>0</v>
      </c>
      <c r="S287" s="56">
        <v>1E-3</v>
      </c>
      <c r="T287" s="56">
        <v>2.0000000000000001E-4</v>
      </c>
    </row>
    <row r="288" spans="1:20">
      <c r="A288" t="s">
        <v>1001</v>
      </c>
      <c r="B288" t="s">
        <v>1002</v>
      </c>
      <c r="C288" t="s">
        <v>108</v>
      </c>
      <c r="D288" t="s">
        <v>828</v>
      </c>
      <c r="E288" s="106" t="s">
        <v>4062</v>
      </c>
      <c r="F288" t="s">
        <v>962</v>
      </c>
      <c r="G288" t="s">
        <v>972</v>
      </c>
      <c r="H288" t="s">
        <v>295</v>
      </c>
      <c r="I288" s="106" t="s">
        <v>4062</v>
      </c>
      <c r="J288" s="55">
        <v>4.66</v>
      </c>
      <c r="K288" t="s">
        <v>102</v>
      </c>
      <c r="L288" s="56">
        <v>6.5000000000000002E-2</v>
      </c>
      <c r="M288" s="56">
        <v>4.9700000000000001E-2</v>
      </c>
      <c r="N288" s="55">
        <v>29367.68</v>
      </c>
      <c r="O288" s="55">
        <v>108.95943000000017</v>
      </c>
      <c r="P288" s="55">
        <v>0</v>
      </c>
      <c r="Q288" s="55">
        <v>128.36661366698999</v>
      </c>
      <c r="R288" s="56">
        <v>0</v>
      </c>
      <c r="S288" s="56">
        <v>1.6000000000000001E-3</v>
      </c>
      <c r="T288" s="56">
        <v>2.9999999999999997E-4</v>
      </c>
    </row>
    <row r="289" spans="1:20">
      <c r="A289" t="s">
        <v>1003</v>
      </c>
      <c r="B289" t="s">
        <v>1004</v>
      </c>
      <c r="C289" t="s">
        <v>108</v>
      </c>
      <c r="D289" t="s">
        <v>828</v>
      </c>
      <c r="E289" s="106" t="s">
        <v>4062</v>
      </c>
      <c r="F289" t="s">
        <v>962</v>
      </c>
      <c r="G289" t="s">
        <v>972</v>
      </c>
      <c r="H289" t="s">
        <v>295</v>
      </c>
      <c r="I289" s="106" t="s">
        <v>4062</v>
      </c>
      <c r="J289" s="55">
        <v>0.5</v>
      </c>
      <c r="K289" t="s">
        <v>100</v>
      </c>
      <c r="L289" s="56">
        <v>6.25E-2</v>
      </c>
      <c r="M289" s="56">
        <v>6.6400000000000001E-2</v>
      </c>
      <c r="N289" s="55">
        <v>65328.41</v>
      </c>
      <c r="O289" s="55">
        <v>100.89442000000012</v>
      </c>
      <c r="P289" s="55">
        <v>0</v>
      </c>
      <c r="Q289" s="55">
        <v>239.06543676284701</v>
      </c>
      <c r="R289" s="56">
        <v>1E-4</v>
      </c>
      <c r="S289" s="56">
        <v>3.0000000000000001E-3</v>
      </c>
      <c r="T289" s="56">
        <v>5.0000000000000001E-4</v>
      </c>
    </row>
    <row r="290" spans="1:20">
      <c r="A290" t="s">
        <v>1005</v>
      </c>
      <c r="B290" t="s">
        <v>1006</v>
      </c>
      <c r="C290" t="s">
        <v>108</v>
      </c>
      <c r="D290" t="s">
        <v>828</v>
      </c>
      <c r="E290" s="106" t="s">
        <v>4062</v>
      </c>
      <c r="F290" t="s">
        <v>894</v>
      </c>
      <c r="G290" t="s">
        <v>972</v>
      </c>
      <c r="H290" t="s">
        <v>830</v>
      </c>
      <c r="I290" s="106" t="s">
        <v>4062</v>
      </c>
      <c r="J290" s="55">
        <v>2.35</v>
      </c>
      <c r="K290" t="s">
        <v>102</v>
      </c>
      <c r="L290" s="56">
        <v>5.7500000000000002E-2</v>
      </c>
      <c r="M290" s="56">
        <v>4.2599999999999999E-2</v>
      </c>
      <c r="N290" s="55">
        <v>22270.49</v>
      </c>
      <c r="O290" s="55">
        <v>105.49755999999999</v>
      </c>
      <c r="P290" s="55">
        <v>0</v>
      </c>
      <c r="Q290" s="55">
        <v>94.251834153356498</v>
      </c>
      <c r="R290" s="56">
        <v>0</v>
      </c>
      <c r="S290" s="56">
        <v>1.1999999999999999E-3</v>
      </c>
      <c r="T290" s="56">
        <v>2.0000000000000001E-4</v>
      </c>
    </row>
    <row r="291" spans="1:20">
      <c r="A291" t="s">
        <v>1007</v>
      </c>
      <c r="B291" t="s">
        <v>1008</v>
      </c>
      <c r="C291" t="s">
        <v>108</v>
      </c>
      <c r="D291" t="s">
        <v>828</v>
      </c>
      <c r="E291" s="106" t="s">
        <v>4062</v>
      </c>
      <c r="F291" t="s">
        <v>894</v>
      </c>
      <c r="G291" t="s">
        <v>972</v>
      </c>
      <c r="H291" t="s">
        <v>830</v>
      </c>
      <c r="I291" s="106" t="s">
        <v>4062</v>
      </c>
      <c r="J291" s="55">
        <v>4.3499999999999996</v>
      </c>
      <c r="K291" t="s">
        <v>102</v>
      </c>
      <c r="L291" s="56">
        <v>6.13E-2</v>
      </c>
      <c r="M291" s="56">
        <v>4.6300000000000001E-2</v>
      </c>
      <c r="N291" s="55">
        <v>48946.14</v>
      </c>
      <c r="O291" s="55">
        <v>107.98210999999978</v>
      </c>
      <c r="P291" s="55">
        <v>0</v>
      </c>
      <c r="Q291" s="55">
        <v>212.02539460914801</v>
      </c>
      <c r="R291" s="56">
        <v>1E-4</v>
      </c>
      <c r="S291" s="56">
        <v>2.7000000000000001E-3</v>
      </c>
      <c r="T291" s="56">
        <v>4.0000000000000002E-4</v>
      </c>
    </row>
    <row r="292" spans="1:20">
      <c r="A292" t="s">
        <v>1009</v>
      </c>
      <c r="B292" t="s">
        <v>1010</v>
      </c>
      <c r="C292" t="s">
        <v>108</v>
      </c>
      <c r="D292" t="s">
        <v>828</v>
      </c>
      <c r="E292" s="106" t="s">
        <v>4062</v>
      </c>
      <c r="F292" t="s">
        <v>1011</v>
      </c>
      <c r="G292" t="s">
        <v>1012</v>
      </c>
      <c r="H292" t="s">
        <v>295</v>
      </c>
      <c r="I292" s="106" t="s">
        <v>4062</v>
      </c>
      <c r="J292" s="55">
        <v>4.34</v>
      </c>
      <c r="K292" t="s">
        <v>102</v>
      </c>
      <c r="L292" s="56">
        <v>7.2499999999999995E-2</v>
      </c>
      <c r="M292" s="56">
        <v>5.1900000000000002E-2</v>
      </c>
      <c r="N292" s="55">
        <v>48946.14</v>
      </c>
      <c r="O292" s="55">
        <v>110.17251000000005</v>
      </c>
      <c r="P292" s="55">
        <v>0</v>
      </c>
      <c r="Q292" s="55">
        <v>216.32629615989501</v>
      </c>
      <c r="R292" s="56">
        <v>1E-4</v>
      </c>
      <c r="S292" s="56">
        <v>2.7000000000000001E-3</v>
      </c>
      <c r="T292" s="56">
        <v>4.0000000000000002E-4</v>
      </c>
    </row>
    <row r="293" spans="1:20">
      <c r="A293" t="s">
        <v>1013</v>
      </c>
      <c r="B293" t="s">
        <v>1014</v>
      </c>
      <c r="C293" t="s">
        <v>108</v>
      </c>
      <c r="D293" t="s">
        <v>828</v>
      </c>
      <c r="E293" s="106" t="s">
        <v>4062</v>
      </c>
      <c r="F293" t="s">
        <v>894</v>
      </c>
      <c r="G293" t="s">
        <v>1015</v>
      </c>
      <c r="H293" t="s">
        <v>867</v>
      </c>
      <c r="I293" s="106" t="s">
        <v>4062</v>
      </c>
      <c r="J293" s="55">
        <v>6.11</v>
      </c>
      <c r="K293" t="s">
        <v>100</v>
      </c>
      <c r="L293" s="56">
        <v>3.7499999999999999E-2</v>
      </c>
      <c r="M293" s="56">
        <v>5.7599999999999998E-2</v>
      </c>
      <c r="N293" s="55">
        <v>78313.820000000007</v>
      </c>
      <c r="O293" s="55">
        <v>89.758500000000041</v>
      </c>
      <c r="P293" s="55">
        <v>0</v>
      </c>
      <c r="Q293" s="55">
        <v>254.953835822287</v>
      </c>
      <c r="R293" s="56">
        <v>1E-4</v>
      </c>
      <c r="S293" s="56">
        <v>3.2000000000000002E-3</v>
      </c>
      <c r="T293" s="56">
        <v>5.0000000000000001E-4</v>
      </c>
    </row>
    <row r="294" spans="1:20">
      <c r="A294" t="s">
        <v>1016</v>
      </c>
      <c r="B294" t="s">
        <v>1017</v>
      </c>
      <c r="C294" t="s">
        <v>108</v>
      </c>
      <c r="D294" t="s">
        <v>828</v>
      </c>
      <c r="E294" s="106" t="s">
        <v>4062</v>
      </c>
      <c r="F294" t="s">
        <v>1018</v>
      </c>
      <c r="G294" t="s">
        <v>1012</v>
      </c>
      <c r="H294" t="s">
        <v>830</v>
      </c>
      <c r="I294" s="106" t="s">
        <v>4062</v>
      </c>
      <c r="J294" s="55">
        <v>6.19</v>
      </c>
      <c r="K294" t="s">
        <v>100</v>
      </c>
      <c r="L294" s="56">
        <v>0.04</v>
      </c>
      <c r="M294" s="56">
        <v>5.6099999999999997E-2</v>
      </c>
      <c r="N294" s="55">
        <v>73419.210000000006</v>
      </c>
      <c r="O294" s="55">
        <v>91.413669999999854</v>
      </c>
      <c r="P294" s="55">
        <v>0</v>
      </c>
      <c r="Q294" s="55">
        <v>243.42680989296699</v>
      </c>
      <c r="R294" s="56">
        <v>1E-4</v>
      </c>
      <c r="S294" s="56">
        <v>3.0999999999999999E-3</v>
      </c>
      <c r="T294" s="56">
        <v>5.0000000000000001E-4</v>
      </c>
    </row>
    <row r="295" spans="1:20">
      <c r="A295" t="s">
        <v>1019</v>
      </c>
      <c r="B295" t="s">
        <v>1020</v>
      </c>
      <c r="C295" t="s">
        <v>108</v>
      </c>
      <c r="D295" t="s">
        <v>828</v>
      </c>
      <c r="E295" s="106" t="s">
        <v>4062</v>
      </c>
      <c r="F295" t="s">
        <v>902</v>
      </c>
      <c r="G295" t="s">
        <v>1012</v>
      </c>
      <c r="H295" t="s">
        <v>830</v>
      </c>
      <c r="I295" s="106" t="s">
        <v>4062</v>
      </c>
      <c r="J295" s="55">
        <v>5.36</v>
      </c>
      <c r="K295" t="s">
        <v>100</v>
      </c>
      <c r="L295" s="56">
        <v>3.7499999999999999E-2</v>
      </c>
      <c r="M295" s="56">
        <v>5.57E-2</v>
      </c>
      <c r="N295" s="55">
        <v>46498.83</v>
      </c>
      <c r="O295" s="55">
        <v>91.905080000000225</v>
      </c>
      <c r="P295" s="55">
        <v>0</v>
      </c>
      <c r="Q295" s="55">
        <v>154.99907212461599</v>
      </c>
      <c r="R295" s="56">
        <v>1E-4</v>
      </c>
      <c r="S295" s="56">
        <v>2E-3</v>
      </c>
      <c r="T295" s="56">
        <v>2.9999999999999997E-4</v>
      </c>
    </row>
    <row r="296" spans="1:20">
      <c r="A296" t="s">
        <v>1021</v>
      </c>
      <c r="B296" t="s">
        <v>1022</v>
      </c>
      <c r="C296" t="s">
        <v>108</v>
      </c>
      <c r="D296" t="s">
        <v>828</v>
      </c>
      <c r="E296" s="106" t="s">
        <v>4062</v>
      </c>
      <c r="F296" t="s">
        <v>848</v>
      </c>
      <c r="G296" t="s">
        <v>1015</v>
      </c>
      <c r="H296" t="s">
        <v>867</v>
      </c>
      <c r="I296" s="106" t="s">
        <v>4062</v>
      </c>
      <c r="J296" s="55">
        <v>4.0199999999999996</v>
      </c>
      <c r="K296" t="s">
        <v>100</v>
      </c>
      <c r="L296" s="56">
        <v>5.1299999999999998E-2</v>
      </c>
      <c r="M296" s="56">
        <v>5.9700000000000003E-2</v>
      </c>
      <c r="N296" s="55">
        <v>50578.49</v>
      </c>
      <c r="O296" s="55">
        <v>96.576539999999866</v>
      </c>
      <c r="P296" s="55">
        <v>0</v>
      </c>
      <c r="Q296" s="55">
        <v>177.167908056394</v>
      </c>
      <c r="R296" s="56">
        <v>1E-4</v>
      </c>
      <c r="S296" s="56">
        <v>2.2000000000000001E-3</v>
      </c>
      <c r="T296" s="56">
        <v>4.0000000000000002E-4</v>
      </c>
    </row>
    <row r="297" spans="1:20">
      <c r="A297" t="s">
        <v>1023</v>
      </c>
      <c r="B297" t="s">
        <v>1024</v>
      </c>
      <c r="C297" t="s">
        <v>108</v>
      </c>
      <c r="D297" t="s">
        <v>828</v>
      </c>
      <c r="E297" s="106" t="s">
        <v>4062</v>
      </c>
      <c r="F297" t="s">
        <v>882</v>
      </c>
      <c r="G297" t="s">
        <v>1012</v>
      </c>
      <c r="H297" t="s">
        <v>830</v>
      </c>
      <c r="I297" s="106" t="s">
        <v>4062</v>
      </c>
      <c r="J297" s="55">
        <v>4.46</v>
      </c>
      <c r="K297" t="s">
        <v>102</v>
      </c>
      <c r="L297" s="56">
        <v>7.8799999999999995E-2</v>
      </c>
      <c r="M297" s="56">
        <v>7.1400000000000005E-2</v>
      </c>
      <c r="N297" s="55">
        <v>72929.75</v>
      </c>
      <c r="O297" s="55">
        <v>106.47931000000007</v>
      </c>
      <c r="P297" s="55">
        <v>0</v>
      </c>
      <c r="Q297" s="55">
        <v>311.52117743608301</v>
      </c>
      <c r="R297" s="56">
        <v>1E-4</v>
      </c>
      <c r="S297" s="56">
        <v>3.8999999999999998E-3</v>
      </c>
      <c r="T297" s="56">
        <v>5.9999999999999995E-4</v>
      </c>
    </row>
    <row r="298" spans="1:20">
      <c r="A298" t="s">
        <v>1025</v>
      </c>
      <c r="B298" t="s">
        <v>1026</v>
      </c>
      <c r="C298" t="s">
        <v>108</v>
      </c>
      <c r="D298" t="s">
        <v>828</v>
      </c>
      <c r="E298" s="106" t="s">
        <v>4062</v>
      </c>
      <c r="F298" t="s">
        <v>962</v>
      </c>
      <c r="G298" t="s">
        <v>1012</v>
      </c>
      <c r="H298" t="s">
        <v>830</v>
      </c>
      <c r="I298" s="106" t="s">
        <v>4062</v>
      </c>
      <c r="J298" s="55">
        <v>5.78</v>
      </c>
      <c r="K298" t="s">
        <v>102</v>
      </c>
      <c r="L298" s="56">
        <v>6.1400000000000003E-2</v>
      </c>
      <c r="M298" s="56">
        <v>4.9700000000000001E-2</v>
      </c>
      <c r="N298" s="55">
        <v>24473.07</v>
      </c>
      <c r="O298" s="55">
        <v>108.23021999999965</v>
      </c>
      <c r="P298" s="55">
        <v>0</v>
      </c>
      <c r="Q298" s="55">
        <v>106.256282194036</v>
      </c>
      <c r="R298" s="56">
        <v>0</v>
      </c>
      <c r="S298" s="56">
        <v>1.2999999999999999E-3</v>
      </c>
      <c r="T298" s="56">
        <v>2.0000000000000001E-4</v>
      </c>
    </row>
    <row r="299" spans="1:20">
      <c r="A299" t="s">
        <v>1027</v>
      </c>
      <c r="B299" t="s">
        <v>1028</v>
      </c>
      <c r="C299" t="s">
        <v>108</v>
      </c>
      <c r="D299" t="s">
        <v>828</v>
      </c>
      <c r="E299" s="106" t="s">
        <v>4062</v>
      </c>
      <c r="F299" t="s">
        <v>962</v>
      </c>
      <c r="G299" t="s">
        <v>1012</v>
      </c>
      <c r="H299" t="s">
        <v>830</v>
      </c>
      <c r="I299" s="106" t="s">
        <v>4062</v>
      </c>
      <c r="J299" s="55">
        <v>4.0999999999999996</v>
      </c>
      <c r="K299" t="s">
        <v>102</v>
      </c>
      <c r="L299" s="56">
        <v>7.1300000000000002E-2</v>
      </c>
      <c r="M299" s="56">
        <v>5.1200000000000002E-2</v>
      </c>
      <c r="N299" s="55">
        <v>73419.210000000006</v>
      </c>
      <c r="O299" s="55">
        <v>108.44174999999998</v>
      </c>
      <c r="P299" s="55">
        <v>0</v>
      </c>
      <c r="Q299" s="55">
        <v>319.39186272415799</v>
      </c>
      <c r="R299" s="56">
        <v>1E-4</v>
      </c>
      <c r="S299" s="56">
        <v>4.0000000000000001E-3</v>
      </c>
      <c r="T299" s="56">
        <v>5.9999999999999995E-4</v>
      </c>
    </row>
    <row r="300" spans="1:20">
      <c r="A300" t="s">
        <v>1029</v>
      </c>
      <c r="B300" t="s">
        <v>1030</v>
      </c>
      <c r="C300" t="s">
        <v>108</v>
      </c>
      <c r="D300" t="s">
        <v>828</v>
      </c>
      <c r="E300" s="106" t="s">
        <v>4062</v>
      </c>
      <c r="F300" t="s">
        <v>937</v>
      </c>
      <c r="G300" t="s">
        <v>849</v>
      </c>
      <c r="H300" t="s">
        <v>830</v>
      </c>
      <c r="I300" s="106" t="s">
        <v>4062</v>
      </c>
      <c r="J300" s="55">
        <v>3.97</v>
      </c>
      <c r="K300" t="s">
        <v>100</v>
      </c>
      <c r="L300" s="56">
        <v>4.6300000000000001E-2</v>
      </c>
      <c r="M300" s="56">
        <v>5.7700000000000001E-2</v>
      </c>
      <c r="N300" s="55">
        <v>61190.02</v>
      </c>
      <c r="O300" s="55">
        <v>95.765129999999857</v>
      </c>
      <c r="P300" s="55">
        <v>0</v>
      </c>
      <c r="Q300" s="55">
        <v>212.53749287949401</v>
      </c>
      <c r="R300" s="56">
        <v>1E-4</v>
      </c>
      <c r="S300" s="56">
        <v>2.7000000000000001E-3</v>
      </c>
      <c r="T300" s="56">
        <v>4.0000000000000002E-4</v>
      </c>
    </row>
    <row r="301" spans="1:20">
      <c r="A301" t="s">
        <v>1031</v>
      </c>
      <c r="B301" t="s">
        <v>1032</v>
      </c>
      <c r="C301" t="s">
        <v>108</v>
      </c>
      <c r="D301" t="s">
        <v>828</v>
      </c>
      <c r="E301" s="106" t="s">
        <v>4062</v>
      </c>
      <c r="F301" t="s">
        <v>882</v>
      </c>
      <c r="G301" t="s">
        <v>849</v>
      </c>
      <c r="H301" t="s">
        <v>830</v>
      </c>
      <c r="I301" s="106" t="s">
        <v>4062</v>
      </c>
      <c r="J301" s="55">
        <v>3.53</v>
      </c>
      <c r="K301" t="s">
        <v>104</v>
      </c>
      <c r="L301" s="56">
        <v>8.8800000000000004E-2</v>
      </c>
      <c r="M301" s="56">
        <v>8.8900000000000007E-2</v>
      </c>
      <c r="N301" s="55">
        <v>49680.33</v>
      </c>
      <c r="O301" s="55">
        <v>99.901110000000187</v>
      </c>
      <c r="P301" s="55">
        <v>0</v>
      </c>
      <c r="Q301" s="55">
        <v>229.34081726309299</v>
      </c>
      <c r="R301" s="56">
        <v>0</v>
      </c>
      <c r="S301" s="56">
        <v>2.8999999999999998E-3</v>
      </c>
      <c r="T301" s="56">
        <v>5.0000000000000001E-4</v>
      </c>
    </row>
    <row r="302" spans="1:20">
      <c r="A302" t="s">
        <v>1033</v>
      </c>
      <c r="B302" t="s">
        <v>1034</v>
      </c>
      <c r="C302" t="s">
        <v>108</v>
      </c>
      <c r="D302" t="s">
        <v>828</v>
      </c>
      <c r="E302" s="106" t="s">
        <v>4062</v>
      </c>
      <c r="F302" t="s">
        <v>1018</v>
      </c>
      <c r="G302" t="s">
        <v>1035</v>
      </c>
      <c r="H302" t="s">
        <v>867</v>
      </c>
      <c r="I302" s="106" t="s">
        <v>4062</v>
      </c>
      <c r="J302" s="55">
        <v>3.57</v>
      </c>
      <c r="K302" t="s">
        <v>100</v>
      </c>
      <c r="L302" s="56">
        <v>6.3799999999999996E-2</v>
      </c>
      <c r="M302" s="56">
        <v>5.8599999999999999E-2</v>
      </c>
      <c r="N302" s="55">
        <v>68524.600000000006</v>
      </c>
      <c r="O302" s="55">
        <v>104.10454000000013</v>
      </c>
      <c r="P302" s="55">
        <v>0</v>
      </c>
      <c r="Q302" s="55">
        <v>258.74009555027902</v>
      </c>
      <c r="R302" s="56">
        <v>1E-4</v>
      </c>
      <c r="S302" s="56">
        <v>3.3E-3</v>
      </c>
      <c r="T302" s="56">
        <v>5.0000000000000001E-4</v>
      </c>
    </row>
    <row r="303" spans="1:20">
      <c r="A303" t="s">
        <v>1036</v>
      </c>
      <c r="B303" t="s">
        <v>1037</v>
      </c>
      <c r="C303" t="s">
        <v>108</v>
      </c>
      <c r="D303" t="s">
        <v>828</v>
      </c>
      <c r="E303" s="106" t="s">
        <v>4062</v>
      </c>
      <c r="F303" t="s">
        <v>882</v>
      </c>
      <c r="G303" t="s">
        <v>849</v>
      </c>
      <c r="H303" t="s">
        <v>830</v>
      </c>
      <c r="I303" s="106" t="s">
        <v>4062</v>
      </c>
      <c r="J303" s="55">
        <v>3.94</v>
      </c>
      <c r="K303" t="s">
        <v>104</v>
      </c>
      <c r="L303" s="56">
        <v>8.5000000000000006E-2</v>
      </c>
      <c r="M303" s="56">
        <v>8.2000000000000003E-2</v>
      </c>
      <c r="N303" s="55">
        <v>24473.07</v>
      </c>
      <c r="O303" s="55">
        <v>100.90440999999993</v>
      </c>
      <c r="P303" s="55">
        <v>0</v>
      </c>
      <c r="Q303" s="55">
        <v>114.110384809031</v>
      </c>
      <c r="R303" s="56">
        <v>0</v>
      </c>
      <c r="S303" s="56">
        <v>1.4E-3</v>
      </c>
      <c r="T303" s="56">
        <v>2.0000000000000001E-4</v>
      </c>
    </row>
    <row r="304" spans="1:20">
      <c r="A304" t="s">
        <v>1038</v>
      </c>
      <c r="B304" t="s">
        <v>1039</v>
      </c>
      <c r="C304" t="s">
        <v>108</v>
      </c>
      <c r="D304" t="s">
        <v>828</v>
      </c>
      <c r="E304" s="106" t="s">
        <v>4062</v>
      </c>
      <c r="F304" t="s">
        <v>882</v>
      </c>
      <c r="G304" t="s">
        <v>849</v>
      </c>
      <c r="H304" t="s">
        <v>830</v>
      </c>
      <c r="I304" s="106" t="s">
        <v>4062</v>
      </c>
      <c r="J304" s="55">
        <v>3.6</v>
      </c>
      <c r="K304" t="s">
        <v>104</v>
      </c>
      <c r="L304" s="56">
        <v>8.5000000000000006E-2</v>
      </c>
      <c r="M304" s="56">
        <v>7.9600000000000004E-2</v>
      </c>
      <c r="N304" s="55">
        <v>24473.07</v>
      </c>
      <c r="O304" s="55">
        <v>101.61440999999965</v>
      </c>
      <c r="P304" s="55">
        <v>0</v>
      </c>
      <c r="Q304" s="55">
        <v>114.913306834088</v>
      </c>
      <c r="R304" s="56">
        <v>0</v>
      </c>
      <c r="S304" s="56">
        <v>1.5E-3</v>
      </c>
      <c r="T304" s="56">
        <v>2.0000000000000001E-4</v>
      </c>
    </row>
    <row r="305" spans="1:20">
      <c r="A305" t="s">
        <v>1040</v>
      </c>
      <c r="B305" t="s">
        <v>1041</v>
      </c>
      <c r="C305" t="s">
        <v>108</v>
      </c>
      <c r="D305" t="s">
        <v>828</v>
      </c>
      <c r="E305" s="106" t="s">
        <v>4062</v>
      </c>
      <c r="F305" t="s">
        <v>889</v>
      </c>
      <c r="G305" t="s">
        <v>1042</v>
      </c>
      <c r="H305" t="s">
        <v>867</v>
      </c>
      <c r="I305" s="106" t="s">
        <v>4062</v>
      </c>
      <c r="J305" s="55">
        <v>3.5</v>
      </c>
      <c r="K305" t="s">
        <v>102</v>
      </c>
      <c r="L305" s="56">
        <v>2.63E-2</v>
      </c>
      <c r="M305" s="56">
        <v>0.1004</v>
      </c>
      <c r="N305" s="55">
        <v>44173.89</v>
      </c>
      <c r="O305" s="55">
        <v>78.332140000000194</v>
      </c>
      <c r="P305" s="55">
        <v>0</v>
      </c>
      <c r="Q305" s="55">
        <v>138.81080073193999</v>
      </c>
      <c r="R305" s="56">
        <v>1E-4</v>
      </c>
      <c r="S305" s="56">
        <v>1.8E-3</v>
      </c>
      <c r="T305" s="56">
        <v>2.9999999999999997E-4</v>
      </c>
    </row>
    <row r="306" spans="1:20">
      <c r="A306" t="s">
        <v>1043</v>
      </c>
      <c r="B306" t="s">
        <v>1044</v>
      </c>
      <c r="C306" t="s">
        <v>108</v>
      </c>
      <c r="D306" t="s">
        <v>828</v>
      </c>
      <c r="E306" s="106" t="s">
        <v>4062</v>
      </c>
      <c r="F306" t="s">
        <v>969</v>
      </c>
      <c r="G306" t="s">
        <v>1042</v>
      </c>
      <c r="H306" t="s">
        <v>867</v>
      </c>
      <c r="I306" s="106" t="s">
        <v>4062</v>
      </c>
      <c r="J306" s="55">
        <v>3.58</v>
      </c>
      <c r="K306" t="s">
        <v>100</v>
      </c>
      <c r="L306" s="56">
        <v>7.3800000000000004E-2</v>
      </c>
      <c r="M306" s="56">
        <v>6.6199999999999995E-2</v>
      </c>
      <c r="N306" s="55">
        <v>73419.210000000006</v>
      </c>
      <c r="O306" s="55">
        <v>104.84385000000007</v>
      </c>
      <c r="P306" s="55">
        <v>0</v>
      </c>
      <c r="Q306" s="55">
        <v>279.19023426580299</v>
      </c>
      <c r="R306" s="56">
        <v>1E-4</v>
      </c>
      <c r="S306" s="56">
        <v>3.5000000000000001E-3</v>
      </c>
      <c r="T306" s="56">
        <v>5.9999999999999995E-4</v>
      </c>
    </row>
    <row r="307" spans="1:20">
      <c r="A307" t="s">
        <v>1045</v>
      </c>
      <c r="B307" t="s">
        <v>1046</v>
      </c>
      <c r="C307" t="s">
        <v>108</v>
      </c>
      <c r="D307" t="s">
        <v>828</v>
      </c>
      <c r="E307" s="106" t="s">
        <v>4062</v>
      </c>
      <c r="F307" t="s">
        <v>934</v>
      </c>
      <c r="G307" t="s">
        <v>1047</v>
      </c>
      <c r="H307" t="s">
        <v>830</v>
      </c>
      <c r="I307" s="106" t="s">
        <v>4062</v>
      </c>
      <c r="J307" s="55">
        <v>1.91</v>
      </c>
      <c r="K307" t="s">
        <v>102</v>
      </c>
      <c r="L307" s="56">
        <v>0.05</v>
      </c>
      <c r="M307" s="56">
        <v>5.0099999999999999E-2</v>
      </c>
      <c r="N307" s="55">
        <v>24473.07</v>
      </c>
      <c r="O307" s="55">
        <v>104.23363000000009</v>
      </c>
      <c r="P307" s="55">
        <v>0</v>
      </c>
      <c r="Q307" s="55">
        <v>102.332583296872</v>
      </c>
      <c r="R307" s="56">
        <v>0</v>
      </c>
      <c r="S307" s="56">
        <v>1.2999999999999999E-3</v>
      </c>
      <c r="T307" s="56">
        <v>2.0000000000000001E-4</v>
      </c>
    </row>
    <row r="308" spans="1:20">
      <c r="A308" t="s">
        <v>1048</v>
      </c>
      <c r="B308" t="s">
        <v>1049</v>
      </c>
      <c r="C308" t="s">
        <v>108</v>
      </c>
      <c r="D308" t="s">
        <v>828</v>
      </c>
      <c r="E308" s="106" t="s">
        <v>4062</v>
      </c>
      <c r="F308" t="s">
        <v>934</v>
      </c>
      <c r="G308" t="s">
        <v>1047</v>
      </c>
      <c r="H308" t="s">
        <v>830</v>
      </c>
      <c r="I308" s="106" t="s">
        <v>4062</v>
      </c>
      <c r="J308" s="55">
        <v>1.93</v>
      </c>
      <c r="K308" t="s">
        <v>104</v>
      </c>
      <c r="L308" s="56">
        <v>0.06</v>
      </c>
      <c r="M308" s="56">
        <v>7.2499999999999995E-2</v>
      </c>
      <c r="N308" s="55">
        <v>58001.18</v>
      </c>
      <c r="O308" s="55">
        <v>99.523329999999987</v>
      </c>
      <c r="P308" s="55">
        <v>0</v>
      </c>
      <c r="Q308" s="55">
        <v>266.74009291705602</v>
      </c>
      <c r="R308" s="56">
        <v>0</v>
      </c>
      <c r="S308" s="56">
        <v>3.3999999999999998E-3</v>
      </c>
      <c r="T308" s="56">
        <v>5.0000000000000001E-4</v>
      </c>
    </row>
    <row r="309" spans="1:20">
      <c r="A309" t="s">
        <v>1050</v>
      </c>
      <c r="B309" t="s">
        <v>1051</v>
      </c>
      <c r="C309" t="s">
        <v>108</v>
      </c>
      <c r="D309" t="s">
        <v>828</v>
      </c>
      <c r="E309" s="106" t="s">
        <v>4062</v>
      </c>
      <c r="F309" t="s">
        <v>1018</v>
      </c>
      <c r="G309" t="s">
        <v>1042</v>
      </c>
      <c r="H309" t="s">
        <v>867</v>
      </c>
      <c r="I309" s="106" t="s">
        <v>4062</v>
      </c>
      <c r="J309" s="55">
        <v>6.02</v>
      </c>
      <c r="K309" t="s">
        <v>100</v>
      </c>
      <c r="L309" s="56">
        <v>5.1299999999999998E-2</v>
      </c>
      <c r="M309" s="56">
        <v>7.8E-2</v>
      </c>
      <c r="N309" s="55">
        <v>53840.75</v>
      </c>
      <c r="O309" s="55">
        <v>85.774169999999785</v>
      </c>
      <c r="P309" s="55">
        <v>0</v>
      </c>
      <c r="Q309" s="55">
        <v>167.500142487115</v>
      </c>
      <c r="R309" s="56">
        <v>0</v>
      </c>
      <c r="S309" s="56">
        <v>2.0999999999999999E-3</v>
      </c>
      <c r="T309" s="56">
        <v>2.9999999999999997E-4</v>
      </c>
    </row>
    <row r="310" spans="1:20">
      <c r="A310" t="s">
        <v>186</v>
      </c>
      <c r="B310" s="108" t="s">
        <v>4062</v>
      </c>
      <c r="C310" s="108" t="s">
        <v>4062</v>
      </c>
      <c r="D310" s="108" t="s">
        <v>4062</v>
      </c>
      <c r="E310" s="108" t="s">
        <v>4062</v>
      </c>
      <c r="F310" s="108" t="s">
        <v>4062</v>
      </c>
      <c r="G310" s="108" t="s">
        <v>4062</v>
      </c>
      <c r="H310" s="108" t="s">
        <v>4062</v>
      </c>
      <c r="I310" s="108" t="s">
        <v>4062</v>
      </c>
      <c r="J310" s="108" t="s">
        <v>4062</v>
      </c>
      <c r="K310" s="108" t="s">
        <v>4062</v>
      </c>
      <c r="L310" s="108" t="s">
        <v>4062</v>
      </c>
      <c r="M310" s="108" t="s">
        <v>4062</v>
      </c>
      <c r="N310" s="108" t="s">
        <v>4062</v>
      </c>
      <c r="O310" s="108" t="s">
        <v>4062</v>
      </c>
      <c r="P310" s="108" t="s">
        <v>4062</v>
      </c>
      <c r="Q310" s="108" t="s">
        <v>4062</v>
      </c>
      <c r="R310" s="108" t="s">
        <v>4062</v>
      </c>
      <c r="S310" s="108" t="s">
        <v>4062</v>
      </c>
      <c r="T310" s="108" t="s">
        <v>4062</v>
      </c>
    </row>
    <row r="311" spans="1:20">
      <c r="A311" t="s">
        <v>299</v>
      </c>
      <c r="B311" s="108" t="s">
        <v>4062</v>
      </c>
      <c r="C311" s="108" t="s">
        <v>4062</v>
      </c>
      <c r="D311" s="108" t="s">
        <v>4062</v>
      </c>
      <c r="E311" s="108" t="s">
        <v>4062</v>
      </c>
      <c r="F311" s="108" t="s">
        <v>4062</v>
      </c>
      <c r="G311" s="108" t="s">
        <v>4062</v>
      </c>
      <c r="H311" s="108" t="s">
        <v>4062</v>
      </c>
      <c r="I311" s="108" t="s">
        <v>4062</v>
      </c>
      <c r="J311" s="108" t="s">
        <v>4062</v>
      </c>
      <c r="K311" s="108" t="s">
        <v>4062</v>
      </c>
      <c r="L311" s="108" t="s">
        <v>4062</v>
      </c>
      <c r="M311" s="108" t="s">
        <v>4062</v>
      </c>
      <c r="N311" s="108" t="s">
        <v>4062</v>
      </c>
      <c r="O311" s="108" t="s">
        <v>4062</v>
      </c>
      <c r="P311" s="108" t="s">
        <v>4062</v>
      </c>
      <c r="Q311" s="108" t="s">
        <v>4062</v>
      </c>
      <c r="R311" s="108" t="s">
        <v>4062</v>
      </c>
      <c r="S311" s="108" t="s">
        <v>4062</v>
      </c>
      <c r="T311" s="108" t="s">
        <v>4062</v>
      </c>
    </row>
    <row r="312" spans="1:20">
      <c r="A312" t="s">
        <v>300</v>
      </c>
      <c r="B312" s="108" t="s">
        <v>4062</v>
      </c>
      <c r="C312" s="108" t="s">
        <v>4062</v>
      </c>
      <c r="D312" s="108" t="s">
        <v>4062</v>
      </c>
      <c r="E312" s="108" t="s">
        <v>4062</v>
      </c>
      <c r="F312" s="108" t="s">
        <v>4062</v>
      </c>
      <c r="G312" s="108" t="s">
        <v>4062</v>
      </c>
      <c r="H312" s="108" t="s">
        <v>4062</v>
      </c>
      <c r="I312" s="108" t="s">
        <v>4062</v>
      </c>
      <c r="J312" s="108" t="s">
        <v>4062</v>
      </c>
      <c r="K312" s="108" t="s">
        <v>4062</v>
      </c>
      <c r="L312" s="108" t="s">
        <v>4062</v>
      </c>
      <c r="M312" s="108" t="s">
        <v>4062</v>
      </c>
      <c r="N312" s="108" t="s">
        <v>4062</v>
      </c>
      <c r="O312" s="108" t="s">
        <v>4062</v>
      </c>
      <c r="P312" s="108" t="s">
        <v>4062</v>
      </c>
      <c r="Q312" s="108" t="s">
        <v>4062</v>
      </c>
      <c r="R312" s="108" t="s">
        <v>4062</v>
      </c>
      <c r="S312" s="108" t="s">
        <v>4062</v>
      </c>
      <c r="T312" s="108" t="s">
        <v>4062</v>
      </c>
    </row>
    <row r="313" spans="1:20">
      <c r="A313" t="s">
        <v>301</v>
      </c>
      <c r="B313" s="108" t="s">
        <v>4062</v>
      </c>
      <c r="C313" s="108" t="s">
        <v>4062</v>
      </c>
      <c r="D313" s="108" t="s">
        <v>4062</v>
      </c>
      <c r="E313" s="108" t="s">
        <v>4062</v>
      </c>
      <c r="F313" s="108" t="s">
        <v>4062</v>
      </c>
      <c r="G313" s="108" t="s">
        <v>4062</v>
      </c>
      <c r="H313" s="108" t="s">
        <v>4062</v>
      </c>
      <c r="I313" s="108" t="s">
        <v>4062</v>
      </c>
      <c r="J313" s="108" t="s">
        <v>4062</v>
      </c>
      <c r="K313" s="108" t="s">
        <v>4062</v>
      </c>
      <c r="L313" s="108" t="s">
        <v>4062</v>
      </c>
      <c r="M313" s="108" t="s">
        <v>4062</v>
      </c>
      <c r="N313" s="108" t="s">
        <v>4062</v>
      </c>
      <c r="O313" s="108" t="s">
        <v>4062</v>
      </c>
      <c r="P313" s="108" t="s">
        <v>4062</v>
      </c>
      <c r="Q313" s="108" t="s">
        <v>4062</v>
      </c>
      <c r="R313" s="108" t="s">
        <v>4062</v>
      </c>
      <c r="S313" s="108" t="s">
        <v>4062</v>
      </c>
      <c r="T313" s="108" t="s">
        <v>4062</v>
      </c>
    </row>
    <row r="314" spans="1:20">
      <c r="A314" t="s">
        <v>302</v>
      </c>
      <c r="B314" s="108" t="s">
        <v>4062</v>
      </c>
      <c r="C314" s="108" t="s">
        <v>4062</v>
      </c>
      <c r="D314" s="108" t="s">
        <v>4062</v>
      </c>
      <c r="E314" s="108" t="s">
        <v>4062</v>
      </c>
      <c r="F314" s="108" t="s">
        <v>4062</v>
      </c>
      <c r="G314" s="108" t="s">
        <v>4062</v>
      </c>
      <c r="H314" s="108" t="s">
        <v>4062</v>
      </c>
      <c r="I314" s="108" t="s">
        <v>4062</v>
      </c>
      <c r="J314" s="108" t="s">
        <v>4062</v>
      </c>
      <c r="K314" s="108" t="s">
        <v>4062</v>
      </c>
      <c r="L314" s="108" t="s">
        <v>4062</v>
      </c>
      <c r="M314" s="108" t="s">
        <v>4062</v>
      </c>
      <c r="N314" s="108" t="s">
        <v>4062</v>
      </c>
      <c r="O314" s="108" t="s">
        <v>4062</v>
      </c>
      <c r="P314" s="108" t="s">
        <v>4062</v>
      </c>
      <c r="Q314" s="108" t="s">
        <v>4062</v>
      </c>
      <c r="R314" s="108" t="s">
        <v>4062</v>
      </c>
      <c r="S314" s="108" t="s">
        <v>4062</v>
      </c>
      <c r="T314" s="108" t="s">
        <v>4062</v>
      </c>
    </row>
    <row r="315" spans="1:20" hidden="1">
      <c r="B315" s="13"/>
      <c r="C315" s="13"/>
      <c r="D315" s="13"/>
      <c r="E315" s="13"/>
    </row>
    <row r="316" spans="1:20" hidden="1">
      <c r="B316" s="13"/>
      <c r="C316" s="13"/>
      <c r="D316" s="13"/>
      <c r="E316" s="13"/>
    </row>
    <row r="317" spans="1:20" hidden="1">
      <c r="B317" s="13"/>
      <c r="C317" s="13"/>
      <c r="D317" s="13"/>
      <c r="E317" s="13"/>
    </row>
    <row r="318" spans="1:20" hidden="1">
      <c r="B318" s="13"/>
      <c r="C318" s="13"/>
      <c r="D318" s="13"/>
      <c r="E318" s="13"/>
    </row>
    <row r="319" spans="1:20" hidden="1">
      <c r="B319" s="13"/>
      <c r="C319" s="13"/>
      <c r="D319" s="13"/>
      <c r="E319" s="13"/>
    </row>
    <row r="320" spans="1:20" hidden="1">
      <c r="B320" s="13"/>
      <c r="C320" s="13"/>
      <c r="D320" s="13"/>
      <c r="E320" s="13"/>
    </row>
    <row r="321" spans="2:5" hidden="1">
      <c r="B321" s="13"/>
      <c r="C321" s="13"/>
      <c r="D321" s="13"/>
      <c r="E321" s="13"/>
    </row>
    <row r="322" spans="2:5" hidden="1">
      <c r="B322" s="13"/>
      <c r="C322" s="13"/>
      <c r="D322" s="13"/>
      <c r="E322" s="13"/>
    </row>
    <row r="323" spans="2:5" hidden="1">
      <c r="B323" s="13"/>
      <c r="C323" s="13"/>
      <c r="D323" s="13"/>
      <c r="E323" s="13"/>
    </row>
    <row r="324" spans="2:5" hidden="1">
      <c r="B324" s="13"/>
      <c r="C324" s="13"/>
      <c r="D324" s="13"/>
      <c r="E324" s="13"/>
    </row>
    <row r="325" spans="2:5" hidden="1">
      <c r="B325" s="13"/>
      <c r="C325" s="13"/>
      <c r="D325" s="13"/>
      <c r="E325" s="13"/>
    </row>
    <row r="326" spans="2:5" hidden="1">
      <c r="B326" s="13"/>
      <c r="C326" s="13"/>
      <c r="D326" s="13"/>
      <c r="E326" s="13"/>
    </row>
    <row r="327" spans="2:5" hidden="1">
      <c r="B327" s="13"/>
      <c r="C327" s="13"/>
      <c r="D327" s="13"/>
      <c r="E327" s="13"/>
    </row>
    <row r="328" spans="2:5" hidden="1">
      <c r="B328" s="13"/>
      <c r="C328" s="13"/>
      <c r="D328" s="13"/>
      <c r="E328" s="13"/>
    </row>
    <row r="329" spans="2:5" hidden="1">
      <c r="B329" s="13"/>
      <c r="C329" s="13"/>
      <c r="D329" s="13"/>
      <c r="E329" s="13"/>
    </row>
    <row r="330" spans="2:5" hidden="1">
      <c r="B330" s="13"/>
      <c r="C330" s="13"/>
      <c r="D330" s="13"/>
      <c r="E330" s="13"/>
    </row>
    <row r="331" spans="2:5" hidden="1">
      <c r="B331" s="13"/>
      <c r="C331" s="13"/>
      <c r="D331" s="13"/>
      <c r="E331" s="13"/>
    </row>
    <row r="332" spans="2:5" hidden="1">
      <c r="B332" s="13"/>
      <c r="C332" s="13"/>
      <c r="D332" s="13"/>
      <c r="E332" s="13"/>
    </row>
    <row r="333" spans="2:5" hidden="1">
      <c r="B333" s="13"/>
      <c r="C333" s="13"/>
      <c r="D333" s="13"/>
      <c r="E333" s="13"/>
    </row>
    <row r="334" spans="2:5" hidden="1">
      <c r="B334" s="13"/>
      <c r="C334" s="13"/>
      <c r="D334" s="13"/>
      <c r="E334" s="13"/>
    </row>
    <row r="335" spans="2:5" hidden="1">
      <c r="B335" s="13"/>
      <c r="C335" s="13"/>
      <c r="D335" s="13"/>
      <c r="E335" s="13"/>
    </row>
    <row r="336" spans="2:5" hidden="1">
      <c r="B336" s="13"/>
      <c r="C336" s="13"/>
      <c r="D336" s="13"/>
      <c r="E336" s="13"/>
    </row>
    <row r="337" spans="2:5" hidden="1">
      <c r="B337" s="13"/>
      <c r="C337" s="13"/>
      <c r="D337" s="13"/>
      <c r="E337" s="13"/>
    </row>
    <row r="338" spans="2:5" hidden="1">
      <c r="B338" s="13"/>
      <c r="C338" s="13"/>
      <c r="D338" s="13"/>
      <c r="E338" s="13"/>
    </row>
    <row r="339" spans="2:5" hidden="1">
      <c r="B339" s="13"/>
      <c r="C339" s="13"/>
      <c r="D339" s="13"/>
      <c r="E339" s="13"/>
    </row>
    <row r="340" spans="2:5" hidden="1">
      <c r="B340" s="13"/>
      <c r="C340" s="13"/>
      <c r="D340" s="13"/>
      <c r="E340" s="13"/>
    </row>
    <row r="341" spans="2:5" hidden="1">
      <c r="B341" s="13"/>
      <c r="C341" s="13"/>
      <c r="D341" s="13"/>
      <c r="E341" s="13"/>
    </row>
    <row r="342" spans="2:5" hidden="1">
      <c r="B342" s="13"/>
      <c r="C342" s="13"/>
      <c r="D342" s="13"/>
      <c r="E342" s="13"/>
    </row>
    <row r="343" spans="2:5" hidden="1">
      <c r="B343" s="13"/>
      <c r="C343" s="13"/>
      <c r="D343" s="13"/>
      <c r="E343" s="13"/>
    </row>
    <row r="344" spans="2:5" hidden="1">
      <c r="B344" s="13"/>
      <c r="C344" s="13"/>
      <c r="D344" s="13"/>
      <c r="E344" s="13"/>
    </row>
    <row r="345" spans="2:5" hidden="1">
      <c r="B345" s="13"/>
      <c r="C345" s="13"/>
      <c r="D345" s="13"/>
      <c r="E345" s="13"/>
    </row>
    <row r="346" spans="2:5" hidden="1">
      <c r="B346" s="13"/>
      <c r="C346" s="13"/>
      <c r="D346" s="13"/>
      <c r="E346" s="13"/>
    </row>
    <row r="347" spans="2:5" hidden="1">
      <c r="B347" s="13"/>
      <c r="C347" s="13"/>
      <c r="D347" s="13"/>
      <c r="E347" s="13"/>
    </row>
    <row r="348" spans="2:5" hidden="1">
      <c r="B348" s="13"/>
      <c r="C348" s="13"/>
      <c r="D348" s="13"/>
      <c r="E348" s="13"/>
    </row>
    <row r="349" spans="2:5" hidden="1">
      <c r="B349" s="13"/>
      <c r="C349" s="13"/>
      <c r="D349" s="13"/>
      <c r="E349" s="13"/>
    </row>
    <row r="350" spans="2:5" hidden="1">
      <c r="B350" s="13"/>
      <c r="C350" s="13"/>
      <c r="D350" s="13"/>
      <c r="E350" s="13"/>
    </row>
    <row r="351" spans="2:5" hidden="1">
      <c r="B351" s="13"/>
      <c r="C351" s="13"/>
      <c r="D351" s="13"/>
      <c r="E351" s="13"/>
    </row>
    <row r="352" spans="2:5" hidden="1">
      <c r="B352" s="13"/>
      <c r="C352" s="13"/>
      <c r="D352" s="13"/>
      <c r="E352" s="13"/>
    </row>
    <row r="353" spans="2:5" hidden="1">
      <c r="B353" s="13"/>
      <c r="C353" s="13"/>
      <c r="D353" s="13"/>
      <c r="E353" s="13"/>
    </row>
    <row r="354" spans="2:5" hidden="1">
      <c r="B354" s="13"/>
      <c r="C354" s="13"/>
      <c r="D354" s="13"/>
      <c r="E354" s="13"/>
    </row>
    <row r="355" spans="2:5" hidden="1">
      <c r="B355" s="13"/>
      <c r="C355" s="13"/>
      <c r="D355" s="13"/>
      <c r="E355" s="13"/>
    </row>
    <row r="356" spans="2:5" hidden="1">
      <c r="B356" s="13"/>
      <c r="C356" s="13"/>
      <c r="D356" s="13"/>
      <c r="E356" s="13"/>
    </row>
    <row r="357" spans="2:5" hidden="1">
      <c r="B357" s="13"/>
      <c r="C357" s="13"/>
      <c r="D357" s="13"/>
      <c r="E357" s="13"/>
    </row>
    <row r="358" spans="2:5" hidden="1">
      <c r="B358" s="13"/>
      <c r="C358" s="13"/>
      <c r="D358" s="13"/>
      <c r="E358" s="13"/>
    </row>
    <row r="359" spans="2:5" hidden="1">
      <c r="B359" s="13"/>
      <c r="C359" s="13"/>
      <c r="D359" s="13"/>
      <c r="E359" s="13"/>
    </row>
    <row r="360" spans="2:5" hidden="1">
      <c r="B360" s="13"/>
      <c r="C360" s="13"/>
      <c r="D360" s="13"/>
      <c r="E360" s="13"/>
    </row>
    <row r="361" spans="2:5" hidden="1">
      <c r="B361" s="13"/>
      <c r="C361" s="13"/>
      <c r="D361" s="13"/>
      <c r="E361" s="13"/>
    </row>
    <row r="362" spans="2:5" hidden="1">
      <c r="B362" s="13"/>
      <c r="C362" s="13"/>
      <c r="D362" s="13"/>
      <c r="E362" s="13"/>
    </row>
    <row r="363" spans="2:5" hidden="1">
      <c r="B363" s="13"/>
      <c r="C363" s="13"/>
      <c r="D363" s="13"/>
      <c r="E363" s="13"/>
    </row>
    <row r="364" spans="2:5" hidden="1">
      <c r="B364" s="13"/>
      <c r="C364" s="13"/>
      <c r="D364" s="13"/>
      <c r="E364" s="13"/>
    </row>
    <row r="365" spans="2:5" hidden="1">
      <c r="B365" s="13"/>
      <c r="C365" s="13"/>
      <c r="D365" s="13"/>
      <c r="E365" s="13"/>
    </row>
    <row r="366" spans="2:5" hidden="1">
      <c r="B366" s="13"/>
      <c r="C366" s="13"/>
      <c r="D366" s="13"/>
      <c r="E366" s="13"/>
    </row>
    <row r="367" spans="2:5" hidden="1">
      <c r="B367" s="13"/>
      <c r="C367" s="13"/>
      <c r="D367" s="13"/>
      <c r="E367" s="13"/>
    </row>
    <row r="368" spans="2:5" hidden="1">
      <c r="B368" s="13"/>
      <c r="C368" s="13"/>
      <c r="D368" s="13"/>
      <c r="E368" s="13"/>
    </row>
    <row r="369" spans="2:5" hidden="1">
      <c r="B369" s="13"/>
      <c r="C369" s="13"/>
      <c r="D369" s="13"/>
      <c r="E369" s="13"/>
    </row>
    <row r="370" spans="2:5" hidden="1">
      <c r="B370" s="13"/>
      <c r="C370" s="13"/>
      <c r="D370" s="13"/>
      <c r="E370" s="13"/>
    </row>
    <row r="371" spans="2:5" hidden="1">
      <c r="B371" s="13"/>
      <c r="C371" s="13"/>
      <c r="D371" s="13"/>
      <c r="E371" s="13"/>
    </row>
    <row r="372" spans="2:5" hidden="1">
      <c r="B372" s="13"/>
      <c r="C372" s="13"/>
      <c r="D372" s="13"/>
      <c r="E372" s="13"/>
    </row>
    <row r="373" spans="2:5" hidden="1">
      <c r="B373" s="13"/>
      <c r="C373" s="13"/>
      <c r="D373" s="13"/>
      <c r="E373" s="13"/>
    </row>
    <row r="374" spans="2:5" hidden="1">
      <c r="B374" s="13"/>
      <c r="C374" s="13"/>
      <c r="D374" s="13"/>
      <c r="E374" s="13"/>
    </row>
    <row r="375" spans="2:5" hidden="1">
      <c r="B375" s="13"/>
      <c r="C375" s="13"/>
      <c r="D375" s="13"/>
      <c r="E375" s="13"/>
    </row>
    <row r="376" spans="2:5" hidden="1">
      <c r="B376" s="13"/>
      <c r="C376" s="13"/>
      <c r="D376" s="13"/>
      <c r="E376" s="13"/>
    </row>
    <row r="377" spans="2:5" hidden="1">
      <c r="B377" s="13"/>
      <c r="C377" s="13"/>
      <c r="D377" s="13"/>
      <c r="E377" s="13"/>
    </row>
    <row r="378" spans="2:5" hidden="1">
      <c r="B378" s="13"/>
      <c r="C378" s="13"/>
      <c r="D378" s="13"/>
      <c r="E378" s="13"/>
    </row>
    <row r="379" spans="2:5" hidden="1">
      <c r="B379" s="13"/>
      <c r="C379" s="13"/>
      <c r="D379" s="13"/>
      <c r="E379" s="13"/>
    </row>
    <row r="380" spans="2:5" hidden="1">
      <c r="B380" s="13"/>
      <c r="C380" s="13"/>
      <c r="D380" s="13"/>
      <c r="E380" s="13"/>
    </row>
    <row r="381" spans="2:5" hidden="1">
      <c r="B381" s="13"/>
      <c r="C381" s="13"/>
      <c r="D381" s="13"/>
      <c r="E381" s="13"/>
    </row>
    <row r="382" spans="2:5" hidden="1">
      <c r="B382" s="13"/>
      <c r="C382" s="13"/>
      <c r="D382" s="13"/>
      <c r="E382" s="13"/>
    </row>
    <row r="383" spans="2:5" hidden="1">
      <c r="B383" s="13"/>
      <c r="C383" s="13"/>
      <c r="D383" s="13"/>
      <c r="E383" s="13"/>
    </row>
    <row r="384" spans="2:5" hidden="1">
      <c r="B384" s="13"/>
      <c r="C384" s="13"/>
      <c r="D384" s="13"/>
      <c r="E384" s="13"/>
    </row>
    <row r="385" spans="2:5" hidden="1">
      <c r="B385" s="13"/>
      <c r="C385" s="13"/>
      <c r="D385" s="13"/>
      <c r="E385" s="13"/>
    </row>
    <row r="386" spans="2:5" hidden="1">
      <c r="B386" s="13"/>
      <c r="C386" s="13"/>
      <c r="D386" s="13"/>
      <c r="E386" s="13"/>
    </row>
    <row r="387" spans="2:5" hidden="1">
      <c r="B387" s="13"/>
      <c r="C387" s="13"/>
      <c r="D387" s="13"/>
      <c r="E387" s="13"/>
    </row>
    <row r="388" spans="2:5" hidden="1">
      <c r="B388" s="13"/>
      <c r="C388" s="13"/>
      <c r="D388" s="13"/>
      <c r="E388" s="13"/>
    </row>
    <row r="389" spans="2:5" hidden="1">
      <c r="B389" s="13"/>
      <c r="C389" s="13"/>
      <c r="D389" s="13"/>
      <c r="E389" s="13"/>
    </row>
    <row r="390" spans="2:5" hidden="1">
      <c r="B390" s="13"/>
      <c r="C390" s="13"/>
      <c r="D390" s="13"/>
      <c r="E390" s="13"/>
    </row>
    <row r="391" spans="2:5" hidden="1">
      <c r="B391" s="13"/>
      <c r="C391" s="13"/>
      <c r="D391" s="13"/>
      <c r="E391" s="13"/>
    </row>
    <row r="392" spans="2:5" hidden="1">
      <c r="B392" s="13"/>
      <c r="C392" s="13"/>
      <c r="D392" s="13"/>
      <c r="E392" s="13"/>
    </row>
    <row r="393" spans="2:5" hidden="1">
      <c r="B393" s="13"/>
      <c r="C393" s="13"/>
      <c r="D393" s="13"/>
      <c r="E393" s="13"/>
    </row>
    <row r="394" spans="2:5" hidden="1">
      <c r="B394" s="13"/>
      <c r="C394" s="13"/>
      <c r="D394" s="13"/>
      <c r="E394" s="13"/>
    </row>
    <row r="395" spans="2:5" hidden="1">
      <c r="B395" s="13"/>
      <c r="C395" s="13"/>
      <c r="D395" s="13"/>
      <c r="E395" s="13"/>
    </row>
    <row r="396" spans="2:5" hidden="1">
      <c r="B396" s="13"/>
      <c r="C396" s="13"/>
      <c r="D396" s="13"/>
      <c r="E396" s="13"/>
    </row>
    <row r="397" spans="2:5" hidden="1">
      <c r="B397" s="13"/>
      <c r="C397" s="13"/>
      <c r="D397" s="13"/>
      <c r="E397" s="13"/>
    </row>
    <row r="398" spans="2:5" hidden="1">
      <c r="B398" s="13"/>
      <c r="C398" s="13"/>
      <c r="D398" s="13"/>
      <c r="E398" s="13"/>
    </row>
    <row r="399" spans="2:5" hidden="1">
      <c r="B399" s="13"/>
      <c r="C399" s="13"/>
      <c r="D399" s="13"/>
      <c r="E399" s="13"/>
    </row>
    <row r="400" spans="2:5" hidden="1">
      <c r="B400" s="13"/>
      <c r="C400" s="13"/>
      <c r="D400" s="13"/>
      <c r="E400" s="13"/>
    </row>
    <row r="401" spans="2:5" hidden="1">
      <c r="B401" s="13"/>
      <c r="C401" s="13"/>
      <c r="D401" s="13"/>
      <c r="E401" s="13"/>
    </row>
    <row r="402" spans="2:5" hidden="1">
      <c r="B402" s="13"/>
      <c r="C402" s="13"/>
      <c r="D402" s="13"/>
      <c r="E402" s="13"/>
    </row>
    <row r="403" spans="2:5" hidden="1">
      <c r="B403" s="13"/>
      <c r="C403" s="13"/>
      <c r="D403" s="13"/>
      <c r="E403" s="13"/>
    </row>
    <row r="404" spans="2:5" hidden="1">
      <c r="B404" s="13"/>
      <c r="C404" s="13"/>
      <c r="D404" s="13"/>
      <c r="E404" s="13"/>
    </row>
    <row r="405" spans="2:5" hidden="1">
      <c r="B405" s="13"/>
      <c r="C405" s="13"/>
      <c r="D405" s="13"/>
      <c r="E405" s="13"/>
    </row>
    <row r="406" spans="2:5" hidden="1">
      <c r="B406" s="13"/>
      <c r="C406" s="13"/>
      <c r="D406" s="13"/>
      <c r="E406" s="13"/>
    </row>
    <row r="407" spans="2:5" hidden="1">
      <c r="B407" s="13"/>
      <c r="C407" s="13"/>
      <c r="D407" s="13"/>
      <c r="E407" s="13"/>
    </row>
    <row r="408" spans="2:5" hidden="1">
      <c r="B408" s="13"/>
      <c r="C408" s="13"/>
      <c r="D408" s="13"/>
      <c r="E408" s="13"/>
    </row>
    <row r="409" spans="2:5" hidden="1">
      <c r="B409" s="13"/>
      <c r="C409" s="13"/>
      <c r="D409" s="13"/>
      <c r="E409" s="13"/>
    </row>
    <row r="410" spans="2:5" hidden="1">
      <c r="B410" s="13"/>
      <c r="C410" s="13"/>
      <c r="D410" s="13"/>
      <c r="E410" s="13"/>
    </row>
    <row r="411" spans="2:5" hidden="1">
      <c r="B411" s="13"/>
      <c r="C411" s="13"/>
      <c r="D411" s="13"/>
      <c r="E411" s="13"/>
    </row>
    <row r="412" spans="2:5" hidden="1">
      <c r="B412" s="13"/>
      <c r="C412" s="13"/>
      <c r="D412" s="13"/>
      <c r="E412" s="13"/>
    </row>
    <row r="413" spans="2:5" hidden="1">
      <c r="B413" s="13"/>
      <c r="C413" s="13"/>
      <c r="D413" s="13"/>
      <c r="E413" s="13"/>
    </row>
    <row r="414" spans="2:5" hidden="1">
      <c r="B414" s="13"/>
      <c r="C414" s="13"/>
      <c r="D414" s="13"/>
      <c r="E414" s="13"/>
    </row>
    <row r="415" spans="2:5" hidden="1">
      <c r="B415" s="13"/>
      <c r="C415" s="13"/>
      <c r="D415" s="13"/>
      <c r="E415" s="13"/>
    </row>
    <row r="416" spans="2:5" hidden="1">
      <c r="B416" s="13"/>
      <c r="C416" s="13"/>
      <c r="D416" s="13"/>
      <c r="E416" s="13"/>
    </row>
    <row r="417" spans="2:5" hidden="1">
      <c r="B417" s="13"/>
      <c r="C417" s="13"/>
      <c r="D417" s="13"/>
      <c r="E417" s="13"/>
    </row>
    <row r="418" spans="2:5" hidden="1">
      <c r="B418" s="13"/>
      <c r="C418" s="13"/>
      <c r="D418" s="13"/>
      <c r="E418" s="13"/>
    </row>
    <row r="419" spans="2:5" hidden="1">
      <c r="B419" s="13"/>
      <c r="C419" s="13"/>
      <c r="D419" s="13"/>
      <c r="E419" s="13"/>
    </row>
    <row r="420" spans="2:5" hidden="1">
      <c r="B420" s="13"/>
      <c r="C420" s="13"/>
      <c r="D420" s="13"/>
      <c r="E420" s="13"/>
    </row>
    <row r="421" spans="2:5" hidden="1">
      <c r="B421" s="13"/>
      <c r="C421" s="13"/>
      <c r="D421" s="13"/>
      <c r="E421" s="13"/>
    </row>
    <row r="422" spans="2:5" hidden="1">
      <c r="B422" s="13"/>
      <c r="C422" s="13"/>
      <c r="D422" s="13"/>
      <c r="E422" s="13"/>
    </row>
    <row r="423" spans="2:5" hidden="1">
      <c r="B423" s="13"/>
      <c r="C423" s="13"/>
      <c r="D423" s="13"/>
      <c r="E423" s="13"/>
    </row>
    <row r="424" spans="2:5" hidden="1">
      <c r="B424" s="13"/>
      <c r="C424" s="13"/>
      <c r="D424" s="13"/>
      <c r="E424" s="13"/>
    </row>
    <row r="425" spans="2:5" hidden="1">
      <c r="B425" s="13"/>
      <c r="C425" s="13"/>
      <c r="D425" s="13"/>
      <c r="E425" s="13"/>
    </row>
    <row r="426" spans="2:5" hidden="1">
      <c r="B426" s="13"/>
      <c r="C426" s="13"/>
      <c r="D426" s="13"/>
      <c r="E426" s="13"/>
    </row>
    <row r="427" spans="2:5" hidden="1">
      <c r="B427" s="13"/>
      <c r="C427" s="13"/>
      <c r="D427" s="13"/>
      <c r="E427" s="13"/>
    </row>
    <row r="428" spans="2:5" hidden="1">
      <c r="B428" s="13"/>
      <c r="C428" s="13"/>
      <c r="D428" s="13"/>
      <c r="E428" s="13"/>
    </row>
    <row r="429" spans="2:5" hidden="1">
      <c r="B429" s="13"/>
      <c r="C429" s="13"/>
      <c r="D429" s="13"/>
      <c r="E429" s="13"/>
    </row>
    <row r="430" spans="2:5" hidden="1">
      <c r="B430" s="13"/>
      <c r="C430" s="13"/>
      <c r="D430" s="13"/>
      <c r="E430" s="13"/>
    </row>
    <row r="431" spans="2:5" hidden="1">
      <c r="B431" s="13"/>
      <c r="C431" s="13"/>
      <c r="D431" s="13"/>
      <c r="E431" s="13"/>
    </row>
    <row r="432" spans="2:5" hidden="1">
      <c r="B432" s="13"/>
      <c r="C432" s="13"/>
      <c r="D432" s="13"/>
      <c r="E432" s="13"/>
    </row>
    <row r="433" spans="2:5" hidden="1">
      <c r="B433" s="13"/>
      <c r="C433" s="13"/>
      <c r="D433" s="13"/>
      <c r="E433" s="13"/>
    </row>
    <row r="434" spans="2:5" hidden="1">
      <c r="B434" s="13"/>
      <c r="C434" s="13"/>
      <c r="D434" s="13"/>
      <c r="E434" s="13"/>
    </row>
    <row r="435" spans="2:5" hidden="1">
      <c r="B435" s="13"/>
      <c r="C435" s="13"/>
      <c r="D435" s="13"/>
      <c r="E435" s="13"/>
    </row>
    <row r="436" spans="2:5" hidden="1">
      <c r="B436" s="13"/>
      <c r="C436" s="13"/>
      <c r="D436" s="13"/>
      <c r="E436" s="13"/>
    </row>
    <row r="437" spans="2:5" hidden="1">
      <c r="B437" s="13"/>
      <c r="C437" s="13"/>
      <c r="D437" s="13"/>
      <c r="E437" s="13"/>
    </row>
    <row r="438" spans="2:5" hidden="1">
      <c r="B438" s="13"/>
      <c r="C438" s="13"/>
      <c r="D438" s="13"/>
      <c r="E438" s="13"/>
    </row>
    <row r="439" spans="2:5" hidden="1">
      <c r="B439" s="13"/>
      <c r="C439" s="13"/>
      <c r="D439" s="13"/>
      <c r="E439" s="13"/>
    </row>
    <row r="440" spans="2:5" hidden="1">
      <c r="B440" s="13"/>
      <c r="C440" s="13"/>
      <c r="D440" s="13"/>
      <c r="E440" s="13"/>
    </row>
    <row r="441" spans="2:5" hidden="1">
      <c r="B441" s="13"/>
      <c r="C441" s="13"/>
      <c r="D441" s="13"/>
      <c r="E441" s="13"/>
    </row>
    <row r="442" spans="2:5" hidden="1">
      <c r="B442" s="13"/>
      <c r="C442" s="13"/>
      <c r="D442" s="13"/>
      <c r="E442" s="13"/>
    </row>
    <row r="443" spans="2:5" hidden="1">
      <c r="B443" s="13"/>
      <c r="C443" s="13"/>
      <c r="D443" s="13"/>
      <c r="E443" s="13"/>
    </row>
    <row r="444" spans="2:5" hidden="1">
      <c r="B444" s="13"/>
      <c r="C444" s="13"/>
      <c r="D444" s="13"/>
      <c r="E444" s="13"/>
    </row>
    <row r="445" spans="2:5" hidden="1">
      <c r="B445" s="13"/>
      <c r="C445" s="13"/>
      <c r="D445" s="13"/>
      <c r="E445" s="13"/>
    </row>
    <row r="446" spans="2:5" hidden="1">
      <c r="B446" s="13"/>
      <c r="C446" s="13"/>
      <c r="D446" s="13"/>
      <c r="E446" s="13"/>
    </row>
    <row r="447" spans="2:5" hidden="1">
      <c r="B447" s="13"/>
      <c r="C447" s="13"/>
      <c r="D447" s="13"/>
      <c r="E447" s="13"/>
    </row>
    <row r="448" spans="2:5" hidden="1">
      <c r="B448" s="13"/>
      <c r="C448" s="13"/>
      <c r="D448" s="13"/>
      <c r="E448" s="13"/>
    </row>
    <row r="449" spans="2:5" hidden="1">
      <c r="B449" s="13"/>
      <c r="C449" s="13"/>
      <c r="D449" s="13"/>
      <c r="E449" s="13"/>
    </row>
    <row r="450" spans="2:5" hidden="1">
      <c r="B450" s="13"/>
      <c r="C450" s="13"/>
      <c r="D450" s="13"/>
      <c r="E450" s="13"/>
    </row>
    <row r="451" spans="2:5" hidden="1">
      <c r="B451" s="13"/>
      <c r="C451" s="13"/>
      <c r="D451" s="13"/>
      <c r="E451" s="13"/>
    </row>
    <row r="452" spans="2:5" hidden="1">
      <c r="B452" s="13"/>
      <c r="C452" s="13"/>
      <c r="D452" s="13"/>
      <c r="E452" s="13"/>
    </row>
    <row r="453" spans="2:5" hidden="1">
      <c r="B453" s="13"/>
      <c r="C453" s="13"/>
      <c r="D453" s="13"/>
      <c r="E453" s="13"/>
    </row>
    <row r="454" spans="2:5" hidden="1">
      <c r="B454" s="13"/>
      <c r="C454" s="13"/>
      <c r="D454" s="13"/>
      <c r="E454" s="13"/>
    </row>
    <row r="455" spans="2:5" hidden="1">
      <c r="B455" s="13"/>
      <c r="C455" s="13"/>
      <c r="D455" s="13"/>
      <c r="E455" s="13"/>
    </row>
    <row r="456" spans="2:5" hidden="1">
      <c r="B456" s="13"/>
      <c r="C456" s="13"/>
      <c r="D456" s="13"/>
      <c r="E456" s="13"/>
    </row>
    <row r="457" spans="2:5" hidden="1">
      <c r="B457" s="13"/>
      <c r="C457" s="13"/>
      <c r="D457" s="13"/>
      <c r="E457" s="13"/>
    </row>
    <row r="458" spans="2:5" hidden="1">
      <c r="B458" s="13"/>
      <c r="C458" s="13"/>
      <c r="D458" s="13"/>
      <c r="E458" s="13"/>
    </row>
    <row r="459" spans="2:5" hidden="1">
      <c r="B459" s="13"/>
      <c r="C459" s="13"/>
      <c r="D459" s="13"/>
      <c r="E459" s="13"/>
    </row>
    <row r="460" spans="2:5" hidden="1">
      <c r="B460" s="13"/>
      <c r="C460" s="13"/>
      <c r="D460" s="13"/>
      <c r="E460" s="13"/>
    </row>
    <row r="461" spans="2:5" hidden="1">
      <c r="B461" s="13"/>
      <c r="C461" s="13"/>
      <c r="D461" s="13"/>
      <c r="E461" s="13"/>
    </row>
    <row r="462" spans="2:5" hidden="1">
      <c r="B462" s="13"/>
      <c r="C462" s="13"/>
      <c r="D462" s="13"/>
      <c r="E462" s="13"/>
    </row>
    <row r="463" spans="2:5" hidden="1">
      <c r="B463" s="13"/>
      <c r="C463" s="13"/>
      <c r="D463" s="13"/>
      <c r="E463" s="13"/>
    </row>
    <row r="464" spans="2:5" hidden="1">
      <c r="B464" s="13"/>
      <c r="C464" s="13"/>
      <c r="D464" s="13"/>
      <c r="E464" s="13"/>
    </row>
    <row r="465" spans="2:5" hidden="1">
      <c r="B465" s="13"/>
      <c r="C465" s="13"/>
      <c r="D465" s="13"/>
      <c r="E465" s="13"/>
    </row>
    <row r="466" spans="2:5" hidden="1">
      <c r="B466" s="13"/>
      <c r="C466" s="13"/>
      <c r="D466" s="13"/>
      <c r="E466" s="13"/>
    </row>
    <row r="467" spans="2:5" hidden="1">
      <c r="B467" s="13"/>
      <c r="C467" s="13"/>
      <c r="D467" s="13"/>
      <c r="E467" s="13"/>
    </row>
    <row r="468" spans="2:5" hidden="1">
      <c r="B468" s="13"/>
      <c r="C468" s="13"/>
      <c r="D468" s="13"/>
      <c r="E468" s="13"/>
    </row>
    <row r="469" spans="2:5" hidden="1">
      <c r="B469" s="13"/>
      <c r="C469" s="13"/>
      <c r="D469" s="13"/>
      <c r="E469" s="13"/>
    </row>
    <row r="470" spans="2:5" hidden="1">
      <c r="B470" s="13"/>
      <c r="C470" s="13"/>
      <c r="D470" s="13"/>
      <c r="E470" s="13"/>
    </row>
    <row r="471" spans="2:5" hidden="1">
      <c r="B471" s="13"/>
      <c r="C471" s="13"/>
      <c r="D471" s="13"/>
      <c r="E471" s="13"/>
    </row>
    <row r="472" spans="2:5" hidden="1">
      <c r="B472" s="13"/>
      <c r="C472" s="13"/>
      <c r="D472" s="13"/>
      <c r="E472" s="13"/>
    </row>
    <row r="473" spans="2:5" hidden="1">
      <c r="B473" s="13"/>
      <c r="C473" s="13"/>
      <c r="D473" s="13"/>
      <c r="E473" s="13"/>
    </row>
    <row r="474" spans="2:5" hidden="1">
      <c r="B474" s="13"/>
      <c r="C474" s="13"/>
      <c r="D474" s="13"/>
      <c r="E474" s="13"/>
    </row>
    <row r="475" spans="2:5" hidden="1">
      <c r="B475" s="13"/>
      <c r="C475" s="13"/>
      <c r="D475" s="13"/>
      <c r="E475" s="13"/>
    </row>
    <row r="476" spans="2:5" hidden="1">
      <c r="B476" s="13"/>
      <c r="C476" s="13"/>
      <c r="D476" s="13"/>
      <c r="E476" s="13"/>
    </row>
    <row r="477" spans="2:5" hidden="1">
      <c r="B477" s="13"/>
      <c r="C477" s="13"/>
      <c r="D477" s="13"/>
      <c r="E477" s="13"/>
    </row>
    <row r="478" spans="2:5" hidden="1">
      <c r="B478" s="13"/>
      <c r="C478" s="13"/>
      <c r="D478" s="13"/>
      <c r="E478" s="13"/>
    </row>
    <row r="479" spans="2:5" hidden="1">
      <c r="B479" s="13"/>
      <c r="C479" s="13"/>
      <c r="D479" s="13"/>
      <c r="E479" s="13"/>
    </row>
    <row r="480" spans="2:5" hidden="1">
      <c r="B480" s="13"/>
      <c r="C480" s="13"/>
      <c r="D480" s="13"/>
      <c r="E480" s="13"/>
    </row>
    <row r="481" spans="2:5" hidden="1">
      <c r="B481" s="13"/>
      <c r="C481" s="13"/>
      <c r="D481" s="13"/>
      <c r="E481" s="13"/>
    </row>
    <row r="482" spans="2:5" hidden="1">
      <c r="B482" s="13"/>
      <c r="C482" s="13"/>
      <c r="D482" s="13"/>
      <c r="E482" s="13"/>
    </row>
    <row r="483" spans="2:5" hidden="1">
      <c r="B483" s="13"/>
      <c r="C483" s="13"/>
      <c r="D483" s="13"/>
      <c r="E483" s="13"/>
    </row>
    <row r="484" spans="2:5" hidden="1">
      <c r="B484" s="13"/>
      <c r="C484" s="13"/>
      <c r="D484" s="13"/>
      <c r="E484" s="13"/>
    </row>
    <row r="485" spans="2:5" hidden="1">
      <c r="B485" s="13"/>
      <c r="C485" s="13"/>
      <c r="D485" s="13"/>
      <c r="E485" s="13"/>
    </row>
    <row r="486" spans="2:5" hidden="1">
      <c r="B486" s="13"/>
      <c r="C486" s="13"/>
      <c r="D486" s="13"/>
      <c r="E486" s="13"/>
    </row>
    <row r="487" spans="2:5" hidden="1">
      <c r="B487" s="13"/>
      <c r="C487" s="13"/>
      <c r="D487" s="13"/>
      <c r="E487" s="13"/>
    </row>
    <row r="488" spans="2:5" hidden="1">
      <c r="B488" s="13"/>
      <c r="C488" s="13"/>
      <c r="D488" s="13"/>
      <c r="E488" s="13"/>
    </row>
    <row r="489" spans="2:5" hidden="1">
      <c r="B489" s="13"/>
      <c r="C489" s="13"/>
      <c r="D489" s="13"/>
      <c r="E489" s="13"/>
    </row>
    <row r="490" spans="2:5" hidden="1">
      <c r="B490" s="13"/>
      <c r="C490" s="13"/>
      <c r="D490" s="13"/>
      <c r="E490" s="13"/>
    </row>
    <row r="491" spans="2:5" hidden="1">
      <c r="B491" s="13"/>
      <c r="C491" s="13"/>
      <c r="D491" s="13"/>
      <c r="E491" s="13"/>
    </row>
    <row r="492" spans="2:5" hidden="1">
      <c r="B492" s="13"/>
      <c r="C492" s="13"/>
      <c r="D492" s="13"/>
      <c r="E492" s="13"/>
    </row>
    <row r="493" spans="2:5" hidden="1">
      <c r="B493" s="13"/>
      <c r="C493" s="13"/>
      <c r="D493" s="13"/>
      <c r="E493" s="13"/>
    </row>
    <row r="494" spans="2:5" hidden="1">
      <c r="B494" s="13"/>
      <c r="C494" s="13"/>
      <c r="D494" s="13"/>
      <c r="E494" s="13"/>
    </row>
    <row r="495" spans="2:5" hidden="1">
      <c r="B495" s="13"/>
      <c r="C495" s="13"/>
      <c r="D495" s="13"/>
      <c r="E495" s="13"/>
    </row>
    <row r="496" spans="2:5" hidden="1">
      <c r="B496" s="13"/>
      <c r="C496" s="13"/>
      <c r="D496" s="13"/>
      <c r="E496" s="13"/>
    </row>
    <row r="497" spans="2:5" hidden="1">
      <c r="B497" s="13"/>
      <c r="C497" s="13"/>
      <c r="D497" s="13"/>
      <c r="E497" s="13"/>
    </row>
    <row r="498" spans="2:5" hidden="1">
      <c r="B498" s="13"/>
      <c r="C498" s="13"/>
      <c r="D498" s="13"/>
      <c r="E498" s="13"/>
    </row>
    <row r="499" spans="2:5" hidden="1">
      <c r="B499" s="13"/>
      <c r="C499" s="13"/>
      <c r="D499" s="13"/>
      <c r="E499" s="13"/>
    </row>
    <row r="500" spans="2:5" hidden="1">
      <c r="B500" s="13"/>
      <c r="C500" s="13"/>
      <c r="D500" s="13"/>
      <c r="E500" s="13"/>
    </row>
    <row r="501" spans="2:5" hidden="1">
      <c r="B501" s="13"/>
      <c r="C501" s="13"/>
      <c r="D501" s="13"/>
      <c r="E501" s="13"/>
    </row>
    <row r="502" spans="2:5" hidden="1">
      <c r="B502" s="13"/>
      <c r="C502" s="13"/>
      <c r="D502" s="13"/>
      <c r="E502" s="13"/>
    </row>
    <row r="503" spans="2:5" hidden="1">
      <c r="B503" s="13"/>
      <c r="C503" s="13"/>
      <c r="D503" s="13"/>
      <c r="E503" s="13"/>
    </row>
    <row r="504" spans="2:5" hidden="1">
      <c r="B504" s="13"/>
      <c r="C504" s="13"/>
      <c r="D504" s="13"/>
      <c r="E504" s="13"/>
    </row>
    <row r="505" spans="2:5" hidden="1">
      <c r="B505" s="13"/>
      <c r="C505" s="13"/>
      <c r="D505" s="13"/>
      <c r="E505" s="13"/>
    </row>
    <row r="506" spans="2:5" hidden="1">
      <c r="B506" s="13"/>
      <c r="C506" s="13"/>
      <c r="D506" s="13"/>
      <c r="E506" s="13"/>
    </row>
    <row r="507" spans="2:5" hidden="1">
      <c r="B507" s="13"/>
      <c r="C507" s="13"/>
      <c r="D507" s="13"/>
      <c r="E507" s="13"/>
    </row>
    <row r="508" spans="2:5" hidden="1">
      <c r="B508" s="13"/>
      <c r="C508" s="13"/>
      <c r="D508" s="13"/>
      <c r="E508" s="13"/>
    </row>
    <row r="509" spans="2:5" hidden="1">
      <c r="B509" s="13"/>
      <c r="C509" s="13"/>
      <c r="D509" s="13"/>
      <c r="E509" s="13"/>
    </row>
    <row r="510" spans="2:5" hidden="1">
      <c r="B510" s="13"/>
      <c r="C510" s="13"/>
      <c r="D510" s="13"/>
      <c r="E510" s="13"/>
    </row>
    <row r="511" spans="2:5" hidden="1">
      <c r="B511" s="13"/>
      <c r="C511" s="13"/>
      <c r="D511" s="13"/>
      <c r="E511" s="13"/>
    </row>
    <row r="512" spans="2:5" hidden="1">
      <c r="B512" s="13"/>
      <c r="C512" s="13"/>
      <c r="D512" s="13"/>
      <c r="E512" s="13"/>
    </row>
    <row r="513" spans="2:5" hidden="1">
      <c r="B513" s="13"/>
      <c r="C513" s="13"/>
      <c r="D513" s="13"/>
      <c r="E513" s="13"/>
    </row>
    <row r="514" spans="2:5" hidden="1">
      <c r="B514" s="13"/>
      <c r="C514" s="13"/>
      <c r="D514" s="13"/>
      <c r="E514" s="13"/>
    </row>
    <row r="515" spans="2:5" hidden="1">
      <c r="B515" s="13"/>
      <c r="C515" s="13"/>
      <c r="D515" s="13"/>
      <c r="E515" s="13"/>
    </row>
    <row r="516" spans="2:5" hidden="1">
      <c r="B516" s="13"/>
      <c r="C516" s="13"/>
      <c r="D516" s="13"/>
      <c r="E516" s="13"/>
    </row>
    <row r="517" spans="2:5" hidden="1">
      <c r="B517" s="13"/>
      <c r="C517" s="13"/>
      <c r="D517" s="13"/>
      <c r="E517" s="13"/>
    </row>
    <row r="518" spans="2:5" hidden="1">
      <c r="B518" s="13"/>
      <c r="C518" s="13"/>
      <c r="D518" s="13"/>
      <c r="E518" s="13"/>
    </row>
    <row r="519" spans="2:5" hidden="1">
      <c r="B519" s="13"/>
      <c r="C519" s="13"/>
      <c r="D519" s="13"/>
      <c r="E519" s="13"/>
    </row>
    <row r="520" spans="2:5" hidden="1">
      <c r="B520" s="13"/>
      <c r="C520" s="13"/>
      <c r="D520" s="13"/>
      <c r="E520" s="13"/>
    </row>
    <row r="521" spans="2:5" hidden="1">
      <c r="B521" s="13"/>
      <c r="C521" s="13"/>
      <c r="D521" s="13"/>
      <c r="E521" s="13"/>
    </row>
    <row r="522" spans="2:5" hidden="1">
      <c r="B522" s="13"/>
      <c r="C522" s="13"/>
      <c r="D522" s="13"/>
      <c r="E522" s="13"/>
    </row>
    <row r="523" spans="2:5" hidden="1">
      <c r="B523" s="13"/>
      <c r="C523" s="13"/>
      <c r="D523" s="13"/>
      <c r="E523" s="13"/>
    </row>
    <row r="524" spans="2:5" hidden="1">
      <c r="B524" s="13"/>
      <c r="C524" s="13"/>
      <c r="D524" s="13"/>
      <c r="E524" s="13"/>
    </row>
    <row r="525" spans="2:5" hidden="1">
      <c r="B525" s="13"/>
      <c r="C525" s="13"/>
      <c r="D525" s="13"/>
      <c r="E525" s="13"/>
    </row>
    <row r="526" spans="2:5" hidden="1">
      <c r="B526" s="13"/>
      <c r="C526" s="13"/>
      <c r="D526" s="13"/>
      <c r="E526" s="13"/>
    </row>
    <row r="527" spans="2:5" hidden="1">
      <c r="B527" s="13"/>
      <c r="C527" s="13"/>
      <c r="D527" s="13"/>
      <c r="E527" s="13"/>
    </row>
    <row r="528" spans="2:5" hidden="1">
      <c r="B528" s="13"/>
      <c r="C528" s="13"/>
      <c r="D528" s="13"/>
      <c r="E528" s="13"/>
    </row>
    <row r="529" spans="2:5" hidden="1">
      <c r="B529" s="13"/>
      <c r="C529" s="13"/>
      <c r="D529" s="13"/>
      <c r="E529" s="13"/>
    </row>
    <row r="530" spans="2:5" hidden="1">
      <c r="B530" s="13"/>
      <c r="C530" s="13"/>
      <c r="D530" s="13"/>
      <c r="E530" s="13"/>
    </row>
    <row r="531" spans="2:5" hidden="1">
      <c r="B531" s="13"/>
      <c r="C531" s="13"/>
      <c r="D531" s="13"/>
      <c r="E531" s="13"/>
    </row>
    <row r="532" spans="2:5" hidden="1">
      <c r="B532" s="13"/>
      <c r="C532" s="13"/>
      <c r="D532" s="13"/>
      <c r="E532" s="13"/>
    </row>
    <row r="533" spans="2:5" hidden="1">
      <c r="B533" s="13"/>
      <c r="C533" s="13"/>
      <c r="D533" s="13"/>
      <c r="E533" s="13"/>
    </row>
    <row r="534" spans="2:5" hidden="1">
      <c r="B534" s="13"/>
      <c r="C534" s="13"/>
      <c r="D534" s="13"/>
      <c r="E534" s="13"/>
    </row>
    <row r="535" spans="2:5" hidden="1">
      <c r="B535" s="13"/>
      <c r="C535" s="13"/>
      <c r="D535" s="13"/>
      <c r="E535" s="13"/>
    </row>
    <row r="536" spans="2:5" hidden="1">
      <c r="B536" s="13"/>
      <c r="C536" s="13"/>
      <c r="D536" s="13"/>
      <c r="E536" s="13"/>
    </row>
    <row r="537" spans="2:5" hidden="1">
      <c r="B537" s="13"/>
      <c r="C537" s="13"/>
      <c r="D537" s="13"/>
      <c r="E537" s="13"/>
    </row>
    <row r="538" spans="2:5" hidden="1">
      <c r="B538" s="13"/>
      <c r="C538" s="13"/>
      <c r="D538" s="13"/>
      <c r="E538" s="13"/>
    </row>
    <row r="539" spans="2:5" hidden="1">
      <c r="B539" s="13"/>
      <c r="C539" s="13"/>
      <c r="D539" s="13"/>
      <c r="E539" s="13"/>
    </row>
    <row r="540" spans="2:5" hidden="1">
      <c r="B540" s="13"/>
      <c r="C540" s="13"/>
      <c r="D540" s="13"/>
      <c r="E540" s="13"/>
    </row>
    <row r="541" spans="2:5" hidden="1">
      <c r="B541" s="13"/>
      <c r="C541" s="13"/>
      <c r="D541" s="13"/>
      <c r="E541" s="13"/>
    </row>
    <row r="542" spans="2:5" hidden="1">
      <c r="B542" s="13"/>
      <c r="C542" s="13"/>
      <c r="D542" s="13"/>
      <c r="E542" s="13"/>
    </row>
    <row r="543" spans="2:5" hidden="1">
      <c r="B543" s="13"/>
      <c r="C543" s="13"/>
      <c r="D543" s="13"/>
      <c r="E543" s="13"/>
    </row>
    <row r="544" spans="2:5" hidden="1">
      <c r="B544" s="13"/>
      <c r="C544" s="13"/>
      <c r="D544" s="13"/>
      <c r="E544" s="13"/>
    </row>
    <row r="545" spans="2:5" hidden="1">
      <c r="B545" s="13"/>
      <c r="C545" s="13"/>
      <c r="D545" s="13"/>
      <c r="E545" s="13"/>
    </row>
    <row r="546" spans="2:5" hidden="1">
      <c r="B546" s="13"/>
      <c r="C546" s="13"/>
      <c r="D546" s="13"/>
      <c r="E546" s="13"/>
    </row>
    <row r="547" spans="2:5" hidden="1">
      <c r="B547" s="13"/>
      <c r="C547" s="13"/>
      <c r="D547" s="13"/>
      <c r="E547" s="13"/>
    </row>
    <row r="548" spans="2:5" hidden="1">
      <c r="B548" s="13"/>
      <c r="C548" s="13"/>
      <c r="D548" s="13"/>
      <c r="E548" s="13"/>
    </row>
    <row r="549" spans="2:5" hidden="1">
      <c r="B549" s="13"/>
      <c r="C549" s="13"/>
      <c r="D549" s="13"/>
      <c r="E549" s="13"/>
    </row>
    <row r="550" spans="2:5" hidden="1">
      <c r="B550" s="13"/>
      <c r="C550" s="13"/>
      <c r="D550" s="13"/>
      <c r="E550" s="13"/>
    </row>
    <row r="551" spans="2:5" hidden="1">
      <c r="B551" s="13"/>
      <c r="C551" s="13"/>
      <c r="D551" s="13"/>
      <c r="E551" s="13"/>
    </row>
    <row r="552" spans="2:5" hidden="1">
      <c r="B552" s="13"/>
      <c r="C552" s="13"/>
      <c r="D552" s="13"/>
      <c r="E552" s="13"/>
    </row>
    <row r="553" spans="2:5" hidden="1">
      <c r="B553" s="13"/>
      <c r="C553" s="13"/>
      <c r="D553" s="13"/>
      <c r="E553" s="13"/>
    </row>
    <row r="554" spans="2:5" hidden="1">
      <c r="B554" s="13"/>
      <c r="C554" s="13"/>
      <c r="D554" s="13"/>
      <c r="E554" s="13"/>
    </row>
    <row r="555" spans="2:5" hidden="1">
      <c r="B555" s="13"/>
      <c r="C555" s="13"/>
      <c r="D555" s="13"/>
      <c r="E555" s="13"/>
    </row>
    <row r="556" spans="2:5" hidden="1">
      <c r="B556" s="13"/>
      <c r="C556" s="13"/>
      <c r="D556" s="13"/>
      <c r="E556" s="13"/>
    </row>
    <row r="557" spans="2:5" hidden="1">
      <c r="B557" s="13"/>
      <c r="C557" s="13"/>
      <c r="D557" s="13"/>
      <c r="E557" s="13"/>
    </row>
    <row r="558" spans="2:5" hidden="1">
      <c r="B558" s="13"/>
      <c r="C558" s="13"/>
      <c r="D558" s="13"/>
      <c r="E558" s="13"/>
    </row>
    <row r="559" spans="2:5" hidden="1">
      <c r="B559" s="13"/>
      <c r="C559" s="13"/>
      <c r="D559" s="13"/>
      <c r="E559" s="13"/>
    </row>
    <row r="560" spans="2:5" hidden="1">
      <c r="B560" s="13"/>
      <c r="C560" s="13"/>
      <c r="D560" s="13"/>
      <c r="E560" s="13"/>
    </row>
    <row r="561" spans="2:5" hidden="1">
      <c r="B561" s="13"/>
      <c r="C561" s="13"/>
      <c r="D561" s="13"/>
      <c r="E561" s="13"/>
    </row>
    <row r="562" spans="2:5" hidden="1">
      <c r="B562" s="13"/>
      <c r="C562" s="13"/>
      <c r="D562" s="13"/>
      <c r="E562" s="13"/>
    </row>
    <row r="563" spans="2:5" hidden="1">
      <c r="B563" s="13"/>
      <c r="C563" s="13"/>
      <c r="D563" s="13"/>
      <c r="E563" s="13"/>
    </row>
    <row r="564" spans="2:5" hidden="1">
      <c r="B564" s="13"/>
      <c r="C564" s="13"/>
      <c r="D564" s="13"/>
      <c r="E564" s="13"/>
    </row>
    <row r="565" spans="2:5" hidden="1">
      <c r="B565" s="13"/>
      <c r="C565" s="13"/>
      <c r="D565" s="13"/>
      <c r="E565" s="13"/>
    </row>
    <row r="566" spans="2:5" hidden="1">
      <c r="B566" s="13"/>
      <c r="C566" s="13"/>
      <c r="D566" s="13"/>
      <c r="E566" s="13"/>
    </row>
    <row r="567" spans="2:5" hidden="1">
      <c r="B567" s="13"/>
      <c r="C567" s="13"/>
      <c r="D567" s="13"/>
      <c r="E567" s="13"/>
    </row>
    <row r="568" spans="2:5" hidden="1">
      <c r="B568" s="13"/>
      <c r="C568" s="13"/>
      <c r="D568" s="13"/>
      <c r="E568" s="13"/>
    </row>
    <row r="569" spans="2:5" hidden="1">
      <c r="B569" s="13"/>
      <c r="C569" s="13"/>
      <c r="D569" s="13"/>
      <c r="E569" s="13"/>
    </row>
    <row r="570" spans="2:5" hidden="1">
      <c r="B570" s="13"/>
      <c r="C570" s="13"/>
      <c r="D570" s="13"/>
      <c r="E570" s="13"/>
    </row>
    <row r="571" spans="2:5" hidden="1">
      <c r="B571" s="13"/>
      <c r="C571" s="13"/>
      <c r="D571" s="13"/>
      <c r="E571" s="13"/>
    </row>
    <row r="572" spans="2:5" hidden="1">
      <c r="B572" s="13"/>
      <c r="C572" s="13"/>
      <c r="D572" s="13"/>
      <c r="E572" s="13"/>
    </row>
    <row r="573" spans="2:5" hidden="1">
      <c r="B573" s="13"/>
      <c r="C573" s="13"/>
      <c r="D573" s="13"/>
      <c r="E573" s="13"/>
    </row>
    <row r="574" spans="2:5" hidden="1">
      <c r="B574" s="13"/>
      <c r="C574" s="13"/>
      <c r="D574" s="13"/>
      <c r="E574" s="13"/>
    </row>
    <row r="575" spans="2:5" hidden="1">
      <c r="B575" s="13"/>
      <c r="C575" s="13"/>
      <c r="D575" s="13"/>
      <c r="E575" s="13"/>
    </row>
    <row r="576" spans="2:5" hidden="1">
      <c r="B576" s="13"/>
      <c r="C576" s="13"/>
      <c r="D576" s="13"/>
      <c r="E576" s="13"/>
    </row>
    <row r="577" spans="2:5" hidden="1">
      <c r="B577" s="13"/>
      <c r="C577" s="13"/>
      <c r="D577" s="13"/>
      <c r="E577" s="13"/>
    </row>
    <row r="578" spans="2:5" hidden="1">
      <c r="B578" s="13"/>
      <c r="C578" s="13"/>
      <c r="D578" s="13"/>
      <c r="E578" s="13"/>
    </row>
    <row r="579" spans="2:5" hidden="1">
      <c r="B579" s="13"/>
      <c r="C579" s="13"/>
      <c r="D579" s="13"/>
      <c r="E579" s="13"/>
    </row>
    <row r="580" spans="2:5" hidden="1">
      <c r="B580" s="13"/>
      <c r="C580" s="13"/>
      <c r="D580" s="13"/>
      <c r="E580" s="13"/>
    </row>
    <row r="581" spans="2:5" hidden="1">
      <c r="B581" s="13"/>
      <c r="C581" s="13"/>
      <c r="D581" s="13"/>
      <c r="E581" s="13"/>
    </row>
    <row r="582" spans="2:5" hidden="1">
      <c r="B582" s="13"/>
      <c r="C582" s="13"/>
      <c r="D582" s="13"/>
      <c r="E582" s="13"/>
    </row>
    <row r="583" spans="2:5" hidden="1">
      <c r="B583" s="13"/>
      <c r="C583" s="13"/>
      <c r="D583" s="13"/>
      <c r="E583" s="13"/>
    </row>
    <row r="584" spans="2:5" hidden="1">
      <c r="B584" s="13"/>
      <c r="C584" s="13"/>
      <c r="D584" s="13"/>
      <c r="E584" s="13"/>
    </row>
    <row r="585" spans="2:5" hidden="1">
      <c r="B585" s="13"/>
      <c r="C585" s="13"/>
      <c r="D585" s="13"/>
      <c r="E585" s="13"/>
    </row>
    <row r="586" spans="2:5" hidden="1">
      <c r="B586" s="13"/>
      <c r="C586" s="13"/>
      <c r="D586" s="13"/>
      <c r="E586" s="13"/>
    </row>
    <row r="587" spans="2:5" hidden="1">
      <c r="B587" s="13"/>
      <c r="C587" s="13"/>
      <c r="D587" s="13"/>
      <c r="E587" s="13"/>
    </row>
    <row r="588" spans="2:5" hidden="1">
      <c r="B588" s="13"/>
      <c r="C588" s="13"/>
      <c r="D588" s="13"/>
      <c r="E588" s="13"/>
    </row>
    <row r="589" spans="2:5" hidden="1">
      <c r="B589" s="13"/>
      <c r="C589" s="13"/>
      <c r="D589" s="13"/>
      <c r="E589" s="13"/>
    </row>
    <row r="590" spans="2:5" hidden="1">
      <c r="B590" s="13"/>
      <c r="C590" s="13"/>
      <c r="D590" s="13"/>
      <c r="E590" s="13"/>
    </row>
    <row r="591" spans="2:5" hidden="1">
      <c r="B591" s="13"/>
      <c r="C591" s="13"/>
      <c r="D591" s="13"/>
      <c r="E591" s="13"/>
    </row>
    <row r="592" spans="2:5" hidden="1">
      <c r="B592" s="13"/>
      <c r="C592" s="13"/>
      <c r="D592" s="13"/>
      <c r="E592" s="13"/>
    </row>
    <row r="593" spans="2:5" hidden="1">
      <c r="B593" s="13"/>
      <c r="C593" s="13"/>
      <c r="D593" s="13"/>
      <c r="E593" s="13"/>
    </row>
    <row r="594" spans="2:5" hidden="1">
      <c r="B594" s="13"/>
      <c r="C594" s="13"/>
      <c r="D594" s="13"/>
      <c r="E594" s="13"/>
    </row>
    <row r="595" spans="2:5" hidden="1">
      <c r="B595" s="13"/>
      <c r="C595" s="13"/>
      <c r="D595" s="13"/>
      <c r="E595" s="13"/>
    </row>
    <row r="596" spans="2:5" hidden="1">
      <c r="B596" s="13"/>
      <c r="C596" s="13"/>
      <c r="D596" s="13"/>
      <c r="E596" s="13"/>
    </row>
    <row r="597" spans="2:5" hidden="1">
      <c r="B597" s="13"/>
      <c r="C597" s="13"/>
      <c r="D597" s="13"/>
      <c r="E597" s="13"/>
    </row>
    <row r="598" spans="2:5" hidden="1">
      <c r="B598" s="13"/>
      <c r="C598" s="13"/>
      <c r="D598" s="13"/>
      <c r="E598" s="13"/>
    </row>
    <row r="599" spans="2:5" hidden="1">
      <c r="B599" s="13"/>
      <c r="C599" s="13"/>
      <c r="D599" s="13"/>
      <c r="E599" s="13"/>
    </row>
    <row r="600" spans="2:5" hidden="1">
      <c r="B600" s="13"/>
      <c r="C600" s="13"/>
      <c r="D600" s="13"/>
      <c r="E600" s="13"/>
    </row>
    <row r="601" spans="2:5" hidden="1">
      <c r="B601" s="13"/>
      <c r="C601" s="13"/>
      <c r="D601" s="13"/>
      <c r="E601" s="13"/>
    </row>
    <row r="602" spans="2:5" hidden="1">
      <c r="B602" s="13"/>
      <c r="C602" s="13"/>
      <c r="D602" s="13"/>
      <c r="E602" s="13"/>
    </row>
    <row r="603" spans="2:5" hidden="1">
      <c r="B603" s="13"/>
      <c r="C603" s="13"/>
      <c r="D603" s="13"/>
      <c r="E603" s="13"/>
    </row>
    <row r="604" spans="2:5" hidden="1">
      <c r="B604" s="13"/>
      <c r="C604" s="13"/>
      <c r="D604" s="13"/>
      <c r="E604" s="13"/>
    </row>
    <row r="605" spans="2:5" hidden="1">
      <c r="B605" s="13"/>
      <c r="C605" s="13"/>
      <c r="D605" s="13"/>
      <c r="E605" s="13"/>
    </row>
    <row r="606" spans="2:5" hidden="1">
      <c r="B606" s="13"/>
      <c r="C606" s="13"/>
      <c r="D606" s="13"/>
      <c r="E606" s="13"/>
    </row>
    <row r="607" spans="2:5" hidden="1">
      <c r="B607" s="13"/>
      <c r="C607" s="13"/>
      <c r="D607" s="13"/>
      <c r="E607" s="13"/>
    </row>
    <row r="608" spans="2:5" hidden="1">
      <c r="B608" s="13"/>
      <c r="C608" s="13"/>
      <c r="D608" s="13"/>
      <c r="E608" s="13"/>
    </row>
    <row r="609" spans="2:5" hidden="1">
      <c r="B609" s="13"/>
      <c r="C609" s="13"/>
      <c r="D609" s="13"/>
      <c r="E609" s="13"/>
    </row>
    <row r="610" spans="2:5" hidden="1">
      <c r="B610" s="13"/>
      <c r="C610" s="13"/>
      <c r="D610" s="13"/>
      <c r="E610" s="13"/>
    </row>
    <row r="611" spans="2:5" hidden="1">
      <c r="B611" s="13"/>
      <c r="C611" s="13"/>
      <c r="D611" s="13"/>
      <c r="E611" s="13"/>
    </row>
    <row r="612" spans="2:5" hidden="1">
      <c r="B612" s="13"/>
      <c r="C612" s="13"/>
      <c r="D612" s="13"/>
      <c r="E612" s="13"/>
    </row>
    <row r="613" spans="2:5" hidden="1">
      <c r="B613" s="13"/>
      <c r="C613" s="13"/>
      <c r="D613" s="13"/>
      <c r="E613" s="13"/>
    </row>
    <row r="614" spans="2:5" hidden="1">
      <c r="B614" s="13"/>
      <c r="C614" s="13"/>
      <c r="D614" s="13"/>
      <c r="E614" s="13"/>
    </row>
    <row r="615" spans="2:5" hidden="1">
      <c r="B615" s="13"/>
      <c r="C615" s="13"/>
      <c r="D615" s="13"/>
      <c r="E615" s="13"/>
    </row>
    <row r="616" spans="2:5" hidden="1">
      <c r="B616" s="13"/>
      <c r="C616" s="13"/>
      <c r="D616" s="13"/>
      <c r="E616" s="13"/>
    </row>
    <row r="617" spans="2:5" hidden="1">
      <c r="B617" s="13"/>
      <c r="C617" s="13"/>
      <c r="D617" s="13"/>
      <c r="E617" s="13"/>
    </row>
    <row r="618" spans="2:5" hidden="1">
      <c r="B618" s="13"/>
      <c r="C618" s="13"/>
      <c r="D618" s="13"/>
      <c r="E618" s="13"/>
    </row>
    <row r="619" spans="2:5" hidden="1">
      <c r="B619" s="13"/>
      <c r="C619" s="13"/>
      <c r="D619" s="13"/>
      <c r="E619" s="13"/>
    </row>
    <row r="620" spans="2:5" hidden="1">
      <c r="B620" s="13"/>
      <c r="C620" s="13"/>
      <c r="D620" s="13"/>
      <c r="E620" s="13"/>
    </row>
    <row r="621" spans="2:5" hidden="1">
      <c r="B621" s="13"/>
      <c r="C621" s="13"/>
      <c r="D621" s="13"/>
      <c r="E621" s="13"/>
    </row>
    <row r="622" spans="2:5" hidden="1">
      <c r="B622" s="13"/>
      <c r="C622" s="13"/>
      <c r="D622" s="13"/>
      <c r="E622" s="13"/>
    </row>
    <row r="623" spans="2:5" hidden="1">
      <c r="B623" s="13"/>
      <c r="C623" s="13"/>
      <c r="D623" s="13"/>
      <c r="E623" s="13"/>
    </row>
    <row r="624" spans="2:5" hidden="1">
      <c r="B624" s="13"/>
      <c r="C624" s="13"/>
      <c r="D624" s="13"/>
      <c r="E624" s="13"/>
    </row>
    <row r="625" spans="2:5" hidden="1">
      <c r="B625" s="13"/>
      <c r="C625" s="13"/>
      <c r="D625" s="13"/>
      <c r="E625" s="13"/>
    </row>
    <row r="626" spans="2:5" hidden="1">
      <c r="B626" s="13"/>
      <c r="C626" s="13"/>
      <c r="D626" s="13"/>
      <c r="E626" s="13"/>
    </row>
    <row r="627" spans="2:5" hidden="1">
      <c r="B627" s="13"/>
      <c r="C627" s="13"/>
      <c r="D627" s="13"/>
      <c r="E627" s="13"/>
    </row>
    <row r="628" spans="2:5" hidden="1">
      <c r="B628" s="13"/>
      <c r="C628" s="13"/>
      <c r="D628" s="13"/>
      <c r="E628" s="13"/>
    </row>
    <row r="629" spans="2:5" hidden="1">
      <c r="B629" s="13"/>
      <c r="C629" s="13"/>
      <c r="D629" s="13"/>
      <c r="E629" s="13"/>
    </row>
    <row r="630" spans="2:5" hidden="1">
      <c r="B630" s="13"/>
      <c r="C630" s="13"/>
      <c r="D630" s="13"/>
      <c r="E630" s="13"/>
    </row>
    <row r="631" spans="2:5" hidden="1">
      <c r="B631" s="13"/>
      <c r="C631" s="13"/>
      <c r="D631" s="13"/>
      <c r="E631" s="13"/>
    </row>
    <row r="632" spans="2:5" hidden="1">
      <c r="B632" s="13"/>
      <c r="C632" s="13"/>
      <c r="D632" s="13"/>
      <c r="E632" s="13"/>
    </row>
    <row r="633" spans="2:5" hidden="1">
      <c r="B633" s="13"/>
      <c r="C633" s="13"/>
      <c r="D633" s="13"/>
      <c r="E633" s="13"/>
    </row>
    <row r="634" spans="2:5" hidden="1">
      <c r="B634" s="13"/>
      <c r="C634" s="13"/>
      <c r="D634" s="13"/>
      <c r="E634" s="13"/>
    </row>
    <row r="635" spans="2:5" hidden="1">
      <c r="B635" s="13"/>
      <c r="C635" s="13"/>
      <c r="D635" s="13"/>
      <c r="E635" s="13"/>
    </row>
    <row r="636" spans="2:5" hidden="1">
      <c r="B636" s="13"/>
      <c r="C636" s="13"/>
      <c r="D636" s="13"/>
      <c r="E636" s="13"/>
    </row>
    <row r="637" spans="2:5" hidden="1">
      <c r="B637" s="13"/>
      <c r="C637" s="13"/>
      <c r="D637" s="13"/>
      <c r="E637" s="13"/>
    </row>
    <row r="638" spans="2:5" hidden="1">
      <c r="B638" s="13"/>
      <c r="C638" s="13"/>
      <c r="D638" s="13"/>
      <c r="E638" s="13"/>
    </row>
    <row r="639" spans="2:5" hidden="1">
      <c r="B639" s="13"/>
      <c r="C639" s="13"/>
      <c r="D639" s="13"/>
      <c r="E639" s="13"/>
    </row>
    <row r="640" spans="2:5" hidden="1">
      <c r="B640" s="13"/>
      <c r="C640" s="13"/>
      <c r="D640" s="13"/>
      <c r="E640" s="13"/>
    </row>
    <row r="641" spans="2:5" hidden="1">
      <c r="B641" s="13"/>
      <c r="C641" s="13"/>
      <c r="D641" s="13"/>
      <c r="E641" s="13"/>
    </row>
    <row r="642" spans="2:5" hidden="1">
      <c r="B642" s="13"/>
      <c r="C642" s="13"/>
      <c r="D642" s="13"/>
      <c r="E642" s="13"/>
    </row>
    <row r="643" spans="2:5" hidden="1">
      <c r="B643" s="13"/>
      <c r="C643" s="13"/>
      <c r="D643" s="13"/>
      <c r="E643" s="13"/>
    </row>
    <row r="644" spans="2:5" hidden="1">
      <c r="B644" s="13"/>
      <c r="C644" s="13"/>
      <c r="D644" s="13"/>
      <c r="E644" s="13"/>
    </row>
    <row r="645" spans="2:5" hidden="1">
      <c r="B645" s="13"/>
      <c r="C645" s="13"/>
      <c r="D645" s="13"/>
      <c r="E645" s="13"/>
    </row>
    <row r="646" spans="2:5" hidden="1">
      <c r="B646" s="13"/>
      <c r="C646" s="13"/>
      <c r="D646" s="13"/>
      <c r="E646" s="13"/>
    </row>
    <row r="647" spans="2:5" hidden="1">
      <c r="B647" s="13"/>
      <c r="C647" s="13"/>
      <c r="D647" s="13"/>
      <c r="E647" s="13"/>
    </row>
    <row r="648" spans="2:5" hidden="1">
      <c r="B648" s="13"/>
      <c r="C648" s="13"/>
      <c r="D648" s="13"/>
      <c r="E648" s="13"/>
    </row>
    <row r="649" spans="2:5" hidden="1">
      <c r="B649" s="13"/>
      <c r="C649" s="13"/>
      <c r="D649" s="13"/>
      <c r="E649" s="13"/>
    </row>
    <row r="650" spans="2:5" hidden="1">
      <c r="B650" s="13"/>
      <c r="C650" s="13"/>
      <c r="D650" s="13"/>
      <c r="E650" s="13"/>
    </row>
    <row r="651" spans="2:5" hidden="1">
      <c r="B651" s="13"/>
      <c r="C651" s="13"/>
      <c r="D651" s="13"/>
      <c r="E651" s="13"/>
    </row>
    <row r="652" spans="2:5" hidden="1">
      <c r="B652" s="13"/>
      <c r="C652" s="13"/>
      <c r="D652" s="13"/>
      <c r="E652" s="13"/>
    </row>
    <row r="653" spans="2:5" hidden="1">
      <c r="B653" s="13"/>
      <c r="C653" s="13"/>
      <c r="D653" s="13"/>
      <c r="E653" s="13"/>
    </row>
    <row r="654" spans="2:5" hidden="1">
      <c r="B654" s="13"/>
      <c r="C654" s="13"/>
      <c r="D654" s="13"/>
      <c r="E654" s="13"/>
    </row>
    <row r="655" spans="2:5" hidden="1">
      <c r="B655" s="13"/>
      <c r="C655" s="13"/>
      <c r="D655" s="13"/>
      <c r="E655" s="13"/>
    </row>
    <row r="656" spans="2:5" hidden="1">
      <c r="B656" s="13"/>
      <c r="C656" s="13"/>
      <c r="D656" s="13"/>
      <c r="E656" s="13"/>
    </row>
    <row r="657" spans="2:5" hidden="1">
      <c r="B657" s="13"/>
      <c r="C657" s="13"/>
      <c r="D657" s="13"/>
      <c r="E657" s="13"/>
    </row>
    <row r="658" spans="2:5" hidden="1">
      <c r="B658" s="13"/>
      <c r="C658" s="13"/>
      <c r="D658" s="13"/>
      <c r="E658" s="13"/>
    </row>
    <row r="659" spans="2:5" hidden="1">
      <c r="B659" s="13"/>
      <c r="C659" s="13"/>
      <c r="D659" s="13"/>
      <c r="E659" s="13"/>
    </row>
    <row r="660" spans="2:5" hidden="1">
      <c r="B660" s="13"/>
      <c r="C660" s="13"/>
      <c r="D660" s="13"/>
      <c r="E660" s="13"/>
    </row>
    <row r="661" spans="2:5" hidden="1">
      <c r="B661" s="13"/>
      <c r="C661" s="13"/>
      <c r="D661" s="13"/>
      <c r="E661" s="13"/>
    </row>
    <row r="662" spans="2:5" hidden="1">
      <c r="B662" s="13"/>
      <c r="C662" s="13"/>
      <c r="D662" s="13"/>
      <c r="E662" s="13"/>
    </row>
    <row r="663" spans="2:5" hidden="1">
      <c r="B663" s="13"/>
      <c r="C663" s="13"/>
      <c r="D663" s="13"/>
      <c r="E663" s="13"/>
    </row>
    <row r="664" spans="2:5" hidden="1">
      <c r="B664" s="13"/>
      <c r="C664" s="13"/>
      <c r="D664" s="13"/>
      <c r="E664" s="13"/>
    </row>
    <row r="665" spans="2:5" hidden="1">
      <c r="B665" s="13"/>
      <c r="C665" s="13"/>
      <c r="D665" s="13"/>
      <c r="E665" s="13"/>
    </row>
    <row r="666" spans="2:5" hidden="1">
      <c r="B666" s="13"/>
      <c r="C666" s="13"/>
      <c r="D666" s="13"/>
      <c r="E666" s="13"/>
    </row>
    <row r="667" spans="2:5" hidden="1">
      <c r="B667" s="13"/>
      <c r="C667" s="13"/>
      <c r="D667" s="13"/>
      <c r="E667" s="13"/>
    </row>
    <row r="668" spans="2:5" hidden="1">
      <c r="B668" s="13"/>
      <c r="C668" s="13"/>
      <c r="D668" s="13"/>
      <c r="E668" s="13"/>
    </row>
    <row r="669" spans="2:5" hidden="1">
      <c r="B669" s="13"/>
      <c r="C669" s="13"/>
      <c r="D669" s="13"/>
      <c r="E669" s="13"/>
    </row>
    <row r="670" spans="2:5" hidden="1">
      <c r="B670" s="13"/>
      <c r="C670" s="13"/>
      <c r="D670" s="13"/>
      <c r="E670" s="13"/>
    </row>
    <row r="671" spans="2:5" hidden="1">
      <c r="B671" s="13"/>
      <c r="C671" s="13"/>
      <c r="D671" s="13"/>
      <c r="E671" s="13"/>
    </row>
    <row r="672" spans="2:5" hidden="1">
      <c r="B672" s="13"/>
      <c r="C672" s="13"/>
      <c r="D672" s="13"/>
      <c r="E672" s="13"/>
    </row>
    <row r="673" spans="2:5" hidden="1">
      <c r="B673" s="13"/>
      <c r="C673" s="13"/>
      <c r="D673" s="13"/>
      <c r="E673" s="13"/>
    </row>
    <row r="674" spans="2:5" hidden="1">
      <c r="B674" s="13"/>
      <c r="C674" s="13"/>
      <c r="D674" s="13"/>
      <c r="E674" s="13"/>
    </row>
    <row r="675" spans="2:5" hidden="1">
      <c r="B675" s="13"/>
      <c r="C675" s="13"/>
      <c r="D675" s="13"/>
      <c r="E675" s="13"/>
    </row>
    <row r="676" spans="2:5" hidden="1">
      <c r="B676" s="13"/>
      <c r="C676" s="13"/>
      <c r="D676" s="13"/>
      <c r="E676" s="13"/>
    </row>
    <row r="677" spans="2:5" hidden="1">
      <c r="B677" s="13"/>
      <c r="C677" s="13"/>
      <c r="D677" s="13"/>
      <c r="E677" s="13"/>
    </row>
    <row r="678" spans="2:5" hidden="1">
      <c r="B678" s="13"/>
      <c r="C678" s="13"/>
      <c r="D678" s="13"/>
      <c r="E678" s="13"/>
    </row>
    <row r="679" spans="2:5" hidden="1">
      <c r="B679" s="13"/>
      <c r="C679" s="13"/>
      <c r="D679" s="13"/>
      <c r="E679" s="13"/>
    </row>
    <row r="680" spans="2:5" hidden="1">
      <c r="B680" s="13"/>
      <c r="C680" s="13"/>
      <c r="D680" s="13"/>
      <c r="E680" s="13"/>
    </row>
    <row r="681" spans="2:5" hidden="1">
      <c r="B681" s="13"/>
      <c r="C681" s="13"/>
      <c r="D681" s="13"/>
      <c r="E681" s="13"/>
    </row>
    <row r="682" spans="2:5" hidden="1">
      <c r="B682" s="13"/>
      <c r="C682" s="13"/>
      <c r="D682" s="13"/>
      <c r="E682" s="13"/>
    </row>
    <row r="683" spans="2:5" hidden="1">
      <c r="B683" s="13"/>
      <c r="C683" s="13"/>
      <c r="D683" s="13"/>
      <c r="E683" s="13"/>
    </row>
    <row r="684" spans="2:5" hidden="1">
      <c r="B684" s="13"/>
      <c r="C684" s="13"/>
      <c r="D684" s="13"/>
      <c r="E684" s="13"/>
    </row>
    <row r="685" spans="2:5" hidden="1">
      <c r="B685" s="13"/>
      <c r="C685" s="13"/>
      <c r="D685" s="13"/>
      <c r="E685" s="13"/>
    </row>
    <row r="686" spans="2:5" hidden="1">
      <c r="B686" s="13"/>
      <c r="C686" s="13"/>
      <c r="D686" s="13"/>
      <c r="E686" s="13"/>
    </row>
    <row r="687" spans="2:5" hidden="1">
      <c r="B687" s="13"/>
      <c r="C687" s="13"/>
      <c r="D687" s="13"/>
      <c r="E687" s="13"/>
    </row>
    <row r="688" spans="2:5" hidden="1">
      <c r="B688" s="13"/>
      <c r="C688" s="13"/>
      <c r="D688" s="13"/>
      <c r="E688" s="13"/>
    </row>
    <row r="689" spans="2:5" hidden="1">
      <c r="B689" s="13"/>
      <c r="C689" s="13"/>
      <c r="D689" s="13"/>
      <c r="E689" s="13"/>
    </row>
    <row r="690" spans="2:5" hidden="1">
      <c r="B690" s="13"/>
      <c r="C690" s="13"/>
      <c r="D690" s="13"/>
      <c r="E690" s="13"/>
    </row>
    <row r="691" spans="2:5" hidden="1">
      <c r="B691" s="13"/>
      <c r="C691" s="13"/>
      <c r="D691" s="13"/>
      <c r="E691" s="13"/>
    </row>
    <row r="692" spans="2:5" hidden="1">
      <c r="B692" s="13"/>
      <c r="C692" s="13"/>
      <c r="D692" s="13"/>
      <c r="E692" s="13"/>
    </row>
    <row r="693" spans="2:5" hidden="1">
      <c r="B693" s="13"/>
      <c r="C693" s="13"/>
      <c r="D693" s="13"/>
      <c r="E693" s="13"/>
    </row>
    <row r="694" spans="2:5" hidden="1">
      <c r="B694" s="13"/>
      <c r="C694" s="13"/>
      <c r="D694" s="13"/>
      <c r="E694" s="13"/>
    </row>
    <row r="695" spans="2:5" hidden="1">
      <c r="B695" s="13"/>
      <c r="C695" s="13"/>
      <c r="D695" s="13"/>
      <c r="E695" s="13"/>
    </row>
    <row r="696" spans="2:5" hidden="1">
      <c r="B696" s="13"/>
      <c r="C696" s="13"/>
      <c r="D696" s="13"/>
      <c r="E696" s="13"/>
    </row>
    <row r="697" spans="2:5" hidden="1">
      <c r="B697" s="13"/>
      <c r="C697" s="13"/>
      <c r="D697" s="13"/>
      <c r="E697" s="13"/>
    </row>
    <row r="698" spans="2:5" hidden="1">
      <c r="B698" s="13"/>
      <c r="C698" s="13"/>
      <c r="D698" s="13"/>
      <c r="E698" s="13"/>
    </row>
    <row r="699" spans="2:5" hidden="1">
      <c r="B699" s="13"/>
      <c r="C699" s="13"/>
      <c r="D699" s="13"/>
      <c r="E699" s="13"/>
    </row>
    <row r="700" spans="2:5" hidden="1">
      <c r="B700" s="13"/>
      <c r="C700" s="13"/>
      <c r="D700" s="13"/>
      <c r="E700" s="13"/>
    </row>
    <row r="701" spans="2:5" hidden="1">
      <c r="B701" s="13"/>
      <c r="C701" s="13"/>
      <c r="D701" s="13"/>
      <c r="E701" s="13"/>
    </row>
    <row r="702" spans="2:5" hidden="1">
      <c r="B702" s="13"/>
      <c r="C702" s="13"/>
      <c r="D702" s="13"/>
      <c r="E702" s="13"/>
    </row>
    <row r="703" spans="2:5" hidden="1">
      <c r="B703" s="13"/>
      <c r="C703" s="13"/>
      <c r="D703" s="13"/>
      <c r="E703" s="13"/>
    </row>
    <row r="704" spans="2:5" hidden="1">
      <c r="B704" s="13"/>
      <c r="C704" s="13"/>
      <c r="D704" s="13"/>
      <c r="E704" s="13"/>
    </row>
    <row r="705" spans="2:5" hidden="1">
      <c r="B705" s="13"/>
      <c r="C705" s="13"/>
      <c r="D705" s="13"/>
      <c r="E705" s="13"/>
    </row>
    <row r="706" spans="2:5" hidden="1">
      <c r="B706" s="13"/>
      <c r="C706" s="13"/>
      <c r="D706" s="13"/>
      <c r="E706" s="13"/>
    </row>
    <row r="707" spans="2:5" hidden="1">
      <c r="B707" s="13"/>
      <c r="C707" s="13"/>
      <c r="D707" s="13"/>
      <c r="E707" s="13"/>
    </row>
    <row r="708" spans="2:5" hidden="1">
      <c r="B708" s="13"/>
      <c r="C708" s="13"/>
      <c r="D708" s="13"/>
      <c r="E708" s="13"/>
    </row>
    <row r="709" spans="2:5" hidden="1">
      <c r="B709" s="13"/>
      <c r="C709" s="13"/>
      <c r="D709" s="13"/>
      <c r="E709" s="13"/>
    </row>
    <row r="710" spans="2:5" hidden="1">
      <c r="B710" s="13"/>
      <c r="C710" s="13"/>
      <c r="D710" s="13"/>
      <c r="E710" s="13"/>
    </row>
    <row r="711" spans="2:5" hidden="1">
      <c r="B711" s="13"/>
      <c r="C711" s="13"/>
      <c r="D711" s="13"/>
      <c r="E711" s="13"/>
    </row>
    <row r="712" spans="2:5" hidden="1">
      <c r="B712" s="13"/>
      <c r="C712" s="13"/>
      <c r="D712" s="13"/>
      <c r="E712" s="13"/>
    </row>
    <row r="713" spans="2:5" hidden="1">
      <c r="B713" s="13"/>
      <c r="C713" s="13"/>
      <c r="D713" s="13"/>
      <c r="E713" s="13"/>
    </row>
    <row r="714" spans="2:5" hidden="1">
      <c r="B714" s="13"/>
      <c r="C714" s="13"/>
      <c r="D714" s="13"/>
      <c r="E714" s="13"/>
    </row>
    <row r="715" spans="2:5" hidden="1">
      <c r="B715" s="13"/>
      <c r="C715" s="13"/>
      <c r="D715" s="13"/>
      <c r="E715" s="13"/>
    </row>
    <row r="716" spans="2:5" hidden="1">
      <c r="B716" s="13"/>
      <c r="C716" s="13"/>
      <c r="D716" s="13"/>
      <c r="E716" s="13"/>
    </row>
    <row r="717" spans="2:5" hidden="1">
      <c r="B717" s="13"/>
      <c r="C717" s="13"/>
      <c r="D717" s="13"/>
      <c r="E717" s="13"/>
    </row>
    <row r="718" spans="2:5" hidden="1">
      <c r="B718" s="13"/>
      <c r="C718" s="13"/>
      <c r="D718" s="13"/>
      <c r="E718" s="13"/>
    </row>
    <row r="719" spans="2:5" hidden="1">
      <c r="B719" s="13"/>
      <c r="C719" s="13"/>
      <c r="D719" s="13"/>
      <c r="E719" s="13"/>
    </row>
    <row r="720" spans="2:5" hidden="1">
      <c r="B720" s="13"/>
      <c r="C720" s="13"/>
      <c r="D720" s="13"/>
      <c r="E720" s="13"/>
    </row>
    <row r="721" spans="2:5" hidden="1">
      <c r="B721" s="13"/>
      <c r="C721" s="13"/>
      <c r="D721" s="13"/>
      <c r="E721" s="13"/>
    </row>
    <row r="722" spans="2:5" hidden="1">
      <c r="B722" s="13"/>
      <c r="C722" s="13"/>
      <c r="D722" s="13"/>
      <c r="E722" s="13"/>
    </row>
    <row r="723" spans="2:5" hidden="1">
      <c r="B723" s="13"/>
      <c r="C723" s="13"/>
      <c r="D723" s="13"/>
      <c r="E723" s="13"/>
    </row>
    <row r="724" spans="2:5" hidden="1">
      <c r="B724" s="13"/>
      <c r="C724" s="13"/>
      <c r="D724" s="13"/>
      <c r="E724" s="13"/>
    </row>
    <row r="725" spans="2:5" hidden="1">
      <c r="B725" s="13"/>
      <c r="C725" s="13"/>
      <c r="D725" s="13"/>
      <c r="E725" s="13"/>
    </row>
    <row r="726" spans="2:5" hidden="1">
      <c r="B726" s="13"/>
      <c r="C726" s="13"/>
      <c r="D726" s="13"/>
      <c r="E726" s="13"/>
    </row>
    <row r="727" spans="2:5" hidden="1">
      <c r="B727" s="13"/>
      <c r="C727" s="13"/>
      <c r="D727" s="13"/>
      <c r="E727" s="13"/>
    </row>
    <row r="728" spans="2:5" hidden="1">
      <c r="B728" s="13"/>
      <c r="C728" s="13"/>
      <c r="D728" s="13"/>
      <c r="E728" s="13"/>
    </row>
    <row r="729" spans="2:5" hidden="1">
      <c r="B729" s="13"/>
      <c r="C729" s="13"/>
      <c r="D729" s="13"/>
      <c r="E729" s="13"/>
    </row>
    <row r="730" spans="2:5" hidden="1">
      <c r="B730" s="13"/>
      <c r="C730" s="13"/>
      <c r="D730" s="13"/>
      <c r="E730" s="13"/>
    </row>
    <row r="731" spans="2:5" hidden="1">
      <c r="B731" s="13"/>
      <c r="C731" s="13"/>
      <c r="D731" s="13"/>
      <c r="E731" s="13"/>
    </row>
    <row r="732" spans="2:5" hidden="1">
      <c r="B732" s="13"/>
      <c r="C732" s="13"/>
      <c r="D732" s="13"/>
      <c r="E732" s="13"/>
    </row>
    <row r="733" spans="2:5" hidden="1">
      <c r="B733" s="13"/>
      <c r="C733" s="13"/>
      <c r="D733" s="13"/>
      <c r="E733" s="13"/>
    </row>
    <row r="734" spans="2:5" hidden="1">
      <c r="B734" s="13"/>
      <c r="C734" s="13"/>
      <c r="D734" s="13"/>
      <c r="E734" s="13"/>
    </row>
    <row r="735" spans="2:5" hidden="1">
      <c r="B735" s="13"/>
      <c r="C735" s="13"/>
      <c r="D735" s="13"/>
      <c r="E735" s="13"/>
    </row>
    <row r="736" spans="2:5" hidden="1">
      <c r="B736" s="13"/>
      <c r="C736" s="13"/>
      <c r="D736" s="13"/>
      <c r="E736" s="13"/>
    </row>
    <row r="737" spans="2:5" hidden="1">
      <c r="B737" s="13"/>
      <c r="C737" s="13"/>
      <c r="D737" s="13"/>
      <c r="E737" s="13"/>
    </row>
    <row r="738" spans="2:5" hidden="1">
      <c r="B738" s="13"/>
      <c r="C738" s="13"/>
      <c r="D738" s="13"/>
      <c r="E738" s="13"/>
    </row>
    <row r="739" spans="2:5" hidden="1">
      <c r="B739" s="13"/>
      <c r="C739" s="13"/>
      <c r="D739" s="13"/>
      <c r="E739" s="13"/>
    </row>
    <row r="740" spans="2:5" hidden="1">
      <c r="B740" s="13"/>
      <c r="C740" s="13"/>
      <c r="D740" s="13"/>
      <c r="E740" s="13"/>
    </row>
    <row r="741" spans="2:5" hidden="1">
      <c r="B741" s="13"/>
      <c r="C741" s="13"/>
      <c r="D741" s="13"/>
      <c r="E741" s="13"/>
    </row>
    <row r="742" spans="2:5" hidden="1">
      <c r="B742" s="13"/>
      <c r="C742" s="13"/>
      <c r="D742" s="13"/>
      <c r="E742" s="13"/>
    </row>
    <row r="743" spans="2:5" hidden="1">
      <c r="B743" s="13"/>
      <c r="C743" s="13"/>
      <c r="D743" s="13"/>
      <c r="E743" s="13"/>
    </row>
    <row r="744" spans="2:5" hidden="1">
      <c r="B744" s="13"/>
      <c r="C744" s="13"/>
      <c r="D744" s="13"/>
      <c r="E744" s="13"/>
    </row>
    <row r="745" spans="2:5" hidden="1">
      <c r="B745" s="13"/>
      <c r="C745" s="13"/>
      <c r="D745" s="13"/>
      <c r="E745" s="13"/>
    </row>
    <row r="746" spans="2:5" hidden="1">
      <c r="B746" s="13"/>
      <c r="C746" s="13"/>
      <c r="D746" s="13"/>
      <c r="E746" s="13"/>
    </row>
    <row r="747" spans="2:5" hidden="1">
      <c r="B747" s="13"/>
      <c r="C747" s="13"/>
      <c r="D747" s="13"/>
      <c r="E747" s="13"/>
    </row>
    <row r="748" spans="2:5" hidden="1">
      <c r="B748" s="13"/>
      <c r="C748" s="13"/>
      <c r="D748" s="13"/>
      <c r="E748" s="13"/>
    </row>
    <row r="749" spans="2:5" hidden="1">
      <c r="B749" s="13"/>
      <c r="C749" s="13"/>
      <c r="D749" s="13"/>
      <c r="E749" s="13"/>
    </row>
    <row r="750" spans="2:5" hidden="1">
      <c r="B750" s="13"/>
      <c r="C750" s="13"/>
      <c r="D750" s="13"/>
      <c r="E750" s="13"/>
    </row>
    <row r="751" spans="2:5" hidden="1">
      <c r="B751" s="13"/>
      <c r="C751" s="13"/>
      <c r="D751" s="13"/>
      <c r="E751" s="13"/>
    </row>
    <row r="752" spans="2:5" hidden="1">
      <c r="B752" s="13"/>
      <c r="C752" s="13"/>
      <c r="D752" s="13"/>
      <c r="E752" s="13"/>
    </row>
    <row r="753" spans="2:5" hidden="1">
      <c r="B753" s="13"/>
      <c r="C753" s="13"/>
      <c r="D753" s="13"/>
      <c r="E753" s="13"/>
    </row>
    <row r="754" spans="2:5" hidden="1">
      <c r="B754" s="13"/>
      <c r="C754" s="13"/>
      <c r="D754" s="13"/>
      <c r="E754" s="13"/>
    </row>
    <row r="755" spans="2:5" hidden="1">
      <c r="B755" s="13"/>
      <c r="C755" s="13"/>
      <c r="D755" s="13"/>
      <c r="E755" s="13"/>
    </row>
    <row r="756" spans="2:5" hidden="1">
      <c r="B756" s="13"/>
      <c r="C756" s="13"/>
      <c r="D756" s="13"/>
      <c r="E756" s="13"/>
    </row>
    <row r="757" spans="2:5" hidden="1">
      <c r="B757" s="13"/>
      <c r="C757" s="13"/>
      <c r="D757" s="13"/>
      <c r="E757" s="13"/>
    </row>
    <row r="758" spans="2:5" hidden="1">
      <c r="B758" s="13"/>
      <c r="C758" s="13"/>
      <c r="D758" s="13"/>
      <c r="E758" s="13"/>
    </row>
    <row r="759" spans="2:5" hidden="1">
      <c r="B759" s="13"/>
      <c r="C759" s="13"/>
      <c r="D759" s="13"/>
      <c r="E759" s="13"/>
    </row>
    <row r="760" spans="2:5" hidden="1">
      <c r="B760" s="13"/>
      <c r="C760" s="13"/>
      <c r="D760" s="13"/>
      <c r="E760" s="13"/>
    </row>
    <row r="761" spans="2:5" hidden="1">
      <c r="B761" s="13"/>
      <c r="C761" s="13"/>
      <c r="D761" s="13"/>
      <c r="E761" s="13"/>
    </row>
    <row r="762" spans="2:5" hidden="1">
      <c r="B762" s="13"/>
      <c r="C762" s="13"/>
      <c r="D762" s="13"/>
      <c r="E762" s="13"/>
    </row>
    <row r="763" spans="2:5" hidden="1">
      <c r="B763" s="13"/>
      <c r="C763" s="13"/>
      <c r="D763" s="13"/>
      <c r="E763" s="13"/>
    </row>
    <row r="764" spans="2:5" hidden="1">
      <c r="B764" s="13"/>
      <c r="C764" s="13"/>
      <c r="D764" s="13"/>
      <c r="E764" s="13"/>
    </row>
    <row r="765" spans="2:5" hidden="1">
      <c r="B765" s="13"/>
      <c r="C765" s="13"/>
      <c r="D765" s="13"/>
      <c r="E765" s="13"/>
    </row>
    <row r="766" spans="2:5" hidden="1">
      <c r="B766" s="13"/>
      <c r="C766" s="13"/>
      <c r="D766" s="13"/>
      <c r="E766" s="13"/>
    </row>
    <row r="767" spans="2:5" hidden="1">
      <c r="B767" s="13"/>
      <c r="C767" s="13"/>
      <c r="D767" s="13"/>
      <c r="E767" s="13"/>
    </row>
    <row r="768" spans="2:5" hidden="1">
      <c r="B768" s="13"/>
      <c r="C768" s="13"/>
      <c r="D768" s="13"/>
      <c r="E768" s="13"/>
    </row>
    <row r="769" spans="1:5" hidden="1">
      <c r="B769" s="13"/>
      <c r="C769" s="13"/>
      <c r="D769" s="13"/>
      <c r="E769" s="13"/>
    </row>
    <row r="770" spans="1:5" hidden="1">
      <c r="B770" s="13"/>
      <c r="C770" s="13"/>
      <c r="D770" s="13"/>
      <c r="E770" s="13"/>
    </row>
    <row r="771" spans="1:5" hidden="1">
      <c r="A771" s="13"/>
      <c r="B771" s="13"/>
      <c r="C771" s="13"/>
      <c r="D771" s="13"/>
      <c r="E771" s="13"/>
    </row>
    <row r="772" spans="1:5" hidden="1">
      <c r="A772" s="13"/>
      <c r="B772" s="13"/>
      <c r="C772" s="13"/>
      <c r="D772" s="13"/>
      <c r="E772" s="13"/>
    </row>
    <row r="773" spans="1:5" hidden="1">
      <c r="A773" s="15"/>
      <c r="B773" s="13"/>
      <c r="C773" s="13"/>
      <c r="D773" s="13"/>
      <c r="E773" s="13"/>
    </row>
    <row r="774" spans="1:5" hidden="1">
      <c r="B774" s="13"/>
      <c r="C774" s="13"/>
      <c r="D774" s="13"/>
      <c r="E774" s="13"/>
    </row>
    <row r="775" spans="1:5" hidden="1">
      <c r="B775" s="13"/>
      <c r="C775" s="13"/>
      <c r="D775" s="13"/>
      <c r="E775" s="13"/>
    </row>
    <row r="776" spans="1:5" hidden="1">
      <c r="B776" s="13"/>
      <c r="C776" s="13"/>
      <c r="D776" s="13"/>
      <c r="E776" s="13"/>
    </row>
    <row r="777" spans="1:5" hidden="1">
      <c r="B777" s="13"/>
      <c r="C777" s="13"/>
      <c r="D777" s="13"/>
      <c r="E777" s="13"/>
    </row>
    <row r="778" spans="1:5" hidden="1">
      <c r="B778" s="13"/>
      <c r="C778" s="13"/>
      <c r="D778" s="13"/>
      <c r="E778" s="13"/>
    </row>
    <row r="779" spans="1:5" hidden="1">
      <c r="B779" s="13"/>
      <c r="C779" s="13"/>
      <c r="D779" s="13"/>
      <c r="E779" s="13"/>
    </row>
    <row r="780" spans="1:5" hidden="1">
      <c r="B780" s="13"/>
      <c r="C780" s="13"/>
      <c r="D780" s="13"/>
      <c r="E780" s="13"/>
    </row>
    <row r="781" spans="1:5" hidden="1">
      <c r="B781" s="13"/>
      <c r="C781" s="13"/>
      <c r="D781" s="13"/>
      <c r="E781" s="13"/>
    </row>
    <row r="782" spans="1:5" hidden="1">
      <c r="B782" s="13"/>
      <c r="C782" s="13"/>
      <c r="D782" s="13"/>
      <c r="E782" s="13"/>
    </row>
    <row r="783" spans="1:5" hidden="1">
      <c r="B783" s="13"/>
      <c r="C783" s="13"/>
      <c r="D783" s="13"/>
      <c r="E783" s="13"/>
    </row>
    <row r="784" spans="1:5" hidden="1">
      <c r="B784" s="13"/>
      <c r="C784" s="13"/>
      <c r="D784" s="13"/>
      <c r="E784" s="13"/>
    </row>
    <row r="785" spans="2:5" hidden="1">
      <c r="B785" s="13"/>
      <c r="C785" s="13"/>
      <c r="D785" s="13"/>
      <c r="E785" s="13"/>
    </row>
    <row r="786" spans="2:5" hidden="1">
      <c r="B786" s="13"/>
      <c r="C786" s="13"/>
      <c r="D786" s="13"/>
      <c r="E786" s="13"/>
    </row>
    <row r="787" spans="2:5" hidden="1">
      <c r="B787" s="13"/>
      <c r="C787" s="13"/>
      <c r="D787" s="13"/>
      <c r="E787" s="13"/>
    </row>
    <row r="788" spans="2:5" hidden="1">
      <c r="B788" s="13"/>
      <c r="C788" s="13"/>
      <c r="D788" s="13"/>
      <c r="E788" s="13"/>
    </row>
    <row r="789" spans="2:5" hidden="1">
      <c r="B789" s="13"/>
      <c r="C789" s="13"/>
      <c r="D789" s="13"/>
      <c r="E789" s="13"/>
    </row>
    <row r="790" spans="2:5" hidden="1">
      <c r="B790" s="13"/>
      <c r="C790" s="13"/>
      <c r="D790" s="13"/>
      <c r="E790" s="13"/>
    </row>
    <row r="791" spans="2:5" hidden="1">
      <c r="B791" s="13"/>
      <c r="C791" s="13"/>
      <c r="D791" s="13"/>
      <c r="E791" s="13"/>
    </row>
    <row r="792" spans="2:5" hidden="1">
      <c r="B792" s="13"/>
      <c r="C792" s="13"/>
      <c r="D792" s="13"/>
      <c r="E792" s="13"/>
    </row>
    <row r="793" spans="2:5" hidden="1">
      <c r="B793" s="13"/>
      <c r="C793" s="13"/>
      <c r="D793" s="13"/>
      <c r="E793" s="13"/>
    </row>
    <row r="794" spans="2:5" hidden="1">
      <c r="B794" s="13"/>
      <c r="C794" s="13"/>
      <c r="D794" s="13"/>
      <c r="E794" s="13"/>
    </row>
    <row r="795" spans="2:5" hidden="1">
      <c r="B795" s="13"/>
      <c r="C795" s="13"/>
      <c r="D795" s="13"/>
      <c r="E795" s="13"/>
    </row>
    <row r="796" spans="2:5" hidden="1">
      <c r="B796" s="13"/>
      <c r="C796" s="13"/>
      <c r="D796" s="13"/>
      <c r="E796" s="13"/>
    </row>
    <row r="797" spans="2:5" hidden="1">
      <c r="B797" s="13"/>
      <c r="C797" s="13"/>
      <c r="D797" s="13"/>
      <c r="E797" s="13"/>
    </row>
    <row r="798" spans="2:5" hidden="1">
      <c r="B798" s="13"/>
      <c r="C798" s="13"/>
      <c r="D798" s="13"/>
      <c r="E798" s="13"/>
    </row>
    <row r="799" spans="2:5" hidden="1">
      <c r="B799" s="13"/>
      <c r="C799" s="13"/>
      <c r="D799" s="13"/>
      <c r="E799" s="13"/>
    </row>
    <row r="800" spans="2:5" hidden="1">
      <c r="B800" s="13"/>
      <c r="C800" s="13"/>
      <c r="D800" s="13"/>
      <c r="E800" s="13"/>
    </row>
    <row r="801" spans="2:5" hidden="1">
      <c r="B801" s="13"/>
      <c r="C801" s="13"/>
      <c r="D801" s="13"/>
      <c r="E801" s="13"/>
    </row>
    <row r="802" spans="2:5" hidden="1">
      <c r="B802" s="13"/>
      <c r="C802" s="13"/>
      <c r="D802" s="13"/>
      <c r="E802" s="13"/>
    </row>
    <row r="803" spans="2:5" hidden="1">
      <c r="B803" s="13"/>
      <c r="C803" s="13"/>
      <c r="D803" s="13"/>
      <c r="E803" s="13"/>
    </row>
    <row r="804" spans="2:5" hidden="1">
      <c r="B804" s="13"/>
      <c r="C804" s="13"/>
      <c r="D804" s="13"/>
      <c r="E804" s="13"/>
    </row>
    <row r="805" spans="2:5" hidden="1">
      <c r="B805" s="13"/>
      <c r="C805" s="13"/>
      <c r="D805" s="13"/>
      <c r="E805" s="13"/>
    </row>
    <row r="10000" spans="52:52" hidden="1">
      <c r="AZ10000"/>
    </row>
  </sheetData>
  <mergeCells count="1">
    <mergeCell ref="A5:T5"/>
  </mergeCells>
  <dataValidations count="5">
    <dataValidation allowBlank="1" showInputMessage="1" showErrorMessage="1" sqref="P7 B1:B4" xr:uid="{00000000-0002-0000-0400-000003000000}"/>
    <dataValidation type="list" allowBlank="1" showInputMessage="1" showErrorMessage="1" sqref="K10:K803" xr:uid="{00000000-0002-0000-0400-000000000000}">
      <formula1>#REF!</formula1>
    </dataValidation>
    <dataValidation type="list" allowBlank="1" showInputMessage="1" showErrorMessage="1" sqref="D10:D797" xr:uid="{00000000-0002-0000-0400-000001000000}">
      <formula1>#REF!</formula1>
    </dataValidation>
    <dataValidation type="list" allowBlank="1" showInputMessage="1" showErrorMessage="1" sqref="H10:H803" xr:uid="{00000000-0002-0000-0400-000002000000}">
      <formula1>#REF!</formula1>
    </dataValidation>
    <dataValidation type="list" allowBlank="1" showInputMessage="1" showErrorMessage="1" sqref="F10:F803" xr:uid="{00000000-0002-0000-0400-000004000000}">
      <formula1>#REF!</formula1>
    </dataValidation>
  </dataValidations>
  <pageMargins left="0" right="0" top="0.5" bottom="0.5" header="0" footer="0.25"/>
  <pageSetup paperSize="9" scale="10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38.42578125" style="12" customWidth="1"/>
    <col min="2" max="2" width="12.42578125" style="12" customWidth="1"/>
    <col min="3" max="3" width="12.7109375" style="12" customWidth="1"/>
    <col min="4" max="4" width="11.85546875" style="12" customWidth="1"/>
    <col min="5" max="5" width="13.85546875" style="12" customWidth="1"/>
    <col min="6" max="6" width="11.85546875" style="12" customWidth="1"/>
    <col min="7" max="7" width="11.5703125" style="13" customWidth="1"/>
    <col min="8" max="8" width="14.7109375" style="13" customWidth="1"/>
    <col min="9" max="9" width="12.7109375" style="13" bestFit="1" customWidth="1"/>
    <col min="10" max="10" width="31.140625" style="13" customWidth="1"/>
    <col min="11" max="11" width="14.7109375" style="13" customWidth="1"/>
    <col min="12" max="12" width="22.7109375" style="13" customWidth="1"/>
    <col min="13" max="13" width="26.85546875" style="13" customWidth="1"/>
    <col min="14" max="14" width="25.42578125" style="13" customWidth="1"/>
    <col min="15" max="15" width="7.7109375" style="13" hidden="1"/>
    <col min="16" max="16" width="7.140625" style="13" hidden="1"/>
    <col min="17" max="17" width="6" style="13" hidden="1"/>
    <col min="18" max="18" width="7.85546875" style="13" hidden="1"/>
    <col min="19" max="19" width="8.140625" style="13" hidden="1"/>
    <col min="20" max="20" width="6.28515625" style="13" hidden="1"/>
    <col min="21" max="21" width="8" style="13" hidden="1"/>
    <col min="22" max="22" width="8.7109375" style="13" hidden="1"/>
    <col min="23" max="23" width="10" style="13" hidden="1"/>
    <col min="24" max="24" width="9.5703125" style="13" hidden="1"/>
    <col min="25" max="25" width="6.140625" style="13" hidden="1"/>
    <col min="26" max="27" width="5.7109375" style="13" hidden="1"/>
    <col min="28" max="28" width="6.85546875" style="13" hidden="1"/>
    <col min="29" max="29" width="6.42578125" style="13" hidden="1"/>
    <col min="30" max="30" width="6.7109375" style="13" hidden="1"/>
    <col min="31" max="31" width="7.28515625" style="13" hidden="1"/>
    <col min="32" max="34" width="5.7109375" style="13" hidden="1"/>
    <col min="35" max="44" width="9.140625" style="13" hidden="1"/>
    <col min="45" max="52" width="0" style="13" hidden="1"/>
    <col min="53" max="16384" width="9.140625" style="13" hidden="1"/>
  </cols>
  <sheetData>
    <row r="1" spans="1:14" s="1" customFormat="1">
      <c r="A1" s="2" t="s">
        <v>0</v>
      </c>
      <c r="B1" s="62" t="s">
        <v>4061</v>
      </c>
    </row>
    <row r="2" spans="1:14" s="1" customFormat="1">
      <c r="A2" s="2" t="s">
        <v>1</v>
      </c>
      <c r="B2" s="9" t="s">
        <v>3164</v>
      </c>
    </row>
    <row r="3" spans="1:14" s="1" customFormat="1">
      <c r="A3" s="2" t="s">
        <v>2</v>
      </c>
      <c r="B3" s="20" t="s">
        <v>3165</v>
      </c>
    </row>
    <row r="4" spans="1:14" s="1" customFormat="1">
      <c r="A4" s="2" t="s">
        <v>3</v>
      </c>
      <c r="B4" s="63" t="s">
        <v>165</v>
      </c>
    </row>
    <row r="5" spans="1:14" ht="18.75">
      <c r="A5" s="83" t="s">
        <v>87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5"/>
    </row>
    <row r="6" spans="1:14" s="15" customFormat="1">
      <c r="A6" s="32" t="s">
        <v>45</v>
      </c>
      <c r="B6" s="33" t="s">
        <v>46</v>
      </c>
      <c r="C6" s="115" t="s">
        <v>66</v>
      </c>
      <c r="D6" s="115" t="s">
        <v>79</v>
      </c>
      <c r="E6" s="115" t="s">
        <v>47</v>
      </c>
      <c r="F6" s="115" t="s">
        <v>80</v>
      </c>
      <c r="G6" s="115" t="s">
        <v>50</v>
      </c>
      <c r="H6" s="109" t="s">
        <v>155</v>
      </c>
      <c r="I6" s="109" t="s">
        <v>156</v>
      </c>
      <c r="J6" s="109" t="s">
        <v>160</v>
      </c>
      <c r="K6" s="109" t="s">
        <v>53</v>
      </c>
      <c r="L6" s="109" t="s">
        <v>69</v>
      </c>
      <c r="M6" s="109" t="s">
        <v>54</v>
      </c>
      <c r="N6" s="36" t="s">
        <v>151</v>
      </c>
    </row>
    <row r="7" spans="1:14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101" t="s">
        <v>4062</v>
      </c>
      <c r="F7" s="101" t="s">
        <v>4062</v>
      </c>
      <c r="G7" s="101" t="s">
        <v>4062</v>
      </c>
      <c r="H7" s="16" t="s">
        <v>152</v>
      </c>
      <c r="I7" s="101" t="s">
        <v>4062</v>
      </c>
      <c r="J7" s="16" t="s">
        <v>153</v>
      </c>
      <c r="K7" s="16" t="s">
        <v>6</v>
      </c>
      <c r="L7" s="16" t="s">
        <v>7</v>
      </c>
      <c r="M7" s="16" t="s">
        <v>7</v>
      </c>
      <c r="N7" s="29" t="s">
        <v>7</v>
      </c>
    </row>
    <row r="8" spans="1:14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57</v>
      </c>
      <c r="F8" s="5" t="s">
        <v>58</v>
      </c>
      <c r="G8" s="5" t="s">
        <v>59</v>
      </c>
      <c r="H8" s="5" t="s">
        <v>60</v>
      </c>
      <c r="I8" s="5" t="s">
        <v>61</v>
      </c>
      <c r="J8" s="5" t="s">
        <v>62</v>
      </c>
      <c r="K8" s="5" t="s">
        <v>63</v>
      </c>
      <c r="L8" s="24" t="s">
        <v>72</v>
      </c>
      <c r="M8" s="24" t="s">
        <v>73</v>
      </c>
      <c r="N8" s="24" t="s">
        <v>74</v>
      </c>
    </row>
    <row r="9" spans="1:14" s="17" customFormat="1" ht="20.25">
      <c r="A9" s="18" t="s">
        <v>88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103" t="s">
        <v>4062</v>
      </c>
      <c r="G9" s="103" t="s">
        <v>4062</v>
      </c>
      <c r="H9" s="53">
        <v>3838388.34</v>
      </c>
      <c r="I9" s="103" t="s">
        <v>4062</v>
      </c>
      <c r="J9" s="53">
        <v>58.12653942</v>
      </c>
      <c r="K9" s="53">
        <v>79901.020908155246</v>
      </c>
      <c r="L9" s="103" t="s">
        <v>4062</v>
      </c>
      <c r="M9" s="54">
        <v>1</v>
      </c>
      <c r="N9" s="54">
        <v>0.15959999999999999</v>
      </c>
    </row>
    <row r="10" spans="1:14">
      <c r="A10" s="57" t="s">
        <v>172</v>
      </c>
      <c r="B10" s="107" t="s">
        <v>4062</v>
      </c>
      <c r="C10" s="107" t="s">
        <v>4062</v>
      </c>
      <c r="D10" s="108" t="s">
        <v>4062</v>
      </c>
      <c r="E10" s="108" t="s">
        <v>4062</v>
      </c>
      <c r="F10" s="108" t="s">
        <v>4062</v>
      </c>
      <c r="G10" s="108" t="s">
        <v>4062</v>
      </c>
      <c r="H10" s="59">
        <v>3651785.74</v>
      </c>
      <c r="I10" s="108" t="s">
        <v>4062</v>
      </c>
      <c r="J10" s="59">
        <v>52.337209420000001</v>
      </c>
      <c r="K10" s="59">
        <v>59312.692265301164</v>
      </c>
      <c r="L10" s="108" t="s">
        <v>4062</v>
      </c>
      <c r="M10" s="58">
        <v>0.74229999999999996</v>
      </c>
      <c r="N10" s="58">
        <v>0.11849999999999999</v>
      </c>
    </row>
    <row r="11" spans="1:14">
      <c r="A11" s="57" t="s">
        <v>1052</v>
      </c>
      <c r="B11" s="107" t="s">
        <v>4062</v>
      </c>
      <c r="C11" s="107" t="s">
        <v>4062</v>
      </c>
      <c r="D11" s="108" t="s">
        <v>4062</v>
      </c>
      <c r="E11" s="108" t="s">
        <v>4062</v>
      </c>
      <c r="F11" s="108" t="s">
        <v>4062</v>
      </c>
      <c r="G11" s="108" t="s">
        <v>4062</v>
      </c>
      <c r="H11" s="59">
        <v>1244836.6399999999</v>
      </c>
      <c r="I11" s="108" t="s">
        <v>4062</v>
      </c>
      <c r="J11" s="59">
        <v>17.65254942</v>
      </c>
      <c r="K11" s="59">
        <v>36813.341169020001</v>
      </c>
      <c r="L11" s="108" t="s">
        <v>4062</v>
      </c>
      <c r="M11" s="58">
        <v>0.4607</v>
      </c>
      <c r="N11" s="58">
        <v>7.3599999999999999E-2</v>
      </c>
    </row>
    <row r="12" spans="1:14">
      <c r="A12" t="s">
        <v>1053</v>
      </c>
      <c r="B12" t="s">
        <v>1054</v>
      </c>
      <c r="C12" t="s">
        <v>96</v>
      </c>
      <c r="D12" t="s">
        <v>108</v>
      </c>
      <c r="E12" t="s">
        <v>643</v>
      </c>
      <c r="F12" t="s">
        <v>318</v>
      </c>
      <c r="G12" t="s">
        <v>98</v>
      </c>
      <c r="H12" s="55">
        <v>28036.959999999999</v>
      </c>
      <c r="I12" s="55">
        <v>2400</v>
      </c>
      <c r="J12" s="55">
        <v>0</v>
      </c>
      <c r="K12" s="55">
        <v>672.88703999999996</v>
      </c>
      <c r="L12" s="56">
        <v>1E-4</v>
      </c>
      <c r="M12" s="56">
        <v>8.3999999999999995E-3</v>
      </c>
      <c r="N12" s="56">
        <v>1.2999999999999999E-3</v>
      </c>
    </row>
    <row r="13" spans="1:14">
      <c r="A13" t="s">
        <v>1055</v>
      </c>
      <c r="B13" t="s">
        <v>1056</v>
      </c>
      <c r="C13" t="s">
        <v>96</v>
      </c>
      <c r="D13" t="s">
        <v>108</v>
      </c>
      <c r="E13" t="s">
        <v>1057</v>
      </c>
      <c r="F13" t="s">
        <v>672</v>
      </c>
      <c r="G13" t="s">
        <v>98</v>
      </c>
      <c r="H13" s="55">
        <v>3531.72</v>
      </c>
      <c r="I13" s="55">
        <v>27680</v>
      </c>
      <c r="J13" s="55">
        <v>0</v>
      </c>
      <c r="K13" s="55">
        <v>977.58009600000003</v>
      </c>
      <c r="L13" s="56">
        <v>1E-4</v>
      </c>
      <c r="M13" s="56">
        <v>1.2200000000000001E-2</v>
      </c>
      <c r="N13" s="56">
        <v>2E-3</v>
      </c>
    </row>
    <row r="14" spans="1:14">
      <c r="A14" t="s">
        <v>1058</v>
      </c>
      <c r="B14" t="s">
        <v>1059</v>
      </c>
      <c r="C14" t="s">
        <v>96</v>
      </c>
      <c r="D14" t="s">
        <v>108</v>
      </c>
      <c r="E14" t="s">
        <v>778</v>
      </c>
      <c r="F14" t="s">
        <v>672</v>
      </c>
      <c r="G14" t="s">
        <v>98</v>
      </c>
      <c r="H14" s="55">
        <v>11716.51</v>
      </c>
      <c r="I14" s="55">
        <v>7120</v>
      </c>
      <c r="J14" s="55">
        <v>0</v>
      </c>
      <c r="K14" s="55">
        <v>834.21551199999999</v>
      </c>
      <c r="L14" s="56">
        <v>1E-4</v>
      </c>
      <c r="M14" s="56">
        <v>1.04E-2</v>
      </c>
      <c r="N14" s="56">
        <v>1.6999999999999999E-3</v>
      </c>
    </row>
    <row r="15" spans="1:14">
      <c r="A15" t="s">
        <v>1060</v>
      </c>
      <c r="B15" t="s">
        <v>1061</v>
      </c>
      <c r="C15" t="s">
        <v>96</v>
      </c>
      <c r="D15" t="s">
        <v>108</v>
      </c>
      <c r="E15" t="s">
        <v>781</v>
      </c>
      <c r="F15" t="s">
        <v>672</v>
      </c>
      <c r="G15" t="s">
        <v>98</v>
      </c>
      <c r="H15" s="55">
        <v>65065.64</v>
      </c>
      <c r="I15" s="55">
        <v>1336</v>
      </c>
      <c r="J15" s="55">
        <v>0</v>
      </c>
      <c r="K15" s="55">
        <v>869.27695040000003</v>
      </c>
      <c r="L15" s="56">
        <v>1E-4</v>
      </c>
      <c r="M15" s="56">
        <v>1.09E-2</v>
      </c>
      <c r="N15" s="56">
        <v>1.6999999999999999E-3</v>
      </c>
    </row>
    <row r="16" spans="1:14">
      <c r="A16" t="s">
        <v>1062</v>
      </c>
      <c r="B16" t="s">
        <v>1063</v>
      </c>
      <c r="C16" t="s">
        <v>96</v>
      </c>
      <c r="D16" t="s">
        <v>108</v>
      </c>
      <c r="E16" t="s">
        <v>426</v>
      </c>
      <c r="F16" t="s">
        <v>427</v>
      </c>
      <c r="G16" t="s">
        <v>98</v>
      </c>
      <c r="H16" s="55">
        <v>18359.38</v>
      </c>
      <c r="I16" s="55">
        <v>3807</v>
      </c>
      <c r="J16" s="55">
        <v>0</v>
      </c>
      <c r="K16" s="55">
        <v>698.94159660000003</v>
      </c>
      <c r="L16" s="56">
        <v>1E-4</v>
      </c>
      <c r="M16" s="56">
        <v>8.6999999999999994E-3</v>
      </c>
      <c r="N16" s="56">
        <v>1.4E-3</v>
      </c>
    </row>
    <row r="17" spans="1:14">
      <c r="A17" t="s">
        <v>1064</v>
      </c>
      <c r="B17" t="s">
        <v>1065</v>
      </c>
      <c r="C17" t="s">
        <v>96</v>
      </c>
      <c r="D17" t="s">
        <v>108</v>
      </c>
      <c r="E17" t="s">
        <v>693</v>
      </c>
      <c r="F17" t="s">
        <v>427</v>
      </c>
      <c r="G17" t="s">
        <v>98</v>
      </c>
      <c r="H17" s="55">
        <v>15180.85</v>
      </c>
      <c r="I17" s="55">
        <v>2893</v>
      </c>
      <c r="J17" s="55">
        <v>0</v>
      </c>
      <c r="K17" s="55">
        <v>439.18199049999998</v>
      </c>
      <c r="L17" s="56">
        <v>1E-4</v>
      </c>
      <c r="M17" s="56">
        <v>5.4999999999999997E-3</v>
      </c>
      <c r="N17" s="56">
        <v>8.9999999999999998E-4</v>
      </c>
    </row>
    <row r="18" spans="1:14">
      <c r="A18" t="s">
        <v>1066</v>
      </c>
      <c r="B18" t="s">
        <v>1067</v>
      </c>
      <c r="C18" t="s">
        <v>96</v>
      </c>
      <c r="D18" t="s">
        <v>108</v>
      </c>
      <c r="E18" t="s">
        <v>824</v>
      </c>
      <c r="F18" t="s">
        <v>685</v>
      </c>
      <c r="G18" t="s">
        <v>98</v>
      </c>
      <c r="H18" s="55">
        <v>3066.2</v>
      </c>
      <c r="I18" s="55">
        <v>77500</v>
      </c>
      <c r="J18" s="55">
        <v>5.5620900000000004</v>
      </c>
      <c r="K18" s="55">
        <v>2381.8670900000002</v>
      </c>
      <c r="L18" s="56">
        <v>1E-4</v>
      </c>
      <c r="M18" s="56">
        <v>2.98E-2</v>
      </c>
      <c r="N18" s="56">
        <v>4.7999999999999996E-3</v>
      </c>
    </row>
    <row r="19" spans="1:14">
      <c r="A19" t="s">
        <v>1068</v>
      </c>
      <c r="B19" t="s">
        <v>1069</v>
      </c>
      <c r="C19" t="s">
        <v>96</v>
      </c>
      <c r="D19" t="s">
        <v>108</v>
      </c>
      <c r="E19" t="s">
        <v>628</v>
      </c>
      <c r="F19" t="s">
        <v>547</v>
      </c>
      <c r="G19" t="s">
        <v>98</v>
      </c>
      <c r="H19" s="55">
        <v>1737.55</v>
      </c>
      <c r="I19" s="55">
        <v>5701</v>
      </c>
      <c r="J19" s="55">
        <v>0</v>
      </c>
      <c r="K19" s="55">
        <v>99.057725500000004</v>
      </c>
      <c r="L19" s="56">
        <v>0</v>
      </c>
      <c r="M19" s="56">
        <v>1.1999999999999999E-3</v>
      </c>
      <c r="N19" s="56">
        <v>2.0000000000000001E-4</v>
      </c>
    </row>
    <row r="20" spans="1:14">
      <c r="A20" t="s">
        <v>1070</v>
      </c>
      <c r="B20" t="s">
        <v>1071</v>
      </c>
      <c r="C20" t="s">
        <v>96</v>
      </c>
      <c r="D20" t="s">
        <v>108</v>
      </c>
      <c r="E20" t="s">
        <v>1072</v>
      </c>
      <c r="F20" t="s">
        <v>547</v>
      </c>
      <c r="G20" t="s">
        <v>98</v>
      </c>
      <c r="H20" s="55">
        <v>62181.25</v>
      </c>
      <c r="I20" s="55">
        <v>1027</v>
      </c>
      <c r="J20" s="55">
        <v>0</v>
      </c>
      <c r="K20" s="55">
        <v>638.60143749999997</v>
      </c>
      <c r="L20" s="56">
        <v>1E-4</v>
      </c>
      <c r="M20" s="56">
        <v>8.0000000000000002E-3</v>
      </c>
      <c r="N20" s="56">
        <v>1.2999999999999999E-3</v>
      </c>
    </row>
    <row r="21" spans="1:14">
      <c r="A21" t="s">
        <v>1073</v>
      </c>
      <c r="B21" t="s">
        <v>1074</v>
      </c>
      <c r="C21" t="s">
        <v>96</v>
      </c>
      <c r="D21" t="s">
        <v>108</v>
      </c>
      <c r="E21" t="s">
        <v>1075</v>
      </c>
      <c r="F21" t="s">
        <v>310</v>
      </c>
      <c r="G21" t="s">
        <v>98</v>
      </c>
      <c r="H21" s="55">
        <v>85003.66</v>
      </c>
      <c r="I21" s="55">
        <v>1835</v>
      </c>
      <c r="J21" s="55">
        <v>0</v>
      </c>
      <c r="K21" s="55">
        <v>1559.8171609999999</v>
      </c>
      <c r="L21" s="56">
        <v>1E-4</v>
      </c>
      <c r="M21" s="56">
        <v>1.95E-2</v>
      </c>
      <c r="N21" s="56">
        <v>3.0999999999999999E-3</v>
      </c>
    </row>
    <row r="22" spans="1:14">
      <c r="A22" t="s">
        <v>1076</v>
      </c>
      <c r="B22" t="s">
        <v>1077</v>
      </c>
      <c r="C22" t="s">
        <v>96</v>
      </c>
      <c r="D22" t="s">
        <v>108</v>
      </c>
      <c r="E22" t="s">
        <v>447</v>
      </c>
      <c r="F22" t="s">
        <v>310</v>
      </c>
      <c r="G22" t="s">
        <v>98</v>
      </c>
      <c r="H22" s="55">
        <v>101349.98</v>
      </c>
      <c r="I22" s="55">
        <v>3290</v>
      </c>
      <c r="J22" s="55">
        <v>0</v>
      </c>
      <c r="K22" s="55">
        <v>3334.414342</v>
      </c>
      <c r="L22" s="56">
        <v>1E-4</v>
      </c>
      <c r="M22" s="56">
        <v>4.1700000000000001E-2</v>
      </c>
      <c r="N22" s="56">
        <v>6.7000000000000002E-3</v>
      </c>
    </row>
    <row r="23" spans="1:14">
      <c r="A23" t="s">
        <v>1078</v>
      </c>
      <c r="B23" t="s">
        <v>1079</v>
      </c>
      <c r="C23" t="s">
        <v>96</v>
      </c>
      <c r="D23" t="s">
        <v>108</v>
      </c>
      <c r="E23" t="s">
        <v>437</v>
      </c>
      <c r="F23" t="s">
        <v>310</v>
      </c>
      <c r="G23" t="s">
        <v>98</v>
      </c>
      <c r="H23" s="55">
        <v>118562.75</v>
      </c>
      <c r="I23" s="55">
        <v>2950</v>
      </c>
      <c r="J23" s="55">
        <v>0</v>
      </c>
      <c r="K23" s="55">
        <v>3497.6011250000001</v>
      </c>
      <c r="L23" s="56">
        <v>1E-4</v>
      </c>
      <c r="M23" s="56">
        <v>4.3799999999999999E-2</v>
      </c>
      <c r="N23" s="56">
        <v>7.0000000000000001E-3</v>
      </c>
    </row>
    <row r="24" spans="1:14">
      <c r="A24" t="s">
        <v>1080</v>
      </c>
      <c r="B24" t="s">
        <v>1081</v>
      </c>
      <c r="C24" t="s">
        <v>96</v>
      </c>
      <c r="D24" t="s">
        <v>108</v>
      </c>
      <c r="E24" t="s">
        <v>844</v>
      </c>
      <c r="F24" t="s">
        <v>310</v>
      </c>
      <c r="G24" t="s">
        <v>98</v>
      </c>
      <c r="H24" s="55">
        <v>19515.349999999999</v>
      </c>
      <c r="I24" s="55">
        <v>14260</v>
      </c>
      <c r="J24" s="55">
        <v>0</v>
      </c>
      <c r="K24" s="55">
        <v>2782.8889100000001</v>
      </c>
      <c r="L24" s="56">
        <v>1E-4</v>
      </c>
      <c r="M24" s="56">
        <v>3.4799999999999998E-2</v>
      </c>
      <c r="N24" s="56">
        <v>5.5999999999999999E-3</v>
      </c>
    </row>
    <row r="25" spans="1:14">
      <c r="A25" t="s">
        <v>1082</v>
      </c>
      <c r="B25" t="s">
        <v>1083</v>
      </c>
      <c r="C25" t="s">
        <v>96</v>
      </c>
      <c r="D25" t="s">
        <v>108</v>
      </c>
      <c r="E25" t="s">
        <v>1084</v>
      </c>
      <c r="F25" t="s">
        <v>310</v>
      </c>
      <c r="G25" t="s">
        <v>98</v>
      </c>
      <c r="H25" s="55">
        <v>3154.75</v>
      </c>
      <c r="I25" s="55">
        <v>14990</v>
      </c>
      <c r="J25" s="55">
        <v>0</v>
      </c>
      <c r="K25" s="55">
        <v>472.89702499999999</v>
      </c>
      <c r="L25" s="56">
        <v>0</v>
      </c>
      <c r="M25" s="56">
        <v>5.8999999999999999E-3</v>
      </c>
      <c r="N25" s="56">
        <v>8.9999999999999998E-4</v>
      </c>
    </row>
    <row r="26" spans="1:14">
      <c r="A26" t="s">
        <v>1085</v>
      </c>
      <c r="B26" t="s">
        <v>1086</v>
      </c>
      <c r="C26" t="s">
        <v>96</v>
      </c>
      <c r="D26" t="s">
        <v>108</v>
      </c>
      <c r="E26" t="s">
        <v>1087</v>
      </c>
      <c r="F26" t="s">
        <v>103</v>
      </c>
      <c r="G26" t="s">
        <v>98</v>
      </c>
      <c r="H26" s="55">
        <v>746.78</v>
      </c>
      <c r="I26" s="55">
        <v>152920</v>
      </c>
      <c r="J26" s="55">
        <v>0</v>
      </c>
      <c r="K26" s="55">
        <v>1141.9759759999999</v>
      </c>
      <c r="L26" s="56">
        <v>2.0000000000000001E-4</v>
      </c>
      <c r="M26" s="56">
        <v>1.43E-2</v>
      </c>
      <c r="N26" s="56">
        <v>2.3E-3</v>
      </c>
    </row>
    <row r="27" spans="1:14">
      <c r="A27" t="s">
        <v>1088</v>
      </c>
      <c r="B27" t="s">
        <v>1089</v>
      </c>
      <c r="C27" t="s">
        <v>96</v>
      </c>
      <c r="D27" t="s">
        <v>108</v>
      </c>
      <c r="E27" t="s">
        <v>1090</v>
      </c>
      <c r="F27" t="s">
        <v>103</v>
      </c>
      <c r="G27" t="s">
        <v>98</v>
      </c>
      <c r="H27" s="55">
        <v>345.81</v>
      </c>
      <c r="I27" s="55">
        <v>91410</v>
      </c>
      <c r="J27" s="55">
        <v>0</v>
      </c>
      <c r="K27" s="55">
        <v>316.10492099999999</v>
      </c>
      <c r="L27" s="56">
        <v>0</v>
      </c>
      <c r="M27" s="56">
        <v>4.0000000000000001E-3</v>
      </c>
      <c r="N27" s="56">
        <v>5.9999999999999995E-4</v>
      </c>
    </row>
    <row r="28" spans="1:14">
      <c r="A28" t="s">
        <v>1091</v>
      </c>
      <c r="B28" t="s">
        <v>1092</v>
      </c>
      <c r="C28" t="s">
        <v>96</v>
      </c>
      <c r="D28" t="s">
        <v>108</v>
      </c>
      <c r="E28" t="s">
        <v>1093</v>
      </c>
      <c r="F28" t="s">
        <v>1094</v>
      </c>
      <c r="G28" t="s">
        <v>98</v>
      </c>
      <c r="H28" s="55">
        <v>11759.11</v>
      </c>
      <c r="I28" s="55">
        <v>4850</v>
      </c>
      <c r="J28" s="55">
        <v>0</v>
      </c>
      <c r="K28" s="55">
        <v>570.31683499999997</v>
      </c>
      <c r="L28" s="56">
        <v>1E-4</v>
      </c>
      <c r="M28" s="56">
        <v>7.1000000000000004E-3</v>
      </c>
      <c r="N28" s="56">
        <v>1.1000000000000001E-3</v>
      </c>
    </row>
    <row r="29" spans="1:14">
      <c r="A29" t="s">
        <v>1095</v>
      </c>
      <c r="B29" t="s">
        <v>1096</v>
      </c>
      <c r="C29" t="s">
        <v>96</v>
      </c>
      <c r="D29" t="s">
        <v>108</v>
      </c>
      <c r="E29" t="s">
        <v>1097</v>
      </c>
      <c r="F29" t="s">
        <v>1094</v>
      </c>
      <c r="G29" t="s">
        <v>98</v>
      </c>
      <c r="H29" s="55">
        <v>52657.59</v>
      </c>
      <c r="I29" s="55">
        <v>1040</v>
      </c>
      <c r="J29" s="55">
        <v>0</v>
      </c>
      <c r="K29" s="55">
        <v>547.63893599999994</v>
      </c>
      <c r="L29" s="56">
        <v>0</v>
      </c>
      <c r="M29" s="56">
        <v>6.8999999999999999E-3</v>
      </c>
      <c r="N29" s="56">
        <v>1.1000000000000001E-3</v>
      </c>
    </row>
    <row r="30" spans="1:14">
      <c r="A30" t="s">
        <v>1098</v>
      </c>
      <c r="B30" t="s">
        <v>1099</v>
      </c>
      <c r="C30" t="s">
        <v>96</v>
      </c>
      <c r="D30" t="s">
        <v>108</v>
      </c>
      <c r="E30" t="s">
        <v>1100</v>
      </c>
      <c r="F30" t="s">
        <v>1094</v>
      </c>
      <c r="G30" t="s">
        <v>98</v>
      </c>
      <c r="H30" s="55">
        <v>326.42</v>
      </c>
      <c r="I30" s="55">
        <v>46450</v>
      </c>
      <c r="J30" s="55">
        <v>0</v>
      </c>
      <c r="K30" s="55">
        <v>151.62208999999999</v>
      </c>
      <c r="L30" s="56">
        <v>0</v>
      </c>
      <c r="M30" s="56">
        <v>1.9E-3</v>
      </c>
      <c r="N30" s="56">
        <v>2.9999999999999997E-4</v>
      </c>
    </row>
    <row r="31" spans="1:14">
      <c r="A31" t="s">
        <v>1101</v>
      </c>
      <c r="B31" t="s">
        <v>1102</v>
      </c>
      <c r="C31" t="s">
        <v>96</v>
      </c>
      <c r="D31" t="s">
        <v>108</v>
      </c>
      <c r="E31" t="s">
        <v>840</v>
      </c>
      <c r="F31" t="s">
        <v>475</v>
      </c>
      <c r="G31" t="s">
        <v>98</v>
      </c>
      <c r="H31" s="55">
        <v>128358.72</v>
      </c>
      <c r="I31" s="55">
        <v>1818</v>
      </c>
      <c r="J31" s="55">
        <v>0</v>
      </c>
      <c r="K31" s="55">
        <v>2333.5615296000001</v>
      </c>
      <c r="L31" s="56">
        <v>1E-4</v>
      </c>
      <c r="M31" s="56">
        <v>2.92E-2</v>
      </c>
      <c r="N31" s="56">
        <v>4.7000000000000002E-3</v>
      </c>
    </row>
    <row r="32" spans="1:14">
      <c r="A32" t="s">
        <v>1103</v>
      </c>
      <c r="B32" t="s">
        <v>1104</v>
      </c>
      <c r="C32" t="s">
        <v>96</v>
      </c>
      <c r="D32" t="s">
        <v>108</v>
      </c>
      <c r="E32" t="s">
        <v>1105</v>
      </c>
      <c r="F32" t="s">
        <v>1106</v>
      </c>
      <c r="G32" t="s">
        <v>98</v>
      </c>
      <c r="H32" s="55">
        <v>6489.93</v>
      </c>
      <c r="I32" s="55">
        <v>11090</v>
      </c>
      <c r="J32" s="55">
        <v>0</v>
      </c>
      <c r="K32" s="55">
        <v>719.73323700000003</v>
      </c>
      <c r="L32" s="56">
        <v>1E-4</v>
      </c>
      <c r="M32" s="56">
        <v>8.9999999999999993E-3</v>
      </c>
      <c r="N32" s="56">
        <v>1.4E-3</v>
      </c>
    </row>
    <row r="33" spans="1:14">
      <c r="A33" t="s">
        <v>1107</v>
      </c>
      <c r="B33" t="s">
        <v>1108</v>
      </c>
      <c r="C33" t="s">
        <v>96</v>
      </c>
      <c r="D33" t="s">
        <v>108</v>
      </c>
      <c r="E33" t="s">
        <v>1109</v>
      </c>
      <c r="F33" t="s">
        <v>1106</v>
      </c>
      <c r="G33" t="s">
        <v>98</v>
      </c>
      <c r="H33" s="55">
        <v>915.23</v>
      </c>
      <c r="I33" s="55">
        <v>50140</v>
      </c>
      <c r="J33" s="55">
        <v>0</v>
      </c>
      <c r="K33" s="55">
        <v>458.896322</v>
      </c>
      <c r="L33" s="56">
        <v>0</v>
      </c>
      <c r="M33" s="56">
        <v>5.7000000000000002E-3</v>
      </c>
      <c r="N33" s="56">
        <v>8.9999999999999998E-4</v>
      </c>
    </row>
    <row r="34" spans="1:14">
      <c r="A34" t="s">
        <v>1110</v>
      </c>
      <c r="B34" t="s">
        <v>1111</v>
      </c>
      <c r="C34" t="s">
        <v>96</v>
      </c>
      <c r="D34" t="s">
        <v>108</v>
      </c>
      <c r="E34" t="s">
        <v>1112</v>
      </c>
      <c r="F34" t="s">
        <v>1106</v>
      </c>
      <c r="G34" t="s">
        <v>98</v>
      </c>
      <c r="H34" s="55">
        <v>1118.3699999999999</v>
      </c>
      <c r="I34" s="55">
        <v>25190</v>
      </c>
      <c r="J34" s="55">
        <v>0</v>
      </c>
      <c r="K34" s="55">
        <v>281.71740299999999</v>
      </c>
      <c r="L34" s="56">
        <v>0</v>
      </c>
      <c r="M34" s="56">
        <v>3.5000000000000001E-3</v>
      </c>
      <c r="N34" s="56">
        <v>5.9999999999999995E-4</v>
      </c>
    </row>
    <row r="35" spans="1:14">
      <c r="A35" t="s">
        <v>1113</v>
      </c>
      <c r="B35" t="s">
        <v>1114</v>
      </c>
      <c r="C35" t="s">
        <v>96</v>
      </c>
      <c r="D35" t="s">
        <v>108</v>
      </c>
      <c r="E35" t="s">
        <v>1115</v>
      </c>
      <c r="F35" t="s">
        <v>1116</v>
      </c>
      <c r="G35" t="s">
        <v>98</v>
      </c>
      <c r="H35" s="55">
        <v>9997.2199999999993</v>
      </c>
      <c r="I35" s="55">
        <v>6850</v>
      </c>
      <c r="J35" s="55">
        <v>0</v>
      </c>
      <c r="K35" s="55">
        <v>684.80957000000001</v>
      </c>
      <c r="L35" s="56">
        <v>1E-4</v>
      </c>
      <c r="M35" s="56">
        <v>8.6E-3</v>
      </c>
      <c r="N35" s="56">
        <v>1.4E-3</v>
      </c>
    </row>
    <row r="36" spans="1:14">
      <c r="A36" t="s">
        <v>1117</v>
      </c>
      <c r="B36" t="s">
        <v>1118</v>
      </c>
      <c r="C36" t="s">
        <v>96</v>
      </c>
      <c r="D36" t="s">
        <v>108</v>
      </c>
      <c r="E36" t="s">
        <v>768</v>
      </c>
      <c r="F36" t="s">
        <v>769</v>
      </c>
      <c r="G36" t="s">
        <v>98</v>
      </c>
      <c r="H36" s="55">
        <v>42299.28</v>
      </c>
      <c r="I36" s="55">
        <v>2365</v>
      </c>
      <c r="J36" s="55">
        <v>0</v>
      </c>
      <c r="K36" s="55">
        <v>1000.377972</v>
      </c>
      <c r="L36" s="56">
        <v>1E-4</v>
      </c>
      <c r="M36" s="56">
        <v>1.2500000000000001E-2</v>
      </c>
      <c r="N36" s="56">
        <v>2E-3</v>
      </c>
    </row>
    <row r="37" spans="1:14">
      <c r="A37" t="s">
        <v>1119</v>
      </c>
      <c r="B37" t="s">
        <v>1120</v>
      </c>
      <c r="C37" t="s">
        <v>96</v>
      </c>
      <c r="D37" t="s">
        <v>108</v>
      </c>
      <c r="E37" t="s">
        <v>403</v>
      </c>
      <c r="F37" t="s">
        <v>338</v>
      </c>
      <c r="G37" t="s">
        <v>98</v>
      </c>
      <c r="H37" s="55">
        <v>8489.3700000000008</v>
      </c>
      <c r="I37" s="55">
        <v>6200</v>
      </c>
      <c r="J37" s="55">
        <v>0</v>
      </c>
      <c r="K37" s="55">
        <v>526.34094000000005</v>
      </c>
      <c r="L37" s="56">
        <v>1E-4</v>
      </c>
      <c r="M37" s="56">
        <v>6.6E-3</v>
      </c>
      <c r="N37" s="56">
        <v>1.1000000000000001E-3</v>
      </c>
    </row>
    <row r="38" spans="1:14">
      <c r="A38" t="s">
        <v>1121</v>
      </c>
      <c r="B38" t="s">
        <v>1122</v>
      </c>
      <c r="C38" t="s">
        <v>96</v>
      </c>
      <c r="D38" t="s">
        <v>108</v>
      </c>
      <c r="E38" t="s">
        <v>406</v>
      </c>
      <c r="F38" t="s">
        <v>338</v>
      </c>
      <c r="G38" t="s">
        <v>98</v>
      </c>
      <c r="H38" s="55">
        <v>27680.63</v>
      </c>
      <c r="I38" s="55">
        <v>2000</v>
      </c>
      <c r="J38" s="55">
        <v>0</v>
      </c>
      <c r="K38" s="55">
        <v>553.61260000000004</v>
      </c>
      <c r="L38" s="56">
        <v>1E-4</v>
      </c>
      <c r="M38" s="56">
        <v>6.8999999999999999E-3</v>
      </c>
      <c r="N38" s="56">
        <v>1.1000000000000001E-3</v>
      </c>
    </row>
    <row r="39" spans="1:14">
      <c r="A39" t="s">
        <v>1123</v>
      </c>
      <c r="B39" t="s">
        <v>1124</v>
      </c>
      <c r="C39" t="s">
        <v>96</v>
      </c>
      <c r="D39" t="s">
        <v>108</v>
      </c>
      <c r="E39" t="s">
        <v>418</v>
      </c>
      <c r="F39" t="s">
        <v>338</v>
      </c>
      <c r="G39" t="s">
        <v>98</v>
      </c>
      <c r="H39" s="55">
        <v>3975.96</v>
      </c>
      <c r="I39" s="55">
        <v>37170</v>
      </c>
      <c r="J39" s="55">
        <v>0</v>
      </c>
      <c r="K39" s="55">
        <v>1477.8643320000001</v>
      </c>
      <c r="L39" s="56">
        <v>2.0000000000000001E-4</v>
      </c>
      <c r="M39" s="56">
        <v>1.8499999999999999E-2</v>
      </c>
      <c r="N39" s="56">
        <v>3.0000000000000001E-3</v>
      </c>
    </row>
    <row r="40" spans="1:14">
      <c r="A40" t="s">
        <v>1125</v>
      </c>
      <c r="B40" t="s">
        <v>1126</v>
      </c>
      <c r="C40" t="s">
        <v>96</v>
      </c>
      <c r="D40" t="s">
        <v>108</v>
      </c>
      <c r="E40" t="s">
        <v>359</v>
      </c>
      <c r="F40" t="s">
        <v>338</v>
      </c>
      <c r="G40" t="s">
        <v>98</v>
      </c>
      <c r="H40" s="55">
        <v>130686.39999999999</v>
      </c>
      <c r="I40" s="55">
        <v>1070</v>
      </c>
      <c r="J40" s="55">
        <v>0</v>
      </c>
      <c r="K40" s="55">
        <v>1398.34448</v>
      </c>
      <c r="L40" s="56">
        <v>2.0000000000000001E-4</v>
      </c>
      <c r="M40" s="56">
        <v>1.7500000000000002E-2</v>
      </c>
      <c r="N40" s="56">
        <v>2.8E-3</v>
      </c>
    </row>
    <row r="41" spans="1:14">
      <c r="A41" t="s">
        <v>1127</v>
      </c>
      <c r="B41" t="s">
        <v>1128</v>
      </c>
      <c r="C41" t="s">
        <v>96</v>
      </c>
      <c r="D41" t="s">
        <v>108</v>
      </c>
      <c r="E41" t="s">
        <v>372</v>
      </c>
      <c r="F41" t="s">
        <v>338</v>
      </c>
      <c r="G41" t="s">
        <v>98</v>
      </c>
      <c r="H41" s="55">
        <v>5522.88</v>
      </c>
      <c r="I41" s="55">
        <v>28100</v>
      </c>
      <c r="J41" s="55">
        <v>0</v>
      </c>
      <c r="K41" s="55">
        <v>1551.9292800000001</v>
      </c>
      <c r="L41" s="56">
        <v>1E-4</v>
      </c>
      <c r="M41" s="56">
        <v>1.9400000000000001E-2</v>
      </c>
      <c r="N41" s="56">
        <v>3.0999999999999999E-3</v>
      </c>
    </row>
    <row r="42" spans="1:14">
      <c r="A42" t="s">
        <v>1129</v>
      </c>
      <c r="B42" t="s">
        <v>1130</v>
      </c>
      <c r="C42" t="s">
        <v>96</v>
      </c>
      <c r="D42" t="s">
        <v>108</v>
      </c>
      <c r="E42" t="s">
        <v>337</v>
      </c>
      <c r="F42" t="s">
        <v>338</v>
      </c>
      <c r="G42" t="s">
        <v>98</v>
      </c>
      <c r="H42" s="55">
        <v>5360.63</v>
      </c>
      <c r="I42" s="55">
        <v>23780</v>
      </c>
      <c r="J42" s="55">
        <v>0</v>
      </c>
      <c r="K42" s="55">
        <v>1274.7578140000001</v>
      </c>
      <c r="L42" s="56">
        <v>0</v>
      </c>
      <c r="M42" s="56">
        <v>1.6E-2</v>
      </c>
      <c r="N42" s="56">
        <v>2.5000000000000001E-3</v>
      </c>
    </row>
    <row r="43" spans="1:14">
      <c r="A43" t="s">
        <v>1131</v>
      </c>
      <c r="B43" t="s">
        <v>1132</v>
      </c>
      <c r="C43" t="s">
        <v>96</v>
      </c>
      <c r="D43" t="s">
        <v>108</v>
      </c>
      <c r="E43" t="s">
        <v>852</v>
      </c>
      <c r="F43" t="s">
        <v>853</v>
      </c>
      <c r="G43" t="s">
        <v>98</v>
      </c>
      <c r="H43" s="55">
        <v>19752.54</v>
      </c>
      <c r="I43" s="55">
        <v>3815</v>
      </c>
      <c r="J43" s="55">
        <v>0</v>
      </c>
      <c r="K43" s="55">
        <v>753.55940099999998</v>
      </c>
      <c r="L43" s="56">
        <v>0</v>
      </c>
      <c r="M43" s="56">
        <v>9.4000000000000004E-3</v>
      </c>
      <c r="N43" s="56">
        <v>1.5E-3</v>
      </c>
    </row>
    <row r="44" spans="1:14">
      <c r="A44" t="s">
        <v>1133</v>
      </c>
      <c r="B44" t="s">
        <v>1134</v>
      </c>
      <c r="C44" t="s">
        <v>96</v>
      </c>
      <c r="D44" t="s">
        <v>108</v>
      </c>
      <c r="E44" t="s">
        <v>852</v>
      </c>
      <c r="F44" t="s">
        <v>853</v>
      </c>
      <c r="G44" t="s">
        <v>100</v>
      </c>
      <c r="H44" s="55">
        <v>0</v>
      </c>
      <c r="I44" s="55">
        <v>0</v>
      </c>
      <c r="J44" s="55">
        <v>12.09045942</v>
      </c>
      <c r="K44" s="55">
        <v>12.09045942</v>
      </c>
      <c r="L44" s="56">
        <v>0</v>
      </c>
      <c r="M44" s="56">
        <v>2.0000000000000001E-4</v>
      </c>
      <c r="N44" s="56">
        <v>0</v>
      </c>
    </row>
    <row r="45" spans="1:14">
      <c r="A45" t="s">
        <v>1135</v>
      </c>
      <c r="B45" t="s">
        <v>1136</v>
      </c>
      <c r="C45" t="s">
        <v>96</v>
      </c>
      <c r="D45" t="s">
        <v>108</v>
      </c>
      <c r="E45" t="s">
        <v>1137</v>
      </c>
      <c r="F45" t="s">
        <v>112</v>
      </c>
      <c r="G45" t="s">
        <v>98</v>
      </c>
      <c r="H45" s="55">
        <v>766.61</v>
      </c>
      <c r="I45" s="55">
        <v>72500</v>
      </c>
      <c r="J45" s="55">
        <v>0</v>
      </c>
      <c r="K45" s="55">
        <v>555.79224999999997</v>
      </c>
      <c r="L45" s="56">
        <v>0</v>
      </c>
      <c r="M45" s="56">
        <v>7.0000000000000001E-3</v>
      </c>
      <c r="N45" s="56">
        <v>1.1000000000000001E-3</v>
      </c>
    </row>
    <row r="46" spans="1:14">
      <c r="A46" t="s">
        <v>1138</v>
      </c>
      <c r="B46" t="s">
        <v>1139</v>
      </c>
      <c r="C46" t="s">
        <v>96</v>
      </c>
      <c r="D46" t="s">
        <v>108</v>
      </c>
      <c r="E46" t="s">
        <v>478</v>
      </c>
      <c r="F46" t="s">
        <v>113</v>
      </c>
      <c r="G46" t="s">
        <v>98</v>
      </c>
      <c r="H46" s="55">
        <v>251124.61</v>
      </c>
      <c r="I46" s="55">
        <v>495</v>
      </c>
      <c r="J46" s="55">
        <v>0</v>
      </c>
      <c r="K46" s="55">
        <v>1243.0668195000001</v>
      </c>
      <c r="L46" s="56">
        <v>1E-4</v>
      </c>
      <c r="M46" s="56">
        <v>1.5599999999999999E-2</v>
      </c>
      <c r="N46" s="56">
        <v>2.5000000000000001E-3</v>
      </c>
    </row>
    <row r="47" spans="1:14">
      <c r="A47" s="57" t="s">
        <v>1140</v>
      </c>
      <c r="B47" s="107" t="s">
        <v>4062</v>
      </c>
      <c r="C47" s="107" t="s">
        <v>4062</v>
      </c>
      <c r="D47" s="108" t="s">
        <v>4062</v>
      </c>
      <c r="E47" s="108" t="s">
        <v>4062</v>
      </c>
      <c r="F47" s="108" t="s">
        <v>4062</v>
      </c>
      <c r="G47" s="108" t="s">
        <v>4062</v>
      </c>
      <c r="H47" s="59">
        <v>1537538.12</v>
      </c>
      <c r="I47" s="108" t="s">
        <v>4062</v>
      </c>
      <c r="J47" s="59">
        <v>29.204129999999999</v>
      </c>
      <c r="K47" s="59">
        <v>18849.490836577115</v>
      </c>
      <c r="L47" s="108" t="s">
        <v>4062</v>
      </c>
      <c r="M47" s="58">
        <v>0.2359</v>
      </c>
      <c r="N47" s="58">
        <v>3.7699999999999997E-2</v>
      </c>
    </row>
    <row r="48" spans="1:14">
      <c r="A48" t="s">
        <v>1141</v>
      </c>
      <c r="B48" t="s">
        <v>1142</v>
      </c>
      <c r="C48" t="s">
        <v>96</v>
      </c>
      <c r="D48" t="s">
        <v>108</v>
      </c>
      <c r="E48" t="s">
        <v>1143</v>
      </c>
      <c r="F48" t="s">
        <v>97</v>
      </c>
      <c r="G48" t="s">
        <v>98</v>
      </c>
      <c r="H48" s="55">
        <v>1622.42</v>
      </c>
      <c r="I48" s="55">
        <v>16440</v>
      </c>
      <c r="J48" s="55">
        <v>0</v>
      </c>
      <c r="K48" s="55">
        <v>266.72584799999998</v>
      </c>
      <c r="L48" s="56">
        <v>1E-4</v>
      </c>
      <c r="M48" s="56">
        <v>3.3E-3</v>
      </c>
      <c r="N48" s="56">
        <v>5.0000000000000001E-4</v>
      </c>
    </row>
    <row r="49" spans="1:14">
      <c r="A49" t="s">
        <v>1144</v>
      </c>
      <c r="B49" t="s">
        <v>1145</v>
      </c>
      <c r="C49" t="s">
        <v>96</v>
      </c>
      <c r="D49" t="s">
        <v>108</v>
      </c>
      <c r="E49" t="s">
        <v>1146</v>
      </c>
      <c r="F49" t="s">
        <v>1147</v>
      </c>
      <c r="G49" t="s">
        <v>98</v>
      </c>
      <c r="H49" s="55">
        <v>3952.67</v>
      </c>
      <c r="I49" s="55">
        <v>5575</v>
      </c>
      <c r="J49" s="55">
        <v>0</v>
      </c>
      <c r="K49" s="55">
        <v>220.36135250000001</v>
      </c>
      <c r="L49" s="56">
        <v>2.0000000000000001E-4</v>
      </c>
      <c r="M49" s="56">
        <v>2.8E-3</v>
      </c>
      <c r="N49" s="56">
        <v>4.0000000000000002E-4</v>
      </c>
    </row>
    <row r="50" spans="1:14">
      <c r="A50" t="s">
        <v>1148</v>
      </c>
      <c r="B50" t="s">
        <v>1149</v>
      </c>
      <c r="C50" t="s">
        <v>96</v>
      </c>
      <c r="D50" t="s">
        <v>108</v>
      </c>
      <c r="E50" t="s">
        <v>1150</v>
      </c>
      <c r="F50" t="s">
        <v>318</v>
      </c>
      <c r="G50" t="s">
        <v>98</v>
      </c>
      <c r="H50" s="55">
        <v>165613.03</v>
      </c>
      <c r="I50" s="55">
        <v>124</v>
      </c>
      <c r="J50" s="55">
        <v>0</v>
      </c>
      <c r="K50" s="55">
        <v>205.3601572</v>
      </c>
      <c r="L50" s="56">
        <v>1E-4</v>
      </c>
      <c r="M50" s="56">
        <v>2.5999999999999999E-3</v>
      </c>
      <c r="N50" s="56">
        <v>4.0000000000000002E-4</v>
      </c>
    </row>
    <row r="51" spans="1:14">
      <c r="A51" t="s">
        <v>1151</v>
      </c>
      <c r="B51" t="s">
        <v>1152</v>
      </c>
      <c r="C51" t="s">
        <v>96</v>
      </c>
      <c r="D51" t="s">
        <v>108</v>
      </c>
      <c r="E51" t="s">
        <v>681</v>
      </c>
      <c r="F51" t="s">
        <v>318</v>
      </c>
      <c r="G51" t="s">
        <v>98</v>
      </c>
      <c r="H51" s="55">
        <v>33019.910000000003</v>
      </c>
      <c r="I51" s="55">
        <v>316</v>
      </c>
      <c r="J51" s="55">
        <v>0</v>
      </c>
      <c r="K51" s="55">
        <v>104.3429156</v>
      </c>
      <c r="L51" s="56">
        <v>1E-4</v>
      </c>
      <c r="M51" s="56">
        <v>1.2999999999999999E-3</v>
      </c>
      <c r="N51" s="56">
        <v>2.0000000000000001E-4</v>
      </c>
    </row>
    <row r="52" spans="1:14">
      <c r="A52" t="s">
        <v>1153</v>
      </c>
      <c r="B52" t="s">
        <v>1154</v>
      </c>
      <c r="C52" t="s">
        <v>96</v>
      </c>
      <c r="D52" t="s">
        <v>108</v>
      </c>
      <c r="E52" t="s">
        <v>1155</v>
      </c>
      <c r="F52" t="s">
        <v>318</v>
      </c>
      <c r="G52" t="s">
        <v>98</v>
      </c>
      <c r="H52" s="55">
        <v>1772.99</v>
      </c>
      <c r="I52" s="55">
        <v>8280</v>
      </c>
      <c r="J52" s="55">
        <v>0</v>
      </c>
      <c r="K52" s="55">
        <v>146.803572</v>
      </c>
      <c r="L52" s="56">
        <v>1E-4</v>
      </c>
      <c r="M52" s="56">
        <v>1.8E-3</v>
      </c>
      <c r="N52" s="56">
        <v>2.9999999999999997E-4</v>
      </c>
    </row>
    <row r="53" spans="1:14">
      <c r="A53" t="s">
        <v>1156</v>
      </c>
      <c r="B53" t="s">
        <v>1157</v>
      </c>
      <c r="C53" t="s">
        <v>96</v>
      </c>
      <c r="D53" t="s">
        <v>108</v>
      </c>
      <c r="E53" t="s">
        <v>565</v>
      </c>
      <c r="F53" t="s">
        <v>318</v>
      </c>
      <c r="G53" t="s">
        <v>98</v>
      </c>
      <c r="H53" s="55">
        <v>1618.92</v>
      </c>
      <c r="I53" s="55">
        <v>29920</v>
      </c>
      <c r="J53" s="55">
        <v>11.40753</v>
      </c>
      <c r="K53" s="55">
        <v>495.78839399999998</v>
      </c>
      <c r="L53" s="56">
        <v>2.0000000000000001E-4</v>
      </c>
      <c r="M53" s="56">
        <v>6.1999999999999998E-3</v>
      </c>
      <c r="N53" s="56">
        <v>1E-3</v>
      </c>
    </row>
    <row r="54" spans="1:14">
      <c r="A54" t="s">
        <v>1158</v>
      </c>
      <c r="B54" t="s">
        <v>1159</v>
      </c>
      <c r="C54" t="s">
        <v>96</v>
      </c>
      <c r="D54" t="s">
        <v>108</v>
      </c>
      <c r="E54" t="s">
        <v>811</v>
      </c>
      <c r="F54" t="s">
        <v>318</v>
      </c>
      <c r="G54" t="s">
        <v>98</v>
      </c>
      <c r="H54" s="55">
        <v>97271.54</v>
      </c>
      <c r="I54" s="55">
        <v>295.7</v>
      </c>
      <c r="J54" s="55">
        <v>0</v>
      </c>
      <c r="K54" s="55">
        <v>287.63194377999997</v>
      </c>
      <c r="L54" s="56">
        <v>1E-4</v>
      </c>
      <c r="M54" s="56">
        <v>3.5999999999999999E-3</v>
      </c>
      <c r="N54" s="56">
        <v>5.9999999999999995E-4</v>
      </c>
    </row>
    <row r="55" spans="1:14">
      <c r="A55" t="s">
        <v>1160</v>
      </c>
      <c r="B55" t="s">
        <v>1161</v>
      </c>
      <c r="C55" t="s">
        <v>96</v>
      </c>
      <c r="D55" t="s">
        <v>108</v>
      </c>
      <c r="E55" t="s">
        <v>671</v>
      </c>
      <c r="F55" t="s">
        <v>672</v>
      </c>
      <c r="G55" t="s">
        <v>98</v>
      </c>
      <c r="H55" s="55">
        <v>3700.54</v>
      </c>
      <c r="I55" s="55">
        <v>9675</v>
      </c>
      <c r="J55" s="55">
        <v>0</v>
      </c>
      <c r="K55" s="55">
        <v>358.02724499999999</v>
      </c>
      <c r="L55" s="56">
        <v>1E-4</v>
      </c>
      <c r="M55" s="56">
        <v>4.4999999999999997E-3</v>
      </c>
      <c r="N55" s="56">
        <v>6.9999999999999999E-4</v>
      </c>
    </row>
    <row r="56" spans="1:14">
      <c r="A56" t="s">
        <v>1162</v>
      </c>
      <c r="B56" t="s">
        <v>1163</v>
      </c>
      <c r="C56" t="s">
        <v>96</v>
      </c>
      <c r="D56" t="s">
        <v>108</v>
      </c>
      <c r="E56" t="s">
        <v>1164</v>
      </c>
      <c r="F56" t="s">
        <v>672</v>
      </c>
      <c r="G56" t="s">
        <v>98</v>
      </c>
      <c r="H56" s="55">
        <v>16158.26</v>
      </c>
      <c r="I56" s="55">
        <v>865.1</v>
      </c>
      <c r="J56" s="55">
        <v>0</v>
      </c>
      <c r="K56" s="55">
        <v>139.78510725999999</v>
      </c>
      <c r="L56" s="56">
        <v>1E-4</v>
      </c>
      <c r="M56" s="56">
        <v>1.6999999999999999E-3</v>
      </c>
      <c r="N56" s="56">
        <v>2.9999999999999997E-4</v>
      </c>
    </row>
    <row r="57" spans="1:14">
      <c r="A57" t="s">
        <v>1165</v>
      </c>
      <c r="B57" t="s">
        <v>1166</v>
      </c>
      <c r="C57" t="s">
        <v>96</v>
      </c>
      <c r="D57" t="s">
        <v>108</v>
      </c>
      <c r="E57" t="s">
        <v>593</v>
      </c>
      <c r="F57" t="s">
        <v>594</v>
      </c>
      <c r="G57" t="s">
        <v>98</v>
      </c>
      <c r="H57" s="55">
        <v>370.17</v>
      </c>
      <c r="I57" s="55">
        <v>41750</v>
      </c>
      <c r="J57" s="55">
        <v>0</v>
      </c>
      <c r="K57" s="55">
        <v>154.545975</v>
      </c>
      <c r="L57" s="56">
        <v>1E-4</v>
      </c>
      <c r="M57" s="56">
        <v>1.9E-3</v>
      </c>
      <c r="N57" s="56">
        <v>2.9999999999999997E-4</v>
      </c>
    </row>
    <row r="58" spans="1:14">
      <c r="A58" t="s">
        <v>1167</v>
      </c>
      <c r="B58" t="s">
        <v>1168</v>
      </c>
      <c r="C58" t="s">
        <v>96</v>
      </c>
      <c r="D58" t="s">
        <v>108</v>
      </c>
      <c r="E58" t="s">
        <v>1169</v>
      </c>
      <c r="F58" t="s">
        <v>427</v>
      </c>
      <c r="G58" t="s">
        <v>98</v>
      </c>
      <c r="H58" s="55">
        <v>915.36</v>
      </c>
      <c r="I58" s="55">
        <v>9747</v>
      </c>
      <c r="J58" s="55">
        <v>0</v>
      </c>
      <c r="K58" s="55">
        <v>89.220139200000006</v>
      </c>
      <c r="L58" s="56">
        <v>1E-4</v>
      </c>
      <c r="M58" s="56">
        <v>1.1000000000000001E-3</v>
      </c>
      <c r="N58" s="56">
        <v>2.0000000000000001E-4</v>
      </c>
    </row>
    <row r="59" spans="1:14">
      <c r="A59" t="s">
        <v>1170</v>
      </c>
      <c r="B59" t="s">
        <v>1171</v>
      </c>
      <c r="C59" t="s">
        <v>96</v>
      </c>
      <c r="D59" t="s">
        <v>108</v>
      </c>
      <c r="E59" t="s">
        <v>716</v>
      </c>
      <c r="F59" t="s">
        <v>427</v>
      </c>
      <c r="G59" t="s">
        <v>98</v>
      </c>
      <c r="H59" s="55">
        <v>4968.3</v>
      </c>
      <c r="I59" s="55">
        <v>5850</v>
      </c>
      <c r="J59" s="55">
        <v>0</v>
      </c>
      <c r="K59" s="55">
        <v>290.64555000000001</v>
      </c>
      <c r="L59" s="56">
        <v>1E-4</v>
      </c>
      <c r="M59" s="56">
        <v>3.5999999999999999E-3</v>
      </c>
      <c r="N59" s="56">
        <v>5.9999999999999995E-4</v>
      </c>
    </row>
    <row r="60" spans="1:14">
      <c r="A60" t="s">
        <v>1172</v>
      </c>
      <c r="B60" t="s">
        <v>1173</v>
      </c>
      <c r="C60" t="s">
        <v>96</v>
      </c>
      <c r="D60" t="s">
        <v>108</v>
      </c>
      <c r="E60" t="s">
        <v>1174</v>
      </c>
      <c r="F60" t="s">
        <v>427</v>
      </c>
      <c r="G60" t="s">
        <v>98</v>
      </c>
      <c r="H60" s="55">
        <v>4551.75</v>
      </c>
      <c r="I60" s="55">
        <v>9332</v>
      </c>
      <c r="J60" s="55">
        <v>0</v>
      </c>
      <c r="K60" s="55">
        <v>424.76931000000002</v>
      </c>
      <c r="L60" s="56">
        <v>1E-4</v>
      </c>
      <c r="M60" s="56">
        <v>5.3E-3</v>
      </c>
      <c r="N60" s="56">
        <v>8.0000000000000004E-4</v>
      </c>
    </row>
    <row r="61" spans="1:14">
      <c r="A61" t="s">
        <v>1175</v>
      </c>
      <c r="B61" t="s">
        <v>1176</v>
      </c>
      <c r="C61" t="s">
        <v>96</v>
      </c>
      <c r="D61" t="s">
        <v>108</v>
      </c>
      <c r="E61" t="s">
        <v>1177</v>
      </c>
      <c r="F61" t="s">
        <v>547</v>
      </c>
      <c r="G61" t="s">
        <v>98</v>
      </c>
      <c r="H61" s="55">
        <v>11264.53</v>
      </c>
      <c r="I61" s="55">
        <v>1040</v>
      </c>
      <c r="J61" s="55">
        <v>0</v>
      </c>
      <c r="K61" s="55">
        <v>117.151112</v>
      </c>
      <c r="L61" s="56">
        <v>0</v>
      </c>
      <c r="M61" s="56">
        <v>1.5E-3</v>
      </c>
      <c r="N61" s="56">
        <v>2.0000000000000001E-4</v>
      </c>
    </row>
    <row r="62" spans="1:14">
      <c r="A62" t="s">
        <v>1178</v>
      </c>
      <c r="B62" t="s">
        <v>1179</v>
      </c>
      <c r="C62" t="s">
        <v>96</v>
      </c>
      <c r="D62" t="s">
        <v>108</v>
      </c>
      <c r="E62" t="s">
        <v>773</v>
      </c>
      <c r="F62" t="s">
        <v>547</v>
      </c>
      <c r="G62" t="s">
        <v>98</v>
      </c>
      <c r="H62" s="55">
        <v>22904.71</v>
      </c>
      <c r="I62" s="55">
        <v>1488</v>
      </c>
      <c r="J62" s="55">
        <v>0</v>
      </c>
      <c r="K62" s="55">
        <v>340.82208480000003</v>
      </c>
      <c r="L62" s="56">
        <v>1E-4</v>
      </c>
      <c r="M62" s="56">
        <v>4.3E-3</v>
      </c>
      <c r="N62" s="56">
        <v>6.9999999999999999E-4</v>
      </c>
    </row>
    <row r="63" spans="1:14">
      <c r="A63" t="s">
        <v>1180</v>
      </c>
      <c r="B63" t="s">
        <v>1181</v>
      </c>
      <c r="C63" t="s">
        <v>96</v>
      </c>
      <c r="D63" t="s">
        <v>108</v>
      </c>
      <c r="E63" t="s">
        <v>1182</v>
      </c>
      <c r="F63" t="s">
        <v>547</v>
      </c>
      <c r="G63" t="s">
        <v>98</v>
      </c>
      <c r="H63" s="55">
        <v>2205.42</v>
      </c>
      <c r="I63" s="55">
        <v>19150</v>
      </c>
      <c r="J63" s="55">
        <v>0</v>
      </c>
      <c r="K63" s="55">
        <v>422.33792999999997</v>
      </c>
      <c r="L63" s="56">
        <v>2.0000000000000001E-4</v>
      </c>
      <c r="M63" s="56">
        <v>5.3E-3</v>
      </c>
      <c r="N63" s="56">
        <v>8.0000000000000004E-4</v>
      </c>
    </row>
    <row r="64" spans="1:14">
      <c r="A64" t="s">
        <v>1183</v>
      </c>
      <c r="B64" t="s">
        <v>1184</v>
      </c>
      <c r="C64" t="s">
        <v>96</v>
      </c>
      <c r="D64" t="s">
        <v>108</v>
      </c>
      <c r="E64" t="s">
        <v>1185</v>
      </c>
      <c r="F64" t="s">
        <v>547</v>
      </c>
      <c r="G64" t="s">
        <v>98</v>
      </c>
      <c r="H64" s="55">
        <v>1337.25</v>
      </c>
      <c r="I64" s="55">
        <v>10140</v>
      </c>
      <c r="J64" s="55">
        <v>1.7094</v>
      </c>
      <c r="K64" s="55">
        <v>137.30654999999999</v>
      </c>
      <c r="L64" s="56">
        <v>0</v>
      </c>
      <c r="M64" s="56">
        <v>1.6999999999999999E-3</v>
      </c>
      <c r="N64" s="56">
        <v>2.9999999999999997E-4</v>
      </c>
    </row>
    <row r="65" spans="1:14">
      <c r="A65" t="s">
        <v>1186</v>
      </c>
      <c r="B65" t="s">
        <v>1187</v>
      </c>
      <c r="C65" t="s">
        <v>96</v>
      </c>
      <c r="D65" t="s">
        <v>108</v>
      </c>
      <c r="E65" t="s">
        <v>546</v>
      </c>
      <c r="F65" t="s">
        <v>547</v>
      </c>
      <c r="G65" t="s">
        <v>98</v>
      </c>
      <c r="H65" s="55">
        <v>1715.95</v>
      </c>
      <c r="I65" s="55">
        <v>26000</v>
      </c>
      <c r="J65" s="55">
        <v>0</v>
      </c>
      <c r="K65" s="55">
        <v>446.14699999999999</v>
      </c>
      <c r="L65" s="56">
        <v>1E-4</v>
      </c>
      <c r="M65" s="56">
        <v>5.5999999999999999E-3</v>
      </c>
      <c r="N65" s="56">
        <v>8.9999999999999998E-4</v>
      </c>
    </row>
    <row r="66" spans="1:14">
      <c r="A66" t="s">
        <v>1188</v>
      </c>
      <c r="B66" t="s">
        <v>1189</v>
      </c>
      <c r="C66" t="s">
        <v>96</v>
      </c>
      <c r="D66" t="s">
        <v>108</v>
      </c>
      <c r="E66" t="s">
        <v>1190</v>
      </c>
      <c r="F66" t="s">
        <v>547</v>
      </c>
      <c r="G66" t="s">
        <v>98</v>
      </c>
      <c r="H66" s="55">
        <v>27011.21</v>
      </c>
      <c r="I66" s="55">
        <v>1082</v>
      </c>
      <c r="J66" s="55">
        <v>0</v>
      </c>
      <c r="K66" s="55">
        <v>292.26129220000001</v>
      </c>
      <c r="L66" s="56">
        <v>1E-4</v>
      </c>
      <c r="M66" s="56">
        <v>3.7000000000000002E-3</v>
      </c>
      <c r="N66" s="56">
        <v>5.9999999999999995E-4</v>
      </c>
    </row>
    <row r="67" spans="1:14">
      <c r="A67" t="s">
        <v>1191</v>
      </c>
      <c r="B67" t="s">
        <v>1192</v>
      </c>
      <c r="C67" t="s">
        <v>96</v>
      </c>
      <c r="D67" t="s">
        <v>108</v>
      </c>
      <c r="E67" t="s">
        <v>1193</v>
      </c>
      <c r="F67" t="s">
        <v>547</v>
      </c>
      <c r="G67" t="s">
        <v>98</v>
      </c>
      <c r="H67" s="55">
        <v>1691.42</v>
      </c>
      <c r="I67" s="55">
        <v>8105</v>
      </c>
      <c r="J67" s="55">
        <v>0</v>
      </c>
      <c r="K67" s="55">
        <v>137.08959100000001</v>
      </c>
      <c r="L67" s="56">
        <v>1E-4</v>
      </c>
      <c r="M67" s="56">
        <v>1.6999999999999999E-3</v>
      </c>
      <c r="N67" s="56">
        <v>2.9999999999999997E-4</v>
      </c>
    </row>
    <row r="68" spans="1:14">
      <c r="A68" t="s">
        <v>1194</v>
      </c>
      <c r="B68" t="s">
        <v>1195</v>
      </c>
      <c r="C68" t="s">
        <v>96</v>
      </c>
      <c r="D68" t="s">
        <v>108</v>
      </c>
      <c r="E68" t="s">
        <v>805</v>
      </c>
      <c r="F68" t="s">
        <v>547</v>
      </c>
      <c r="G68" t="s">
        <v>98</v>
      </c>
      <c r="H68" s="55">
        <v>1108.3800000000001</v>
      </c>
      <c r="I68" s="55">
        <v>3946</v>
      </c>
      <c r="J68" s="55">
        <v>0</v>
      </c>
      <c r="K68" s="55">
        <v>43.736674800000003</v>
      </c>
      <c r="L68" s="56">
        <v>0</v>
      </c>
      <c r="M68" s="56">
        <v>5.0000000000000001E-4</v>
      </c>
      <c r="N68" s="56">
        <v>1E-4</v>
      </c>
    </row>
    <row r="69" spans="1:14">
      <c r="A69" t="s">
        <v>1196</v>
      </c>
      <c r="B69" t="s">
        <v>1197</v>
      </c>
      <c r="C69" t="s">
        <v>96</v>
      </c>
      <c r="D69" t="s">
        <v>108</v>
      </c>
      <c r="E69" t="s">
        <v>800</v>
      </c>
      <c r="F69" t="s">
        <v>547</v>
      </c>
      <c r="G69" t="s">
        <v>98</v>
      </c>
      <c r="H69" s="55">
        <v>6613.24</v>
      </c>
      <c r="I69" s="55">
        <v>2604.998755999994</v>
      </c>
      <c r="J69" s="55">
        <v>0</v>
      </c>
      <c r="K69" s="55">
        <v>172.274819731294</v>
      </c>
      <c r="L69" s="56">
        <v>1E-4</v>
      </c>
      <c r="M69" s="56">
        <v>2.2000000000000001E-3</v>
      </c>
      <c r="N69" s="56">
        <v>2.9999999999999997E-4</v>
      </c>
    </row>
    <row r="70" spans="1:14">
      <c r="A70" t="s">
        <v>1198</v>
      </c>
      <c r="B70" t="s">
        <v>1199</v>
      </c>
      <c r="C70" t="s">
        <v>96</v>
      </c>
      <c r="D70" t="s">
        <v>108</v>
      </c>
      <c r="E70" t="s">
        <v>1200</v>
      </c>
      <c r="F70" t="s">
        <v>310</v>
      </c>
      <c r="G70" t="s">
        <v>98</v>
      </c>
      <c r="H70" s="55">
        <v>107.95</v>
      </c>
      <c r="I70" s="55">
        <v>16000</v>
      </c>
      <c r="J70" s="55">
        <v>0</v>
      </c>
      <c r="K70" s="55">
        <v>17.271999999999998</v>
      </c>
      <c r="L70" s="56">
        <v>0</v>
      </c>
      <c r="M70" s="56">
        <v>2.0000000000000001E-4</v>
      </c>
      <c r="N70" s="56">
        <v>0</v>
      </c>
    </row>
    <row r="71" spans="1:14">
      <c r="A71" t="s">
        <v>1201</v>
      </c>
      <c r="B71" t="s">
        <v>1202</v>
      </c>
      <c r="C71" t="s">
        <v>96</v>
      </c>
      <c r="D71" t="s">
        <v>108</v>
      </c>
      <c r="E71" t="s">
        <v>1203</v>
      </c>
      <c r="F71" t="s">
        <v>103</v>
      </c>
      <c r="G71" t="s">
        <v>98</v>
      </c>
      <c r="H71" s="55">
        <v>1711.9</v>
      </c>
      <c r="I71" s="55">
        <v>11060</v>
      </c>
      <c r="J71" s="55">
        <v>0</v>
      </c>
      <c r="K71" s="55">
        <v>189.33614</v>
      </c>
      <c r="L71" s="56">
        <v>0</v>
      </c>
      <c r="M71" s="56">
        <v>2.3999999999999998E-3</v>
      </c>
      <c r="N71" s="56">
        <v>4.0000000000000002E-4</v>
      </c>
    </row>
    <row r="72" spans="1:14">
      <c r="A72" t="s">
        <v>1204</v>
      </c>
      <c r="B72" t="s">
        <v>1205</v>
      </c>
      <c r="C72" t="s">
        <v>96</v>
      </c>
      <c r="D72" t="s">
        <v>108</v>
      </c>
      <c r="E72" t="s">
        <v>1206</v>
      </c>
      <c r="F72" t="s">
        <v>103</v>
      </c>
      <c r="G72" t="s">
        <v>98</v>
      </c>
      <c r="H72" s="55">
        <v>1215.18</v>
      </c>
      <c r="I72" s="55">
        <v>46400</v>
      </c>
      <c r="J72" s="55">
        <v>0</v>
      </c>
      <c r="K72" s="55">
        <v>563.84352000000001</v>
      </c>
      <c r="L72" s="56">
        <v>2.0000000000000001E-4</v>
      </c>
      <c r="M72" s="56">
        <v>7.1000000000000004E-3</v>
      </c>
      <c r="N72" s="56">
        <v>1.1000000000000001E-3</v>
      </c>
    </row>
    <row r="73" spans="1:14">
      <c r="A73" t="s">
        <v>1207</v>
      </c>
      <c r="B73" t="s">
        <v>1208</v>
      </c>
      <c r="C73" t="s">
        <v>96</v>
      </c>
      <c r="D73" t="s">
        <v>108</v>
      </c>
      <c r="E73" t="s">
        <v>1209</v>
      </c>
      <c r="F73" t="s">
        <v>103</v>
      </c>
      <c r="G73" t="s">
        <v>98</v>
      </c>
      <c r="H73" s="55">
        <v>2762.97</v>
      </c>
      <c r="I73" s="55">
        <v>7554</v>
      </c>
      <c r="J73" s="55">
        <v>0</v>
      </c>
      <c r="K73" s="55">
        <v>208.71475380000001</v>
      </c>
      <c r="L73" s="56">
        <v>1E-4</v>
      </c>
      <c r="M73" s="56">
        <v>2.5999999999999999E-3</v>
      </c>
      <c r="N73" s="56">
        <v>4.0000000000000002E-4</v>
      </c>
    </row>
    <row r="74" spans="1:14">
      <c r="A74" t="s">
        <v>1210</v>
      </c>
      <c r="B74" t="s">
        <v>1211</v>
      </c>
      <c r="C74" t="s">
        <v>96</v>
      </c>
      <c r="D74" t="s">
        <v>108</v>
      </c>
      <c r="E74" t="s">
        <v>1212</v>
      </c>
      <c r="F74" t="s">
        <v>1094</v>
      </c>
      <c r="G74" t="s">
        <v>98</v>
      </c>
      <c r="H74" s="55">
        <v>547269.26</v>
      </c>
      <c r="I74" s="55">
        <v>150.69999999999999</v>
      </c>
      <c r="J74" s="55">
        <v>0</v>
      </c>
      <c r="K74" s="55">
        <v>824.73477481999998</v>
      </c>
      <c r="L74" s="56">
        <v>2.0000000000000001E-4</v>
      </c>
      <c r="M74" s="56">
        <v>1.03E-2</v>
      </c>
      <c r="N74" s="56">
        <v>1.6000000000000001E-3</v>
      </c>
    </row>
    <row r="75" spans="1:14">
      <c r="A75" t="s">
        <v>1213</v>
      </c>
      <c r="B75" t="s">
        <v>1214</v>
      </c>
      <c r="C75" t="s">
        <v>96</v>
      </c>
      <c r="D75" t="s">
        <v>108</v>
      </c>
      <c r="E75" t="s">
        <v>1215</v>
      </c>
      <c r="F75" t="s">
        <v>1094</v>
      </c>
      <c r="G75" t="s">
        <v>98</v>
      </c>
      <c r="H75" s="55">
        <v>5390.45</v>
      </c>
      <c r="I75" s="55">
        <v>3253</v>
      </c>
      <c r="J75" s="55">
        <v>0</v>
      </c>
      <c r="K75" s="55">
        <v>175.3513385</v>
      </c>
      <c r="L75" s="56">
        <v>1E-4</v>
      </c>
      <c r="M75" s="56">
        <v>2.2000000000000001E-3</v>
      </c>
      <c r="N75" s="56">
        <v>4.0000000000000002E-4</v>
      </c>
    </row>
    <row r="76" spans="1:14">
      <c r="A76" t="s">
        <v>1216</v>
      </c>
      <c r="B76" t="s">
        <v>1217</v>
      </c>
      <c r="C76" t="s">
        <v>96</v>
      </c>
      <c r="D76" t="s">
        <v>108</v>
      </c>
      <c r="E76" t="s">
        <v>1218</v>
      </c>
      <c r="F76" t="s">
        <v>1094</v>
      </c>
      <c r="G76" t="s">
        <v>98</v>
      </c>
      <c r="H76" s="55">
        <v>11571.73</v>
      </c>
      <c r="I76" s="55">
        <v>1817.0005100000001</v>
      </c>
      <c r="J76" s="55">
        <v>0</v>
      </c>
      <c r="K76" s="55">
        <v>210.258393115823</v>
      </c>
      <c r="L76" s="56">
        <v>1E-4</v>
      </c>
      <c r="M76" s="56">
        <v>2.5999999999999999E-3</v>
      </c>
      <c r="N76" s="56">
        <v>4.0000000000000002E-4</v>
      </c>
    </row>
    <row r="77" spans="1:14">
      <c r="A77" t="s">
        <v>1219</v>
      </c>
      <c r="B77" t="s">
        <v>1220</v>
      </c>
      <c r="C77" t="s">
        <v>96</v>
      </c>
      <c r="D77" t="s">
        <v>108</v>
      </c>
      <c r="E77" t="s">
        <v>1221</v>
      </c>
      <c r="F77" t="s">
        <v>1094</v>
      </c>
      <c r="G77" t="s">
        <v>98</v>
      </c>
      <c r="H77" s="55">
        <v>71723.429999999993</v>
      </c>
      <c r="I77" s="55">
        <v>299.60000000000002</v>
      </c>
      <c r="J77" s="55">
        <v>0</v>
      </c>
      <c r="K77" s="55">
        <v>214.88339628</v>
      </c>
      <c r="L77" s="56">
        <v>1E-4</v>
      </c>
      <c r="M77" s="56">
        <v>2.7000000000000001E-3</v>
      </c>
      <c r="N77" s="56">
        <v>4.0000000000000002E-4</v>
      </c>
    </row>
    <row r="78" spans="1:14">
      <c r="A78" t="s">
        <v>1222</v>
      </c>
      <c r="B78" t="s">
        <v>1223</v>
      </c>
      <c r="C78" t="s">
        <v>96</v>
      </c>
      <c r="D78" t="s">
        <v>108</v>
      </c>
      <c r="E78" t="s">
        <v>1224</v>
      </c>
      <c r="F78" t="s">
        <v>475</v>
      </c>
      <c r="G78" t="s">
        <v>98</v>
      </c>
      <c r="H78" s="55">
        <v>945.56</v>
      </c>
      <c r="I78" s="55">
        <v>14100</v>
      </c>
      <c r="J78" s="55">
        <v>0</v>
      </c>
      <c r="K78" s="55">
        <v>133.32396</v>
      </c>
      <c r="L78" s="56">
        <v>1E-4</v>
      </c>
      <c r="M78" s="56">
        <v>1.6999999999999999E-3</v>
      </c>
      <c r="N78" s="56">
        <v>2.9999999999999997E-4</v>
      </c>
    </row>
    <row r="79" spans="1:14">
      <c r="A79" t="s">
        <v>1225</v>
      </c>
      <c r="B79" t="s">
        <v>1226</v>
      </c>
      <c r="C79" t="s">
        <v>96</v>
      </c>
      <c r="D79" t="s">
        <v>108</v>
      </c>
      <c r="E79" t="s">
        <v>1227</v>
      </c>
      <c r="F79" t="s">
        <v>612</v>
      </c>
      <c r="G79" t="s">
        <v>98</v>
      </c>
      <c r="H79" s="55">
        <v>551.97</v>
      </c>
      <c r="I79" s="55">
        <v>6944</v>
      </c>
      <c r="J79" s="55">
        <v>0</v>
      </c>
      <c r="K79" s="55">
        <v>38.328796799999999</v>
      </c>
      <c r="L79" s="56">
        <v>0</v>
      </c>
      <c r="M79" s="56">
        <v>5.0000000000000001E-4</v>
      </c>
      <c r="N79" s="56">
        <v>1E-4</v>
      </c>
    </row>
    <row r="80" spans="1:14">
      <c r="A80" t="s">
        <v>1228</v>
      </c>
      <c r="B80" t="s">
        <v>1229</v>
      </c>
      <c r="C80" t="s">
        <v>96</v>
      </c>
      <c r="D80" t="s">
        <v>108</v>
      </c>
      <c r="E80" t="s">
        <v>611</v>
      </c>
      <c r="F80" t="s">
        <v>612</v>
      </c>
      <c r="G80" t="s">
        <v>98</v>
      </c>
      <c r="H80" s="55">
        <v>2708.91</v>
      </c>
      <c r="I80" s="55">
        <v>39900</v>
      </c>
      <c r="J80" s="55">
        <v>0</v>
      </c>
      <c r="K80" s="55">
        <v>1080.85509</v>
      </c>
      <c r="L80" s="56">
        <v>2.0000000000000001E-4</v>
      </c>
      <c r="M80" s="56">
        <v>1.35E-2</v>
      </c>
      <c r="N80" s="56">
        <v>2.2000000000000001E-3</v>
      </c>
    </row>
    <row r="81" spans="1:14">
      <c r="A81" t="s">
        <v>1230</v>
      </c>
      <c r="B81" t="s">
        <v>1231</v>
      </c>
      <c r="C81" t="s">
        <v>96</v>
      </c>
      <c r="D81" t="s">
        <v>108</v>
      </c>
      <c r="E81" t="s">
        <v>1232</v>
      </c>
      <c r="F81" t="s">
        <v>731</v>
      </c>
      <c r="G81" t="s">
        <v>98</v>
      </c>
      <c r="H81" s="55">
        <v>1722.5</v>
      </c>
      <c r="I81" s="55">
        <v>10760</v>
      </c>
      <c r="J81" s="55">
        <v>0</v>
      </c>
      <c r="K81" s="55">
        <v>185.34100000000001</v>
      </c>
      <c r="L81" s="56">
        <v>1E-4</v>
      </c>
      <c r="M81" s="56">
        <v>2.3E-3</v>
      </c>
      <c r="N81" s="56">
        <v>4.0000000000000002E-4</v>
      </c>
    </row>
    <row r="82" spans="1:14">
      <c r="A82" t="s">
        <v>1233</v>
      </c>
      <c r="B82" t="s">
        <v>1234</v>
      </c>
      <c r="C82" t="s">
        <v>96</v>
      </c>
      <c r="D82" t="s">
        <v>108</v>
      </c>
      <c r="E82" t="s">
        <v>1235</v>
      </c>
      <c r="F82" t="s">
        <v>731</v>
      </c>
      <c r="G82" t="s">
        <v>98</v>
      </c>
      <c r="H82" s="55">
        <v>1041.0999999999999</v>
      </c>
      <c r="I82" s="55">
        <v>26550</v>
      </c>
      <c r="J82" s="55">
        <v>0</v>
      </c>
      <c r="K82" s="55">
        <v>276.41205000000002</v>
      </c>
      <c r="L82" s="56">
        <v>1E-4</v>
      </c>
      <c r="M82" s="56">
        <v>3.5000000000000001E-3</v>
      </c>
      <c r="N82" s="56">
        <v>5.9999999999999995E-4</v>
      </c>
    </row>
    <row r="83" spans="1:14">
      <c r="A83" t="s">
        <v>1236</v>
      </c>
      <c r="B83" t="s">
        <v>1237</v>
      </c>
      <c r="C83" t="s">
        <v>96</v>
      </c>
      <c r="D83" t="s">
        <v>108</v>
      </c>
      <c r="E83" t="s">
        <v>1238</v>
      </c>
      <c r="F83" t="s">
        <v>769</v>
      </c>
      <c r="G83" t="s">
        <v>98</v>
      </c>
      <c r="H83" s="55">
        <v>23960.74</v>
      </c>
      <c r="I83" s="55">
        <v>1064</v>
      </c>
      <c r="J83" s="55">
        <v>0</v>
      </c>
      <c r="K83" s="55">
        <v>254.94227359999999</v>
      </c>
      <c r="L83" s="56">
        <v>2.0000000000000001E-4</v>
      </c>
      <c r="M83" s="56">
        <v>3.2000000000000002E-3</v>
      </c>
      <c r="N83" s="56">
        <v>5.0000000000000001E-4</v>
      </c>
    </row>
    <row r="84" spans="1:14">
      <c r="A84" t="s">
        <v>1239</v>
      </c>
      <c r="B84" t="s">
        <v>1240</v>
      </c>
      <c r="C84" t="s">
        <v>96</v>
      </c>
      <c r="D84" t="s">
        <v>108</v>
      </c>
      <c r="E84" t="s">
        <v>1241</v>
      </c>
      <c r="F84" t="s">
        <v>769</v>
      </c>
      <c r="G84" t="s">
        <v>98</v>
      </c>
      <c r="H84" s="55">
        <v>16165.93</v>
      </c>
      <c r="I84" s="55">
        <v>459.3</v>
      </c>
      <c r="J84" s="55">
        <v>0</v>
      </c>
      <c r="K84" s="55">
        <v>74.250116489999996</v>
      </c>
      <c r="L84" s="56">
        <v>1E-4</v>
      </c>
      <c r="M84" s="56">
        <v>8.9999999999999998E-4</v>
      </c>
      <c r="N84" s="56">
        <v>1E-4</v>
      </c>
    </row>
    <row r="85" spans="1:14">
      <c r="A85" t="s">
        <v>1242</v>
      </c>
      <c r="B85" t="s">
        <v>1243</v>
      </c>
      <c r="C85" t="s">
        <v>96</v>
      </c>
      <c r="D85" t="s">
        <v>108</v>
      </c>
      <c r="E85" t="s">
        <v>1244</v>
      </c>
      <c r="F85" t="s">
        <v>617</v>
      </c>
      <c r="G85" t="s">
        <v>98</v>
      </c>
      <c r="H85" s="55">
        <v>1816.66</v>
      </c>
      <c r="I85" s="55">
        <v>4150</v>
      </c>
      <c r="J85" s="55">
        <v>0</v>
      </c>
      <c r="K85" s="55">
        <v>75.391390000000001</v>
      </c>
      <c r="L85" s="56">
        <v>0</v>
      </c>
      <c r="M85" s="56">
        <v>8.9999999999999998E-4</v>
      </c>
      <c r="N85" s="56">
        <v>2.0000000000000001E-4</v>
      </c>
    </row>
    <row r="86" spans="1:14">
      <c r="A86" t="s">
        <v>1245</v>
      </c>
      <c r="B86" t="s">
        <v>1246</v>
      </c>
      <c r="C86" t="s">
        <v>96</v>
      </c>
      <c r="D86" t="s">
        <v>108</v>
      </c>
      <c r="E86" t="s">
        <v>634</v>
      </c>
      <c r="F86" t="s">
        <v>617</v>
      </c>
      <c r="G86" t="s">
        <v>98</v>
      </c>
      <c r="H86" s="55">
        <v>31838.1</v>
      </c>
      <c r="I86" s="55">
        <v>1210</v>
      </c>
      <c r="J86" s="55">
        <v>0</v>
      </c>
      <c r="K86" s="55">
        <v>385.24101000000002</v>
      </c>
      <c r="L86" s="56">
        <v>2.0000000000000001E-4</v>
      </c>
      <c r="M86" s="56">
        <v>4.7999999999999996E-3</v>
      </c>
      <c r="N86" s="56">
        <v>8.0000000000000004E-4</v>
      </c>
    </row>
    <row r="87" spans="1:14">
      <c r="A87" t="s">
        <v>1247</v>
      </c>
      <c r="B87" t="s">
        <v>1248</v>
      </c>
      <c r="C87" t="s">
        <v>96</v>
      </c>
      <c r="D87" t="s">
        <v>108</v>
      </c>
      <c r="E87" t="s">
        <v>1249</v>
      </c>
      <c r="F87" t="s">
        <v>617</v>
      </c>
      <c r="G87" t="s">
        <v>98</v>
      </c>
      <c r="H87" s="55">
        <v>4296.8999999999996</v>
      </c>
      <c r="I87" s="55">
        <v>5400</v>
      </c>
      <c r="J87" s="55">
        <v>0</v>
      </c>
      <c r="K87" s="55">
        <v>232.0326</v>
      </c>
      <c r="L87" s="56">
        <v>1E-4</v>
      </c>
      <c r="M87" s="56">
        <v>2.8999999999999998E-3</v>
      </c>
      <c r="N87" s="56">
        <v>5.0000000000000001E-4</v>
      </c>
    </row>
    <row r="88" spans="1:14">
      <c r="A88" t="s">
        <v>1250</v>
      </c>
      <c r="B88" t="s">
        <v>1251</v>
      </c>
      <c r="C88" t="s">
        <v>96</v>
      </c>
      <c r="D88" t="s">
        <v>108</v>
      </c>
      <c r="E88" t="s">
        <v>1252</v>
      </c>
      <c r="F88" t="s">
        <v>338</v>
      </c>
      <c r="G88" t="s">
        <v>98</v>
      </c>
      <c r="H88" s="55">
        <v>7496.25</v>
      </c>
      <c r="I88" s="55">
        <v>3024</v>
      </c>
      <c r="J88" s="55">
        <v>0</v>
      </c>
      <c r="K88" s="55">
        <v>226.6866</v>
      </c>
      <c r="L88" s="56">
        <v>0</v>
      </c>
      <c r="M88" s="56">
        <v>2.8E-3</v>
      </c>
      <c r="N88" s="56">
        <v>5.0000000000000001E-4</v>
      </c>
    </row>
    <row r="89" spans="1:14">
      <c r="A89" t="s">
        <v>1253</v>
      </c>
      <c r="B89" t="s">
        <v>1254</v>
      </c>
      <c r="C89" t="s">
        <v>96</v>
      </c>
      <c r="D89" t="s">
        <v>108</v>
      </c>
      <c r="E89" t="s">
        <v>637</v>
      </c>
      <c r="F89" t="s">
        <v>338</v>
      </c>
      <c r="G89" t="s">
        <v>98</v>
      </c>
      <c r="H89" s="55">
        <v>1944.63</v>
      </c>
      <c r="I89" s="55">
        <v>3447</v>
      </c>
      <c r="J89" s="55">
        <v>0</v>
      </c>
      <c r="K89" s="55">
        <v>67.031396099999995</v>
      </c>
      <c r="L89" s="56">
        <v>1E-4</v>
      </c>
      <c r="M89" s="56">
        <v>8.0000000000000004E-4</v>
      </c>
      <c r="N89" s="56">
        <v>1E-4</v>
      </c>
    </row>
    <row r="90" spans="1:14">
      <c r="A90" t="s">
        <v>1255</v>
      </c>
      <c r="B90" t="s">
        <v>1256</v>
      </c>
      <c r="C90" t="s">
        <v>96</v>
      </c>
      <c r="D90" t="s">
        <v>108</v>
      </c>
      <c r="E90" t="s">
        <v>431</v>
      </c>
      <c r="F90" t="s">
        <v>338</v>
      </c>
      <c r="G90" t="s">
        <v>98</v>
      </c>
      <c r="H90" s="55">
        <v>392.66</v>
      </c>
      <c r="I90" s="55">
        <v>76070</v>
      </c>
      <c r="J90" s="55">
        <v>0</v>
      </c>
      <c r="K90" s="55">
        <v>298.696462</v>
      </c>
      <c r="L90" s="56">
        <v>1E-4</v>
      </c>
      <c r="M90" s="56">
        <v>3.7000000000000002E-3</v>
      </c>
      <c r="N90" s="56">
        <v>5.9999999999999995E-4</v>
      </c>
    </row>
    <row r="91" spans="1:14">
      <c r="A91" t="s">
        <v>1257</v>
      </c>
      <c r="B91" t="s">
        <v>1258</v>
      </c>
      <c r="C91" t="s">
        <v>96</v>
      </c>
      <c r="D91" t="s">
        <v>108</v>
      </c>
      <c r="E91" t="s">
        <v>1259</v>
      </c>
      <c r="F91" t="s">
        <v>338</v>
      </c>
      <c r="G91" t="s">
        <v>98</v>
      </c>
      <c r="H91" s="55">
        <v>13325.84</v>
      </c>
      <c r="I91" s="55">
        <v>884</v>
      </c>
      <c r="J91" s="55">
        <v>0</v>
      </c>
      <c r="K91" s="55">
        <v>117.8004256</v>
      </c>
      <c r="L91" s="56">
        <v>1E-4</v>
      </c>
      <c r="M91" s="56">
        <v>1.5E-3</v>
      </c>
      <c r="N91" s="56">
        <v>2.0000000000000001E-4</v>
      </c>
    </row>
    <row r="92" spans="1:14">
      <c r="A92" t="s">
        <v>1260</v>
      </c>
      <c r="B92" t="s">
        <v>1261</v>
      </c>
      <c r="C92" t="s">
        <v>96</v>
      </c>
      <c r="D92" t="s">
        <v>108</v>
      </c>
      <c r="E92" t="s">
        <v>465</v>
      </c>
      <c r="F92" t="s">
        <v>338</v>
      </c>
      <c r="G92" t="s">
        <v>98</v>
      </c>
      <c r="H92" s="55">
        <v>5179.8100000000004</v>
      </c>
      <c r="I92" s="55">
        <v>8550</v>
      </c>
      <c r="J92" s="55">
        <v>0</v>
      </c>
      <c r="K92" s="55">
        <v>442.87375500000002</v>
      </c>
      <c r="L92" s="56">
        <v>1E-4</v>
      </c>
      <c r="M92" s="56">
        <v>5.4999999999999997E-3</v>
      </c>
      <c r="N92" s="56">
        <v>8.9999999999999998E-4</v>
      </c>
    </row>
    <row r="93" spans="1:14">
      <c r="A93" t="s">
        <v>1262</v>
      </c>
      <c r="B93" t="s">
        <v>1263</v>
      </c>
      <c r="C93" t="s">
        <v>96</v>
      </c>
      <c r="D93" t="s">
        <v>108</v>
      </c>
      <c r="E93" t="s">
        <v>604</v>
      </c>
      <c r="F93" t="s">
        <v>338</v>
      </c>
      <c r="G93" t="s">
        <v>98</v>
      </c>
      <c r="H93" s="55">
        <v>167844.18</v>
      </c>
      <c r="I93" s="55">
        <v>169</v>
      </c>
      <c r="J93" s="55">
        <v>0</v>
      </c>
      <c r="K93" s="55">
        <v>283.65666420000002</v>
      </c>
      <c r="L93" s="56">
        <v>2.0000000000000001E-4</v>
      </c>
      <c r="M93" s="56">
        <v>3.5999999999999999E-3</v>
      </c>
      <c r="N93" s="56">
        <v>5.9999999999999995E-4</v>
      </c>
    </row>
    <row r="94" spans="1:14">
      <c r="A94" t="s">
        <v>1264</v>
      </c>
      <c r="B94" t="s">
        <v>1265</v>
      </c>
      <c r="C94" t="s">
        <v>96</v>
      </c>
      <c r="D94" t="s">
        <v>108</v>
      </c>
      <c r="E94" t="s">
        <v>390</v>
      </c>
      <c r="F94" t="s">
        <v>338</v>
      </c>
      <c r="G94" t="s">
        <v>98</v>
      </c>
      <c r="H94" s="55">
        <v>1962.5</v>
      </c>
      <c r="I94" s="55">
        <v>23770</v>
      </c>
      <c r="J94" s="55">
        <v>16.087199999999999</v>
      </c>
      <c r="K94" s="55">
        <v>482.57344999999998</v>
      </c>
      <c r="L94" s="56">
        <v>2.0000000000000001E-4</v>
      </c>
      <c r="M94" s="56">
        <v>6.0000000000000001E-3</v>
      </c>
      <c r="N94" s="56">
        <v>1E-3</v>
      </c>
    </row>
    <row r="95" spans="1:14">
      <c r="A95" t="s">
        <v>1266</v>
      </c>
      <c r="B95" t="s">
        <v>1267</v>
      </c>
      <c r="C95" t="s">
        <v>96</v>
      </c>
      <c r="D95" t="s">
        <v>108</v>
      </c>
      <c r="E95" t="s">
        <v>394</v>
      </c>
      <c r="F95" t="s">
        <v>338</v>
      </c>
      <c r="G95" t="s">
        <v>98</v>
      </c>
      <c r="H95" s="55">
        <v>28171.19</v>
      </c>
      <c r="I95" s="55">
        <v>1700</v>
      </c>
      <c r="J95" s="55">
        <v>0</v>
      </c>
      <c r="K95" s="55">
        <v>478.91023000000001</v>
      </c>
      <c r="L95" s="56">
        <v>1E-4</v>
      </c>
      <c r="M95" s="56">
        <v>6.0000000000000001E-3</v>
      </c>
      <c r="N95" s="56">
        <v>1E-3</v>
      </c>
    </row>
    <row r="96" spans="1:14">
      <c r="A96" t="s">
        <v>1268</v>
      </c>
      <c r="B96" t="s">
        <v>1269</v>
      </c>
      <c r="C96" t="s">
        <v>96</v>
      </c>
      <c r="D96" t="s">
        <v>108</v>
      </c>
      <c r="E96" t="s">
        <v>1270</v>
      </c>
      <c r="F96" t="s">
        <v>109</v>
      </c>
      <c r="G96" t="s">
        <v>98</v>
      </c>
      <c r="H96" s="55">
        <v>7149.26</v>
      </c>
      <c r="I96" s="55">
        <v>1990</v>
      </c>
      <c r="J96" s="55">
        <v>0</v>
      </c>
      <c r="K96" s="55">
        <v>142.270274</v>
      </c>
      <c r="L96" s="56">
        <v>1E-4</v>
      </c>
      <c r="M96" s="56">
        <v>1.8E-3</v>
      </c>
      <c r="N96" s="56">
        <v>2.9999999999999997E-4</v>
      </c>
    </row>
    <row r="97" spans="1:14">
      <c r="A97" t="s">
        <v>1271</v>
      </c>
      <c r="B97" t="s">
        <v>1272</v>
      </c>
      <c r="C97" t="s">
        <v>96</v>
      </c>
      <c r="D97" t="s">
        <v>108</v>
      </c>
      <c r="E97" t="s">
        <v>1273</v>
      </c>
      <c r="F97" t="s">
        <v>1274</v>
      </c>
      <c r="G97" t="s">
        <v>98</v>
      </c>
      <c r="H97" s="55">
        <v>9804.15</v>
      </c>
      <c r="I97" s="55">
        <v>4109</v>
      </c>
      <c r="J97" s="55">
        <v>0</v>
      </c>
      <c r="K97" s="55">
        <v>402.85252350000002</v>
      </c>
      <c r="L97" s="56">
        <v>1E-4</v>
      </c>
      <c r="M97" s="56">
        <v>5.0000000000000001E-3</v>
      </c>
      <c r="N97" s="56">
        <v>8.0000000000000004E-4</v>
      </c>
    </row>
    <row r="98" spans="1:14">
      <c r="A98" t="s">
        <v>1275</v>
      </c>
      <c r="B98" t="s">
        <v>1276</v>
      </c>
      <c r="C98" t="s">
        <v>96</v>
      </c>
      <c r="D98" t="s">
        <v>108</v>
      </c>
      <c r="E98" t="s">
        <v>1277</v>
      </c>
      <c r="F98" t="s">
        <v>1278</v>
      </c>
      <c r="G98" t="s">
        <v>98</v>
      </c>
      <c r="H98" s="55">
        <v>3412.99</v>
      </c>
      <c r="I98" s="55">
        <v>7405</v>
      </c>
      <c r="J98" s="55">
        <v>0</v>
      </c>
      <c r="K98" s="55">
        <v>252.7319095</v>
      </c>
      <c r="L98" s="56">
        <v>2.0000000000000001E-4</v>
      </c>
      <c r="M98" s="56">
        <v>3.2000000000000002E-3</v>
      </c>
      <c r="N98" s="56">
        <v>5.0000000000000001E-4</v>
      </c>
    </row>
    <row r="99" spans="1:14">
      <c r="A99" t="s">
        <v>1279</v>
      </c>
      <c r="B99" t="s">
        <v>1280</v>
      </c>
      <c r="C99" t="s">
        <v>96</v>
      </c>
      <c r="D99" t="s">
        <v>108</v>
      </c>
      <c r="E99" t="s">
        <v>1281</v>
      </c>
      <c r="F99" t="s">
        <v>1278</v>
      </c>
      <c r="G99" t="s">
        <v>98</v>
      </c>
      <c r="H99" s="55">
        <v>1844.19</v>
      </c>
      <c r="I99" s="55">
        <v>15690</v>
      </c>
      <c r="J99" s="55">
        <v>0</v>
      </c>
      <c r="K99" s="55">
        <v>289.35341099999999</v>
      </c>
      <c r="L99" s="56">
        <v>1E-4</v>
      </c>
      <c r="M99" s="56">
        <v>3.5999999999999999E-3</v>
      </c>
      <c r="N99" s="56">
        <v>5.9999999999999995E-4</v>
      </c>
    </row>
    <row r="100" spans="1:14">
      <c r="A100" t="s">
        <v>1282</v>
      </c>
      <c r="B100" t="s">
        <v>1283</v>
      </c>
      <c r="C100" t="s">
        <v>96</v>
      </c>
      <c r="D100" t="s">
        <v>108</v>
      </c>
      <c r="E100" t="s">
        <v>1284</v>
      </c>
      <c r="F100" t="s">
        <v>1278</v>
      </c>
      <c r="G100" t="s">
        <v>98</v>
      </c>
      <c r="H100" s="55">
        <v>787.01</v>
      </c>
      <c r="I100" s="55">
        <v>24060</v>
      </c>
      <c r="J100" s="55">
        <v>0</v>
      </c>
      <c r="K100" s="55">
        <v>189.35460599999999</v>
      </c>
      <c r="L100" s="56">
        <v>1E-4</v>
      </c>
      <c r="M100" s="56">
        <v>2.3999999999999998E-3</v>
      </c>
      <c r="N100" s="56">
        <v>4.0000000000000002E-4</v>
      </c>
    </row>
    <row r="101" spans="1:14">
      <c r="A101" t="s">
        <v>1285</v>
      </c>
      <c r="B101" t="s">
        <v>1286</v>
      </c>
      <c r="C101" t="s">
        <v>96</v>
      </c>
      <c r="D101" t="s">
        <v>108</v>
      </c>
      <c r="E101" t="s">
        <v>1287</v>
      </c>
      <c r="F101" t="s">
        <v>1278</v>
      </c>
      <c r="G101" t="s">
        <v>98</v>
      </c>
      <c r="H101" s="55">
        <v>3614.18</v>
      </c>
      <c r="I101" s="55">
        <v>7154</v>
      </c>
      <c r="J101" s="55">
        <v>0</v>
      </c>
      <c r="K101" s="55">
        <v>258.55843720000001</v>
      </c>
      <c r="L101" s="56">
        <v>1E-4</v>
      </c>
      <c r="M101" s="56">
        <v>3.2000000000000002E-3</v>
      </c>
      <c r="N101" s="56">
        <v>5.0000000000000001E-4</v>
      </c>
    </row>
    <row r="102" spans="1:14">
      <c r="A102" t="s">
        <v>1288</v>
      </c>
      <c r="B102" t="s">
        <v>1289</v>
      </c>
      <c r="C102" t="s">
        <v>96</v>
      </c>
      <c r="D102" t="s">
        <v>108</v>
      </c>
      <c r="E102" t="s">
        <v>1290</v>
      </c>
      <c r="F102" t="s">
        <v>1278</v>
      </c>
      <c r="G102" t="s">
        <v>98</v>
      </c>
      <c r="H102" s="55">
        <v>721.04</v>
      </c>
      <c r="I102" s="55">
        <v>20210</v>
      </c>
      <c r="J102" s="55">
        <v>0</v>
      </c>
      <c r="K102" s="55">
        <v>145.722184</v>
      </c>
      <c r="L102" s="56">
        <v>1E-4</v>
      </c>
      <c r="M102" s="56">
        <v>1.8E-3</v>
      </c>
      <c r="N102" s="56">
        <v>2.9999999999999997E-4</v>
      </c>
    </row>
    <row r="103" spans="1:14">
      <c r="A103" t="s">
        <v>1291</v>
      </c>
      <c r="B103" t="s">
        <v>1292</v>
      </c>
      <c r="C103" t="s">
        <v>96</v>
      </c>
      <c r="D103" t="s">
        <v>108</v>
      </c>
      <c r="E103" t="s">
        <v>1293</v>
      </c>
      <c r="F103" t="s">
        <v>1278</v>
      </c>
      <c r="G103" t="s">
        <v>98</v>
      </c>
      <c r="H103" s="55">
        <v>53644.39</v>
      </c>
      <c r="I103" s="55">
        <v>1709</v>
      </c>
      <c r="J103" s="55">
        <v>0</v>
      </c>
      <c r="K103" s="55">
        <v>916.78262510000002</v>
      </c>
      <c r="L103" s="56">
        <v>2.0000000000000001E-4</v>
      </c>
      <c r="M103" s="56">
        <v>1.15E-2</v>
      </c>
      <c r="N103" s="56">
        <v>1.8E-3</v>
      </c>
    </row>
    <row r="104" spans="1:14">
      <c r="A104" t="s">
        <v>1294</v>
      </c>
      <c r="B104" t="s">
        <v>1295</v>
      </c>
      <c r="C104" t="s">
        <v>96</v>
      </c>
      <c r="D104" t="s">
        <v>108</v>
      </c>
      <c r="E104" t="s">
        <v>1296</v>
      </c>
      <c r="F104" t="s">
        <v>1297</v>
      </c>
      <c r="G104" t="s">
        <v>98</v>
      </c>
      <c r="H104" s="55">
        <v>15109.31</v>
      </c>
      <c r="I104" s="55">
        <v>4651</v>
      </c>
      <c r="J104" s="55">
        <v>0</v>
      </c>
      <c r="K104" s="55">
        <v>702.73400809999998</v>
      </c>
      <c r="L104" s="56">
        <v>2.0000000000000001E-4</v>
      </c>
      <c r="M104" s="56">
        <v>8.8000000000000005E-3</v>
      </c>
      <c r="N104" s="56">
        <v>1.4E-3</v>
      </c>
    </row>
    <row r="105" spans="1:14">
      <c r="A105" t="s">
        <v>1298</v>
      </c>
      <c r="B105" t="s">
        <v>1299</v>
      </c>
      <c r="C105" t="s">
        <v>96</v>
      </c>
      <c r="D105" t="s">
        <v>108</v>
      </c>
      <c r="E105" t="s">
        <v>1300</v>
      </c>
      <c r="F105" t="s">
        <v>1297</v>
      </c>
      <c r="G105" t="s">
        <v>98</v>
      </c>
      <c r="H105" s="55">
        <v>3614.39</v>
      </c>
      <c r="I105" s="55">
        <v>19210</v>
      </c>
      <c r="J105" s="55">
        <v>0</v>
      </c>
      <c r="K105" s="55">
        <v>694.32431899999995</v>
      </c>
      <c r="L105" s="56">
        <v>2.0000000000000001E-4</v>
      </c>
      <c r="M105" s="56">
        <v>8.6999999999999994E-3</v>
      </c>
      <c r="N105" s="56">
        <v>1.4E-3</v>
      </c>
    </row>
    <row r="106" spans="1:14">
      <c r="A106" t="s">
        <v>1301</v>
      </c>
      <c r="B106" t="s">
        <v>1302</v>
      </c>
      <c r="C106" t="s">
        <v>96</v>
      </c>
      <c r="D106" t="s">
        <v>108</v>
      </c>
      <c r="E106" t="s">
        <v>1303</v>
      </c>
      <c r="F106" t="s">
        <v>1297</v>
      </c>
      <c r="G106" t="s">
        <v>98</v>
      </c>
      <c r="H106" s="55">
        <v>10156.879999999999</v>
      </c>
      <c r="I106" s="55">
        <v>6799</v>
      </c>
      <c r="J106" s="55">
        <v>0</v>
      </c>
      <c r="K106" s="55">
        <v>690.56627119999996</v>
      </c>
      <c r="L106" s="56">
        <v>2.0000000000000001E-4</v>
      </c>
      <c r="M106" s="56">
        <v>8.6E-3</v>
      </c>
      <c r="N106" s="56">
        <v>1.4E-3</v>
      </c>
    </row>
    <row r="107" spans="1:14">
      <c r="A107" t="s">
        <v>1304</v>
      </c>
      <c r="B107" t="s">
        <v>1305</v>
      </c>
      <c r="C107" t="s">
        <v>96</v>
      </c>
      <c r="D107" t="s">
        <v>108</v>
      </c>
      <c r="E107" t="s">
        <v>1306</v>
      </c>
      <c r="F107" t="s">
        <v>110</v>
      </c>
      <c r="G107" t="s">
        <v>98</v>
      </c>
      <c r="H107" s="55">
        <v>997.95</v>
      </c>
      <c r="I107" s="55">
        <v>30260</v>
      </c>
      <c r="J107" s="55">
        <v>0</v>
      </c>
      <c r="K107" s="55">
        <v>301.97967</v>
      </c>
      <c r="L107" s="56">
        <v>2.0000000000000001E-4</v>
      </c>
      <c r="M107" s="56">
        <v>3.8E-3</v>
      </c>
      <c r="N107" s="56">
        <v>5.9999999999999995E-4</v>
      </c>
    </row>
    <row r="108" spans="1:14">
      <c r="A108" t="s">
        <v>1307</v>
      </c>
      <c r="B108" t="s">
        <v>1308</v>
      </c>
      <c r="C108" t="s">
        <v>96</v>
      </c>
      <c r="D108" t="s">
        <v>108</v>
      </c>
      <c r="E108" t="s">
        <v>1309</v>
      </c>
      <c r="F108" t="s">
        <v>111</v>
      </c>
      <c r="G108" t="s">
        <v>98</v>
      </c>
      <c r="H108" s="55">
        <v>3599.9</v>
      </c>
      <c r="I108" s="55">
        <v>509.6</v>
      </c>
      <c r="J108" s="55">
        <v>0</v>
      </c>
      <c r="K108" s="55">
        <v>18.3450904</v>
      </c>
      <c r="L108" s="56">
        <v>0</v>
      </c>
      <c r="M108" s="56">
        <v>2.0000000000000001E-4</v>
      </c>
      <c r="N108" s="56">
        <v>0</v>
      </c>
    </row>
    <row r="109" spans="1:14">
      <c r="A109" t="s">
        <v>1310</v>
      </c>
      <c r="B109" t="s">
        <v>1311</v>
      </c>
      <c r="C109" t="s">
        <v>96</v>
      </c>
      <c r="D109" t="s">
        <v>108</v>
      </c>
      <c r="E109" t="s">
        <v>1312</v>
      </c>
      <c r="F109" t="s">
        <v>111</v>
      </c>
      <c r="G109" t="s">
        <v>98</v>
      </c>
      <c r="H109" s="55">
        <v>7123.52</v>
      </c>
      <c r="I109" s="55">
        <v>1320</v>
      </c>
      <c r="J109" s="55">
        <v>0</v>
      </c>
      <c r="K109" s="55">
        <v>94.030463999999995</v>
      </c>
      <c r="L109" s="56">
        <v>0</v>
      </c>
      <c r="M109" s="56">
        <v>1.1999999999999999E-3</v>
      </c>
      <c r="N109" s="56">
        <v>2.0000000000000001E-4</v>
      </c>
    </row>
    <row r="110" spans="1:14">
      <c r="A110" t="s">
        <v>1313</v>
      </c>
      <c r="B110" t="s">
        <v>1314</v>
      </c>
      <c r="C110" t="s">
        <v>96</v>
      </c>
      <c r="D110" t="s">
        <v>108</v>
      </c>
      <c r="E110" t="s">
        <v>1315</v>
      </c>
      <c r="F110" t="s">
        <v>112</v>
      </c>
      <c r="G110" t="s">
        <v>98</v>
      </c>
      <c r="H110" s="55">
        <v>1140.46</v>
      </c>
      <c r="I110" s="55">
        <v>7011</v>
      </c>
      <c r="J110" s="55">
        <v>0</v>
      </c>
      <c r="K110" s="55">
        <v>79.957650599999994</v>
      </c>
      <c r="L110" s="56">
        <v>0</v>
      </c>
      <c r="M110" s="56">
        <v>1E-3</v>
      </c>
      <c r="N110" s="56">
        <v>2.0000000000000001E-4</v>
      </c>
    </row>
    <row r="111" spans="1:14">
      <c r="A111" t="s">
        <v>1316</v>
      </c>
      <c r="B111" t="s">
        <v>1317</v>
      </c>
      <c r="C111" t="s">
        <v>96</v>
      </c>
      <c r="D111" t="s">
        <v>108</v>
      </c>
      <c r="E111" t="s">
        <v>1318</v>
      </c>
      <c r="F111" t="s">
        <v>112</v>
      </c>
      <c r="G111" t="s">
        <v>98</v>
      </c>
      <c r="H111" s="55">
        <v>55.14</v>
      </c>
      <c r="I111" s="55">
        <v>11150</v>
      </c>
      <c r="J111" s="55">
        <v>0</v>
      </c>
      <c r="K111" s="55">
        <v>6.14811</v>
      </c>
      <c r="L111" s="56">
        <v>0</v>
      </c>
      <c r="M111" s="56">
        <v>1E-4</v>
      </c>
      <c r="N111" s="56">
        <v>0</v>
      </c>
    </row>
    <row r="112" spans="1:14">
      <c r="A112" t="s">
        <v>1319</v>
      </c>
      <c r="B112" t="s">
        <v>1320</v>
      </c>
      <c r="C112" t="s">
        <v>96</v>
      </c>
      <c r="D112" t="s">
        <v>108</v>
      </c>
      <c r="E112" t="s">
        <v>752</v>
      </c>
      <c r="F112" t="s">
        <v>113</v>
      </c>
      <c r="G112" t="s">
        <v>98</v>
      </c>
      <c r="H112" s="55">
        <v>26665.200000000001</v>
      </c>
      <c r="I112" s="55">
        <v>1798</v>
      </c>
      <c r="J112" s="55">
        <v>0</v>
      </c>
      <c r="K112" s="55">
        <v>479.44029599999999</v>
      </c>
      <c r="L112" s="56">
        <v>1E-4</v>
      </c>
      <c r="M112" s="56">
        <v>6.0000000000000001E-3</v>
      </c>
      <c r="N112" s="56">
        <v>1E-3</v>
      </c>
    </row>
    <row r="113" spans="1:14">
      <c r="A113" t="s">
        <v>1321</v>
      </c>
      <c r="B113" t="s">
        <v>1322</v>
      </c>
      <c r="C113" t="s">
        <v>96</v>
      </c>
      <c r="D113" t="s">
        <v>108</v>
      </c>
      <c r="E113" t="s">
        <v>561</v>
      </c>
      <c r="F113" t="s">
        <v>113</v>
      </c>
      <c r="G113" t="s">
        <v>98</v>
      </c>
      <c r="H113" s="55">
        <v>23591.89</v>
      </c>
      <c r="I113" s="55">
        <v>1494</v>
      </c>
      <c r="J113" s="55">
        <v>0</v>
      </c>
      <c r="K113" s="55">
        <v>352.4628366</v>
      </c>
      <c r="L113" s="56">
        <v>1E-4</v>
      </c>
      <c r="M113" s="56">
        <v>4.4000000000000003E-3</v>
      </c>
      <c r="N113" s="56">
        <v>6.9999999999999999E-4</v>
      </c>
    </row>
    <row r="114" spans="1:14">
      <c r="A114" s="57" t="s">
        <v>1323</v>
      </c>
      <c r="B114" s="107" t="s">
        <v>4062</v>
      </c>
      <c r="C114" s="107" t="s">
        <v>4062</v>
      </c>
      <c r="D114" s="108" t="s">
        <v>4062</v>
      </c>
      <c r="E114" s="108" t="s">
        <v>4062</v>
      </c>
      <c r="F114" s="108" t="s">
        <v>4062</v>
      </c>
      <c r="G114" s="108" t="s">
        <v>4062</v>
      </c>
      <c r="H114" s="59">
        <v>869410.98</v>
      </c>
      <c r="I114" s="108" t="s">
        <v>4062</v>
      </c>
      <c r="J114" s="59">
        <v>5.4805299999999999</v>
      </c>
      <c r="K114" s="59">
        <v>3649.8602597040453</v>
      </c>
      <c r="L114" s="108" t="s">
        <v>4062</v>
      </c>
      <c r="M114" s="58">
        <v>4.5699999999999998E-2</v>
      </c>
      <c r="N114" s="58">
        <v>7.3000000000000001E-3</v>
      </c>
    </row>
    <row r="115" spans="1:14">
      <c r="A115" t="s">
        <v>1324</v>
      </c>
      <c r="B115" t="s">
        <v>1325</v>
      </c>
      <c r="C115" t="s">
        <v>96</v>
      </c>
      <c r="D115" t="s">
        <v>108</v>
      </c>
      <c r="E115" t="s">
        <v>1326</v>
      </c>
      <c r="F115" t="s">
        <v>1147</v>
      </c>
      <c r="G115" t="s">
        <v>98</v>
      </c>
      <c r="H115" s="55">
        <v>1771.67</v>
      </c>
      <c r="I115" s="55">
        <v>113.3</v>
      </c>
      <c r="J115" s="55">
        <v>0</v>
      </c>
      <c r="K115" s="55">
        <v>2.0073021099999999</v>
      </c>
      <c r="L115" s="56">
        <v>1E-4</v>
      </c>
      <c r="M115" s="56">
        <v>0</v>
      </c>
      <c r="N115" s="56">
        <v>0</v>
      </c>
    </row>
    <row r="116" spans="1:14">
      <c r="A116" t="s">
        <v>1327</v>
      </c>
      <c r="B116" t="s">
        <v>1328</v>
      </c>
      <c r="C116" t="s">
        <v>96</v>
      </c>
      <c r="D116" t="s">
        <v>108</v>
      </c>
      <c r="E116" t="s">
        <v>1329</v>
      </c>
      <c r="F116" t="s">
        <v>318</v>
      </c>
      <c r="G116" t="s">
        <v>98</v>
      </c>
      <c r="H116" s="55">
        <v>2244.71</v>
      </c>
      <c r="I116" s="55">
        <v>2602</v>
      </c>
      <c r="J116" s="55">
        <v>0</v>
      </c>
      <c r="K116" s="55">
        <v>58.4073542</v>
      </c>
      <c r="L116" s="56">
        <v>1E-4</v>
      </c>
      <c r="M116" s="56">
        <v>6.9999999999999999E-4</v>
      </c>
      <c r="N116" s="56">
        <v>1E-4</v>
      </c>
    </row>
    <row r="117" spans="1:14">
      <c r="A117" t="s">
        <v>1330</v>
      </c>
      <c r="B117" t="s">
        <v>1331</v>
      </c>
      <c r="C117" t="s">
        <v>96</v>
      </c>
      <c r="D117" t="s">
        <v>108</v>
      </c>
      <c r="E117" t="s">
        <v>814</v>
      </c>
      <c r="F117" t="s">
        <v>672</v>
      </c>
      <c r="G117" t="s">
        <v>98</v>
      </c>
      <c r="H117" s="55">
        <v>348.05</v>
      </c>
      <c r="I117" s="55">
        <v>5400</v>
      </c>
      <c r="J117" s="55">
        <v>0</v>
      </c>
      <c r="K117" s="55">
        <v>18.794699999999999</v>
      </c>
      <c r="L117" s="56">
        <v>0</v>
      </c>
      <c r="M117" s="56">
        <v>2.0000000000000001E-4</v>
      </c>
      <c r="N117" s="56">
        <v>0</v>
      </c>
    </row>
    <row r="118" spans="1:14">
      <c r="A118" t="s">
        <v>1332</v>
      </c>
      <c r="B118" t="s">
        <v>1333</v>
      </c>
      <c r="C118" t="s">
        <v>96</v>
      </c>
      <c r="D118" t="s">
        <v>108</v>
      </c>
      <c r="E118" t="s">
        <v>1334</v>
      </c>
      <c r="F118" t="s">
        <v>672</v>
      </c>
      <c r="G118" t="s">
        <v>98</v>
      </c>
      <c r="H118" s="55">
        <v>3592.43</v>
      </c>
      <c r="I118" s="55">
        <v>1600</v>
      </c>
      <c r="J118" s="55">
        <v>0</v>
      </c>
      <c r="K118" s="55">
        <v>57.478879999999997</v>
      </c>
      <c r="L118" s="56">
        <v>1E-4</v>
      </c>
      <c r="M118" s="56">
        <v>6.9999999999999999E-4</v>
      </c>
      <c r="N118" s="56">
        <v>1E-4</v>
      </c>
    </row>
    <row r="119" spans="1:14">
      <c r="A119" t="s">
        <v>1335</v>
      </c>
      <c r="B119" t="s">
        <v>1336</v>
      </c>
      <c r="C119" t="s">
        <v>96</v>
      </c>
      <c r="D119" t="s">
        <v>108</v>
      </c>
      <c r="E119" t="s">
        <v>1337</v>
      </c>
      <c r="F119" t="s">
        <v>672</v>
      </c>
      <c r="G119" t="s">
        <v>98</v>
      </c>
      <c r="H119" s="55">
        <v>4111.9399999999996</v>
      </c>
      <c r="I119" s="55">
        <v>720.6</v>
      </c>
      <c r="J119" s="55">
        <v>0</v>
      </c>
      <c r="K119" s="55">
        <v>29.630639639999998</v>
      </c>
      <c r="L119" s="56">
        <v>1E-4</v>
      </c>
      <c r="M119" s="56">
        <v>4.0000000000000002E-4</v>
      </c>
      <c r="N119" s="56">
        <v>1E-4</v>
      </c>
    </row>
    <row r="120" spans="1:14">
      <c r="A120" t="s">
        <v>1338</v>
      </c>
      <c r="B120" t="s">
        <v>1339</v>
      </c>
      <c r="C120" t="s">
        <v>96</v>
      </c>
      <c r="D120" t="s">
        <v>108</v>
      </c>
      <c r="E120" t="s">
        <v>1340</v>
      </c>
      <c r="F120" t="s">
        <v>672</v>
      </c>
      <c r="G120" t="s">
        <v>98</v>
      </c>
      <c r="H120" s="55">
        <v>3883.1</v>
      </c>
      <c r="I120" s="55">
        <v>576.70000000000005</v>
      </c>
      <c r="J120" s="55">
        <v>0</v>
      </c>
      <c r="K120" s="55">
        <v>22.393837699999999</v>
      </c>
      <c r="L120" s="56">
        <v>1E-4</v>
      </c>
      <c r="M120" s="56">
        <v>2.9999999999999997E-4</v>
      </c>
      <c r="N120" s="56">
        <v>0</v>
      </c>
    </row>
    <row r="121" spans="1:14">
      <c r="A121" t="s">
        <v>1341</v>
      </c>
      <c r="B121" t="s">
        <v>1342</v>
      </c>
      <c r="C121" t="s">
        <v>96</v>
      </c>
      <c r="D121" t="s">
        <v>108</v>
      </c>
      <c r="E121" t="s">
        <v>1343</v>
      </c>
      <c r="F121" t="s">
        <v>594</v>
      </c>
      <c r="G121" t="s">
        <v>98</v>
      </c>
      <c r="H121" s="55">
        <v>40168.550000000003</v>
      </c>
      <c r="I121" s="55">
        <v>145.80000000000001</v>
      </c>
      <c r="J121" s="55">
        <v>0</v>
      </c>
      <c r="K121" s="55">
        <v>58.565745900000003</v>
      </c>
      <c r="L121" s="56">
        <v>2.0000000000000001E-4</v>
      </c>
      <c r="M121" s="56">
        <v>6.9999999999999999E-4</v>
      </c>
      <c r="N121" s="56">
        <v>1E-4</v>
      </c>
    </row>
    <row r="122" spans="1:14">
      <c r="A122" t="s">
        <v>1344</v>
      </c>
      <c r="B122" t="s">
        <v>1345</v>
      </c>
      <c r="C122" t="s">
        <v>96</v>
      </c>
      <c r="D122" t="s">
        <v>108</v>
      </c>
      <c r="E122" t="s">
        <v>1346</v>
      </c>
      <c r="F122" t="s">
        <v>1347</v>
      </c>
      <c r="G122" t="s">
        <v>98</v>
      </c>
      <c r="H122" s="55">
        <v>1192.0999999999999</v>
      </c>
      <c r="I122" s="55">
        <v>2227</v>
      </c>
      <c r="J122" s="55">
        <v>0</v>
      </c>
      <c r="K122" s="55">
        <v>26.548067</v>
      </c>
      <c r="L122" s="56">
        <v>0</v>
      </c>
      <c r="M122" s="56">
        <v>2.9999999999999997E-4</v>
      </c>
      <c r="N122" s="56">
        <v>1E-4</v>
      </c>
    </row>
    <row r="123" spans="1:14">
      <c r="A123" t="s">
        <v>1348</v>
      </c>
      <c r="B123" t="s">
        <v>1349</v>
      </c>
      <c r="C123" t="s">
        <v>96</v>
      </c>
      <c r="D123" t="s">
        <v>108</v>
      </c>
      <c r="E123" t="s">
        <v>1350</v>
      </c>
      <c r="F123" t="s">
        <v>547</v>
      </c>
      <c r="G123" t="s">
        <v>98</v>
      </c>
      <c r="H123" s="55">
        <v>883.97</v>
      </c>
      <c r="I123" s="55">
        <v>29590</v>
      </c>
      <c r="J123" s="55">
        <v>0</v>
      </c>
      <c r="K123" s="55">
        <v>261.56672300000002</v>
      </c>
      <c r="L123" s="56">
        <v>2.0000000000000001E-4</v>
      </c>
      <c r="M123" s="56">
        <v>3.3E-3</v>
      </c>
      <c r="N123" s="56">
        <v>5.0000000000000001E-4</v>
      </c>
    </row>
    <row r="124" spans="1:14">
      <c r="A124" t="s">
        <v>1351</v>
      </c>
      <c r="B124" t="s">
        <v>1352</v>
      </c>
      <c r="C124" t="s">
        <v>96</v>
      </c>
      <c r="D124" t="s">
        <v>108</v>
      </c>
      <c r="E124" t="s">
        <v>1353</v>
      </c>
      <c r="F124" t="s">
        <v>547</v>
      </c>
      <c r="G124" t="s">
        <v>98</v>
      </c>
      <c r="H124" s="55">
        <v>27.47</v>
      </c>
      <c r="I124" s="55">
        <v>164.4</v>
      </c>
      <c r="J124" s="55">
        <v>0</v>
      </c>
      <c r="K124" s="55">
        <v>4.5160680000000002E-2</v>
      </c>
      <c r="L124" s="56">
        <v>0</v>
      </c>
      <c r="M124" s="56">
        <v>0</v>
      </c>
      <c r="N124" s="56">
        <v>0</v>
      </c>
    </row>
    <row r="125" spans="1:14">
      <c r="A125" t="s">
        <v>1354</v>
      </c>
      <c r="B125" t="s">
        <v>1355</v>
      </c>
      <c r="C125" t="s">
        <v>96</v>
      </c>
      <c r="D125" t="s">
        <v>108</v>
      </c>
      <c r="E125" t="s">
        <v>1356</v>
      </c>
      <c r="F125" t="s">
        <v>547</v>
      </c>
      <c r="G125" t="s">
        <v>98</v>
      </c>
      <c r="H125" s="55">
        <v>589.34</v>
      </c>
      <c r="I125" s="55">
        <v>2774.000031</v>
      </c>
      <c r="J125" s="55">
        <v>0</v>
      </c>
      <c r="K125" s="55">
        <v>16.348291782695402</v>
      </c>
      <c r="L125" s="56">
        <v>0</v>
      </c>
      <c r="M125" s="56">
        <v>2.0000000000000001E-4</v>
      </c>
      <c r="N125" s="56">
        <v>0</v>
      </c>
    </row>
    <row r="126" spans="1:14">
      <c r="A126" t="s">
        <v>1357</v>
      </c>
      <c r="B126" t="s">
        <v>1358</v>
      </c>
      <c r="C126" t="s">
        <v>96</v>
      </c>
      <c r="D126" t="s">
        <v>108</v>
      </c>
      <c r="E126" t="s">
        <v>808</v>
      </c>
      <c r="F126" t="s">
        <v>547</v>
      </c>
      <c r="G126" t="s">
        <v>98</v>
      </c>
      <c r="H126" s="55">
        <v>18135</v>
      </c>
      <c r="I126" s="55">
        <v>420.000001</v>
      </c>
      <c r="J126" s="55">
        <v>0</v>
      </c>
      <c r="K126" s="55">
        <v>76.167000181350005</v>
      </c>
      <c r="L126" s="56">
        <v>1E-4</v>
      </c>
      <c r="M126" s="56">
        <v>1E-3</v>
      </c>
      <c r="N126" s="56">
        <v>2.0000000000000001E-4</v>
      </c>
    </row>
    <row r="127" spans="1:14">
      <c r="A127" t="s">
        <v>1359</v>
      </c>
      <c r="B127" t="s">
        <v>1360</v>
      </c>
      <c r="C127" t="s">
        <v>96</v>
      </c>
      <c r="D127" t="s">
        <v>108</v>
      </c>
      <c r="E127" t="s">
        <v>1361</v>
      </c>
      <c r="F127" t="s">
        <v>547</v>
      </c>
      <c r="G127" t="s">
        <v>98</v>
      </c>
      <c r="H127" s="55">
        <v>4120.87</v>
      </c>
      <c r="I127" s="55">
        <v>3575</v>
      </c>
      <c r="J127" s="55">
        <v>0</v>
      </c>
      <c r="K127" s="55">
        <v>147.32110249999999</v>
      </c>
      <c r="L127" s="56">
        <v>1E-4</v>
      </c>
      <c r="M127" s="56">
        <v>1.8E-3</v>
      </c>
      <c r="N127" s="56">
        <v>2.9999999999999997E-4</v>
      </c>
    </row>
    <row r="128" spans="1:14">
      <c r="A128" t="s">
        <v>1362</v>
      </c>
      <c r="B128" t="s">
        <v>1363</v>
      </c>
      <c r="C128" t="s">
        <v>96</v>
      </c>
      <c r="D128" t="s">
        <v>108</v>
      </c>
      <c r="E128" t="s">
        <v>1364</v>
      </c>
      <c r="F128" t="s">
        <v>1365</v>
      </c>
      <c r="G128" t="s">
        <v>98</v>
      </c>
      <c r="H128" s="55">
        <v>599.85</v>
      </c>
      <c r="I128" s="55">
        <v>1558</v>
      </c>
      <c r="J128" s="55">
        <v>0</v>
      </c>
      <c r="K128" s="55">
        <v>9.3456630000000001</v>
      </c>
      <c r="L128" s="56">
        <v>1E-4</v>
      </c>
      <c r="M128" s="56">
        <v>1E-4</v>
      </c>
      <c r="N128" s="56">
        <v>0</v>
      </c>
    </row>
    <row r="129" spans="1:14">
      <c r="A129" t="s">
        <v>1366</v>
      </c>
      <c r="B129" t="s">
        <v>1367</v>
      </c>
      <c r="C129" t="s">
        <v>96</v>
      </c>
      <c r="D129" t="s">
        <v>108</v>
      </c>
      <c r="E129" t="s">
        <v>1368</v>
      </c>
      <c r="F129" t="s">
        <v>1365</v>
      </c>
      <c r="G129" t="s">
        <v>98</v>
      </c>
      <c r="H129" s="55">
        <v>2357.8200000000002</v>
      </c>
      <c r="I129" s="55">
        <v>627.29999999999995</v>
      </c>
      <c r="J129" s="55">
        <v>0</v>
      </c>
      <c r="K129" s="55">
        <v>14.79060486</v>
      </c>
      <c r="L129" s="56">
        <v>0</v>
      </c>
      <c r="M129" s="56">
        <v>2.0000000000000001E-4</v>
      </c>
      <c r="N129" s="56">
        <v>0</v>
      </c>
    </row>
    <row r="130" spans="1:14">
      <c r="A130" t="s">
        <v>1369</v>
      </c>
      <c r="B130" t="s">
        <v>1370</v>
      </c>
      <c r="C130" t="s">
        <v>96</v>
      </c>
      <c r="D130" t="s">
        <v>108</v>
      </c>
      <c r="E130" t="s">
        <v>1371</v>
      </c>
      <c r="F130" t="s">
        <v>103</v>
      </c>
      <c r="G130" t="s">
        <v>98</v>
      </c>
      <c r="H130" s="55">
        <v>2471.6999999999998</v>
      </c>
      <c r="I130" s="55">
        <v>2300</v>
      </c>
      <c r="J130" s="55">
        <v>0</v>
      </c>
      <c r="K130" s="55">
        <v>56.8491</v>
      </c>
      <c r="L130" s="56">
        <v>1E-4</v>
      </c>
      <c r="M130" s="56">
        <v>6.9999999999999999E-4</v>
      </c>
      <c r="N130" s="56">
        <v>1E-4</v>
      </c>
    </row>
    <row r="131" spans="1:14">
      <c r="A131" t="s">
        <v>1372</v>
      </c>
      <c r="B131" t="s">
        <v>1373</v>
      </c>
      <c r="C131" t="s">
        <v>96</v>
      </c>
      <c r="D131" t="s">
        <v>108</v>
      </c>
      <c r="E131" t="s">
        <v>1374</v>
      </c>
      <c r="F131" t="s">
        <v>103</v>
      </c>
      <c r="G131" t="s">
        <v>98</v>
      </c>
      <c r="H131" s="55">
        <v>575.25</v>
      </c>
      <c r="I131" s="55">
        <v>9550</v>
      </c>
      <c r="J131" s="55">
        <v>0</v>
      </c>
      <c r="K131" s="55">
        <v>54.936374999999998</v>
      </c>
      <c r="L131" s="56">
        <v>1E-4</v>
      </c>
      <c r="M131" s="56">
        <v>6.9999999999999999E-4</v>
      </c>
      <c r="N131" s="56">
        <v>1E-4</v>
      </c>
    </row>
    <row r="132" spans="1:14">
      <c r="A132" t="s">
        <v>1375</v>
      </c>
      <c r="B132" t="s">
        <v>1376</v>
      </c>
      <c r="C132" t="s">
        <v>96</v>
      </c>
      <c r="D132" t="s">
        <v>108</v>
      </c>
      <c r="E132" t="s">
        <v>542</v>
      </c>
      <c r="F132" t="s">
        <v>103</v>
      </c>
      <c r="G132" t="s">
        <v>98</v>
      </c>
      <c r="H132" s="55">
        <v>282005.07</v>
      </c>
      <c r="I132" s="55">
        <v>65.599999999999994</v>
      </c>
      <c r="J132" s="55">
        <v>0</v>
      </c>
      <c r="K132" s="55">
        <v>184.99532592</v>
      </c>
      <c r="L132" s="56">
        <v>2.0000000000000001E-4</v>
      </c>
      <c r="M132" s="56">
        <v>2.3E-3</v>
      </c>
      <c r="N132" s="56">
        <v>4.0000000000000002E-4</v>
      </c>
    </row>
    <row r="133" spans="1:14">
      <c r="A133" t="s">
        <v>1377</v>
      </c>
      <c r="B133" t="s">
        <v>1378</v>
      </c>
      <c r="C133" t="s">
        <v>96</v>
      </c>
      <c r="D133" t="s">
        <v>108</v>
      </c>
      <c r="E133" t="s">
        <v>1379</v>
      </c>
      <c r="F133" t="s">
        <v>103</v>
      </c>
      <c r="G133" t="s">
        <v>98</v>
      </c>
      <c r="H133" s="55">
        <v>13582.97</v>
      </c>
      <c r="I133" s="55">
        <v>507.8</v>
      </c>
      <c r="J133" s="55">
        <v>0</v>
      </c>
      <c r="K133" s="55">
        <v>68.974321660000001</v>
      </c>
      <c r="L133" s="56">
        <v>1E-4</v>
      </c>
      <c r="M133" s="56">
        <v>8.9999999999999998E-4</v>
      </c>
      <c r="N133" s="56">
        <v>1E-4</v>
      </c>
    </row>
    <row r="134" spans="1:14">
      <c r="A134" t="s">
        <v>1380</v>
      </c>
      <c r="B134" t="s">
        <v>1381</v>
      </c>
      <c r="C134" t="s">
        <v>96</v>
      </c>
      <c r="D134" t="s">
        <v>108</v>
      </c>
      <c r="E134" t="s">
        <v>675</v>
      </c>
      <c r="F134" t="s">
        <v>103</v>
      </c>
      <c r="G134" t="s">
        <v>98</v>
      </c>
      <c r="H134" s="55">
        <v>1925.34</v>
      </c>
      <c r="I134" s="55">
        <v>4.9000000000000004</v>
      </c>
      <c r="J134" s="55">
        <v>0</v>
      </c>
      <c r="K134" s="55">
        <v>9.4341659999999994E-2</v>
      </c>
      <c r="L134" s="56">
        <v>1E-4</v>
      </c>
      <c r="M134" s="56">
        <v>0</v>
      </c>
      <c r="N134" s="56">
        <v>0</v>
      </c>
    </row>
    <row r="135" spans="1:14">
      <c r="A135" t="s">
        <v>1382</v>
      </c>
      <c r="B135" t="s">
        <v>1383</v>
      </c>
      <c r="C135" t="s">
        <v>96</v>
      </c>
      <c r="D135" t="s">
        <v>108</v>
      </c>
      <c r="E135" t="s">
        <v>1384</v>
      </c>
      <c r="F135" t="s">
        <v>1094</v>
      </c>
      <c r="G135" t="s">
        <v>98</v>
      </c>
      <c r="H135" s="55">
        <v>2856.88</v>
      </c>
      <c r="I135" s="55">
        <v>1336</v>
      </c>
      <c r="J135" s="55">
        <v>0</v>
      </c>
      <c r="K135" s="55">
        <v>38.1679168</v>
      </c>
      <c r="L135" s="56">
        <v>1E-4</v>
      </c>
      <c r="M135" s="56">
        <v>5.0000000000000001E-4</v>
      </c>
      <c r="N135" s="56">
        <v>1E-4</v>
      </c>
    </row>
    <row r="136" spans="1:14">
      <c r="A136" t="s">
        <v>1385</v>
      </c>
      <c r="B136" t="s">
        <v>1386</v>
      </c>
      <c r="C136" t="s">
        <v>96</v>
      </c>
      <c r="D136" t="s">
        <v>108</v>
      </c>
      <c r="E136" t="s">
        <v>1387</v>
      </c>
      <c r="F136" t="s">
        <v>1388</v>
      </c>
      <c r="G136" t="s">
        <v>98</v>
      </c>
      <c r="H136" s="55">
        <v>3928.4</v>
      </c>
      <c r="I136" s="55">
        <v>574</v>
      </c>
      <c r="J136" s="55">
        <v>0</v>
      </c>
      <c r="K136" s="55">
        <v>22.549016000000002</v>
      </c>
      <c r="L136" s="56">
        <v>2.0000000000000001E-4</v>
      </c>
      <c r="M136" s="56">
        <v>2.9999999999999997E-4</v>
      </c>
      <c r="N136" s="56">
        <v>0</v>
      </c>
    </row>
    <row r="137" spans="1:14">
      <c r="A137" t="s">
        <v>1389</v>
      </c>
      <c r="B137" t="s">
        <v>1390</v>
      </c>
      <c r="C137" t="s">
        <v>96</v>
      </c>
      <c r="D137" t="s">
        <v>108</v>
      </c>
      <c r="E137" t="s">
        <v>1391</v>
      </c>
      <c r="F137" t="s">
        <v>475</v>
      </c>
      <c r="G137" t="s">
        <v>98</v>
      </c>
      <c r="H137" s="55">
        <v>4861.79</v>
      </c>
      <c r="I137" s="55">
        <v>900</v>
      </c>
      <c r="J137" s="55">
        <v>0</v>
      </c>
      <c r="K137" s="55">
        <v>43.75611</v>
      </c>
      <c r="L137" s="56">
        <v>1E-4</v>
      </c>
      <c r="M137" s="56">
        <v>5.0000000000000001E-4</v>
      </c>
      <c r="N137" s="56">
        <v>1E-4</v>
      </c>
    </row>
    <row r="138" spans="1:14">
      <c r="A138" t="s">
        <v>1392</v>
      </c>
      <c r="B138" t="s">
        <v>1393</v>
      </c>
      <c r="C138" t="s">
        <v>96</v>
      </c>
      <c r="D138" t="s">
        <v>108</v>
      </c>
      <c r="E138" t="s">
        <v>1394</v>
      </c>
      <c r="F138" t="s">
        <v>475</v>
      </c>
      <c r="G138" t="s">
        <v>98</v>
      </c>
      <c r="H138" s="55">
        <v>3035.33</v>
      </c>
      <c r="I138" s="55">
        <v>951.2</v>
      </c>
      <c r="J138" s="55">
        <v>0</v>
      </c>
      <c r="K138" s="55">
        <v>28.87205896</v>
      </c>
      <c r="L138" s="56">
        <v>2.0000000000000001E-4</v>
      </c>
      <c r="M138" s="56">
        <v>4.0000000000000002E-4</v>
      </c>
      <c r="N138" s="56">
        <v>1E-4</v>
      </c>
    </row>
    <row r="139" spans="1:14">
      <c r="A139" t="s">
        <v>1395</v>
      </c>
      <c r="B139" t="s">
        <v>1396</v>
      </c>
      <c r="C139" t="s">
        <v>96</v>
      </c>
      <c r="D139" t="s">
        <v>108</v>
      </c>
      <c r="E139" t="s">
        <v>1397</v>
      </c>
      <c r="F139" t="s">
        <v>475</v>
      </c>
      <c r="G139" t="s">
        <v>98</v>
      </c>
      <c r="H139" s="55">
        <v>1326.16</v>
      </c>
      <c r="I139" s="55">
        <v>417.2</v>
      </c>
      <c r="J139" s="55">
        <v>0</v>
      </c>
      <c r="K139" s="55">
        <v>5.5327395199999998</v>
      </c>
      <c r="L139" s="56">
        <v>1E-4</v>
      </c>
      <c r="M139" s="56">
        <v>1E-4</v>
      </c>
      <c r="N139" s="56">
        <v>0</v>
      </c>
    </row>
    <row r="140" spans="1:14">
      <c r="A140" t="s">
        <v>1398</v>
      </c>
      <c r="B140" t="s">
        <v>1399</v>
      </c>
      <c r="C140" t="s">
        <v>96</v>
      </c>
      <c r="D140" t="s">
        <v>108</v>
      </c>
      <c r="E140" t="s">
        <v>1400</v>
      </c>
      <c r="F140" t="s">
        <v>475</v>
      </c>
      <c r="G140" t="s">
        <v>98</v>
      </c>
      <c r="H140" s="55">
        <v>23153.91</v>
      </c>
      <c r="I140" s="55">
        <v>1100</v>
      </c>
      <c r="J140" s="55">
        <v>3.90002</v>
      </c>
      <c r="K140" s="55">
        <v>258.59303</v>
      </c>
      <c r="L140" s="56">
        <v>2.0000000000000001E-4</v>
      </c>
      <c r="M140" s="56">
        <v>3.2000000000000002E-3</v>
      </c>
      <c r="N140" s="56">
        <v>5.0000000000000001E-4</v>
      </c>
    </row>
    <row r="141" spans="1:14">
      <c r="A141" t="s">
        <v>1401</v>
      </c>
      <c r="B141" t="s">
        <v>1402</v>
      </c>
      <c r="C141" t="s">
        <v>96</v>
      </c>
      <c r="D141" t="s">
        <v>108</v>
      </c>
      <c r="E141" t="s">
        <v>1403</v>
      </c>
      <c r="F141" t="s">
        <v>475</v>
      </c>
      <c r="G141" t="s">
        <v>98</v>
      </c>
      <c r="H141" s="55">
        <v>2909.54</v>
      </c>
      <c r="I141" s="55">
        <v>3813</v>
      </c>
      <c r="J141" s="55">
        <v>0</v>
      </c>
      <c r="K141" s="55">
        <v>110.9407602</v>
      </c>
      <c r="L141" s="56">
        <v>1E-4</v>
      </c>
      <c r="M141" s="56">
        <v>1.4E-3</v>
      </c>
      <c r="N141" s="56">
        <v>2.0000000000000001E-4</v>
      </c>
    </row>
    <row r="142" spans="1:14">
      <c r="A142" t="s">
        <v>1404</v>
      </c>
      <c r="B142" t="s">
        <v>1405</v>
      </c>
      <c r="C142" t="s">
        <v>96</v>
      </c>
      <c r="D142" t="s">
        <v>108</v>
      </c>
      <c r="E142" t="s">
        <v>1406</v>
      </c>
      <c r="F142" t="s">
        <v>475</v>
      </c>
      <c r="G142" t="s">
        <v>98</v>
      </c>
      <c r="H142" s="55">
        <v>14872.19</v>
      </c>
      <c r="I142" s="55">
        <v>311.2</v>
      </c>
      <c r="J142" s="55">
        <v>0</v>
      </c>
      <c r="K142" s="55">
        <v>46.282255280000001</v>
      </c>
      <c r="L142" s="56">
        <v>2.0000000000000001E-4</v>
      </c>
      <c r="M142" s="56">
        <v>5.9999999999999995E-4</v>
      </c>
      <c r="N142" s="56">
        <v>1E-4</v>
      </c>
    </row>
    <row r="143" spans="1:14">
      <c r="A143" t="s">
        <v>1407</v>
      </c>
      <c r="B143" t="s">
        <v>1408</v>
      </c>
      <c r="C143" t="s">
        <v>96</v>
      </c>
      <c r="D143" t="s">
        <v>108</v>
      </c>
      <c r="E143" t="s">
        <v>1409</v>
      </c>
      <c r="F143" t="s">
        <v>475</v>
      </c>
      <c r="G143" t="s">
        <v>98</v>
      </c>
      <c r="H143" s="55">
        <v>898.11</v>
      </c>
      <c r="I143" s="55">
        <v>5397</v>
      </c>
      <c r="J143" s="55">
        <v>0</v>
      </c>
      <c r="K143" s="55">
        <v>48.470996700000001</v>
      </c>
      <c r="L143" s="56">
        <v>1E-4</v>
      </c>
      <c r="M143" s="56">
        <v>5.9999999999999995E-4</v>
      </c>
      <c r="N143" s="56">
        <v>1E-4</v>
      </c>
    </row>
    <row r="144" spans="1:14">
      <c r="A144" t="s">
        <v>1410</v>
      </c>
      <c r="B144" t="s">
        <v>1411</v>
      </c>
      <c r="C144" t="s">
        <v>96</v>
      </c>
      <c r="D144" t="s">
        <v>108</v>
      </c>
      <c r="E144" t="s">
        <v>1412</v>
      </c>
      <c r="F144" t="s">
        <v>475</v>
      </c>
      <c r="G144" t="s">
        <v>98</v>
      </c>
      <c r="H144" s="55">
        <v>3521.64</v>
      </c>
      <c r="I144" s="55">
        <v>1035</v>
      </c>
      <c r="J144" s="55">
        <v>0</v>
      </c>
      <c r="K144" s="55">
        <v>36.448974</v>
      </c>
      <c r="L144" s="56">
        <v>2.0000000000000001E-4</v>
      </c>
      <c r="M144" s="56">
        <v>5.0000000000000001E-4</v>
      </c>
      <c r="N144" s="56">
        <v>1E-4</v>
      </c>
    </row>
    <row r="145" spans="1:14">
      <c r="A145" t="s">
        <v>1413</v>
      </c>
      <c r="B145" t="s">
        <v>1414</v>
      </c>
      <c r="C145" t="s">
        <v>96</v>
      </c>
      <c r="D145" t="s">
        <v>108</v>
      </c>
      <c r="E145" t="s">
        <v>1415</v>
      </c>
      <c r="F145" t="s">
        <v>1116</v>
      </c>
      <c r="G145" t="s">
        <v>98</v>
      </c>
      <c r="H145" s="55">
        <v>2105.6</v>
      </c>
      <c r="I145" s="55">
        <v>2373</v>
      </c>
      <c r="J145" s="55">
        <v>0</v>
      </c>
      <c r="K145" s="55">
        <v>49.965888</v>
      </c>
      <c r="L145" s="56">
        <v>1E-4</v>
      </c>
      <c r="M145" s="56">
        <v>5.9999999999999995E-4</v>
      </c>
      <c r="N145" s="56">
        <v>1E-4</v>
      </c>
    </row>
    <row r="146" spans="1:14">
      <c r="A146" t="s">
        <v>1416</v>
      </c>
      <c r="B146" t="s">
        <v>1417</v>
      </c>
      <c r="C146" t="s">
        <v>96</v>
      </c>
      <c r="D146" t="s">
        <v>108</v>
      </c>
      <c r="E146" t="s">
        <v>1418</v>
      </c>
      <c r="F146" t="s">
        <v>1116</v>
      </c>
      <c r="G146" t="s">
        <v>98</v>
      </c>
      <c r="H146" s="55">
        <v>88.8</v>
      </c>
      <c r="I146" s="55">
        <v>14000</v>
      </c>
      <c r="J146" s="55">
        <v>0</v>
      </c>
      <c r="K146" s="55">
        <v>12.432</v>
      </c>
      <c r="L146" s="56">
        <v>0</v>
      </c>
      <c r="M146" s="56">
        <v>2.0000000000000001E-4</v>
      </c>
      <c r="N146" s="56">
        <v>0</v>
      </c>
    </row>
    <row r="147" spans="1:14">
      <c r="A147" t="s">
        <v>1419</v>
      </c>
      <c r="B147" t="s">
        <v>1420</v>
      </c>
      <c r="C147" t="s">
        <v>96</v>
      </c>
      <c r="D147" t="s">
        <v>108</v>
      </c>
      <c r="E147" t="s">
        <v>1421</v>
      </c>
      <c r="F147" t="s">
        <v>1116</v>
      </c>
      <c r="G147" t="s">
        <v>98</v>
      </c>
      <c r="H147" s="55">
        <v>1532.96</v>
      </c>
      <c r="I147" s="55">
        <v>6480</v>
      </c>
      <c r="J147" s="55">
        <v>0</v>
      </c>
      <c r="K147" s="55">
        <v>99.335808</v>
      </c>
      <c r="L147" s="56">
        <v>1E-4</v>
      </c>
      <c r="M147" s="56">
        <v>1.1999999999999999E-3</v>
      </c>
      <c r="N147" s="56">
        <v>2.0000000000000001E-4</v>
      </c>
    </row>
    <row r="148" spans="1:14">
      <c r="A148" t="s">
        <v>1422</v>
      </c>
      <c r="B148" t="s">
        <v>1423</v>
      </c>
      <c r="C148" t="s">
        <v>96</v>
      </c>
      <c r="D148" t="s">
        <v>108</v>
      </c>
      <c r="E148" t="s">
        <v>1424</v>
      </c>
      <c r="F148" t="s">
        <v>1116</v>
      </c>
      <c r="G148" t="s">
        <v>98</v>
      </c>
      <c r="H148" s="55">
        <v>9733.94</v>
      </c>
      <c r="I148" s="55">
        <v>1411</v>
      </c>
      <c r="J148" s="55">
        <v>0</v>
      </c>
      <c r="K148" s="55">
        <v>137.34589339999999</v>
      </c>
      <c r="L148" s="56">
        <v>1E-4</v>
      </c>
      <c r="M148" s="56">
        <v>1.6999999999999999E-3</v>
      </c>
      <c r="N148" s="56">
        <v>2.9999999999999997E-4</v>
      </c>
    </row>
    <row r="149" spans="1:14">
      <c r="A149" t="s">
        <v>1425</v>
      </c>
      <c r="B149" t="s">
        <v>1426</v>
      </c>
      <c r="C149" t="s">
        <v>96</v>
      </c>
      <c r="D149" t="s">
        <v>108</v>
      </c>
      <c r="E149" t="s">
        <v>1427</v>
      </c>
      <c r="F149" t="s">
        <v>1428</v>
      </c>
      <c r="G149" t="s">
        <v>98</v>
      </c>
      <c r="H149" s="55">
        <v>2918.85</v>
      </c>
      <c r="I149" s="55">
        <v>710.8</v>
      </c>
      <c r="J149" s="55">
        <v>0</v>
      </c>
      <c r="K149" s="55">
        <v>20.7471858</v>
      </c>
      <c r="L149" s="56">
        <v>1E-4</v>
      </c>
      <c r="M149" s="56">
        <v>2.9999999999999997E-4</v>
      </c>
      <c r="N149" s="56">
        <v>0</v>
      </c>
    </row>
    <row r="150" spans="1:14">
      <c r="A150" t="s">
        <v>1429</v>
      </c>
      <c r="B150" t="s">
        <v>1430</v>
      </c>
      <c r="C150" t="s">
        <v>96</v>
      </c>
      <c r="D150" t="s">
        <v>108</v>
      </c>
      <c r="E150" t="s">
        <v>1431</v>
      </c>
      <c r="F150" t="s">
        <v>612</v>
      </c>
      <c r="G150" t="s">
        <v>98</v>
      </c>
      <c r="H150" s="55">
        <v>1448.56</v>
      </c>
      <c r="I150" s="55">
        <v>7000</v>
      </c>
      <c r="J150" s="55">
        <v>0</v>
      </c>
      <c r="K150" s="55">
        <v>101.39919999999999</v>
      </c>
      <c r="L150" s="56">
        <v>0</v>
      </c>
      <c r="M150" s="56">
        <v>1.2999999999999999E-3</v>
      </c>
      <c r="N150" s="56">
        <v>2.0000000000000001E-4</v>
      </c>
    </row>
    <row r="151" spans="1:14">
      <c r="A151" t="s">
        <v>1432</v>
      </c>
      <c r="B151" t="s">
        <v>1433</v>
      </c>
      <c r="C151" t="s">
        <v>96</v>
      </c>
      <c r="D151" t="s">
        <v>108</v>
      </c>
      <c r="E151" t="s">
        <v>1434</v>
      </c>
      <c r="F151" t="s">
        <v>731</v>
      </c>
      <c r="G151" t="s">
        <v>98</v>
      </c>
      <c r="H151" s="55">
        <v>4310.91</v>
      </c>
      <c r="I151" s="55">
        <v>468</v>
      </c>
      <c r="J151" s="55">
        <v>0</v>
      </c>
      <c r="K151" s="55">
        <v>20.175058799999999</v>
      </c>
      <c r="L151" s="56">
        <v>1E-4</v>
      </c>
      <c r="M151" s="56">
        <v>2.9999999999999997E-4</v>
      </c>
      <c r="N151" s="56">
        <v>0</v>
      </c>
    </row>
    <row r="152" spans="1:14">
      <c r="A152" t="s">
        <v>1435</v>
      </c>
      <c r="B152" t="s">
        <v>1436</v>
      </c>
      <c r="C152" t="s">
        <v>96</v>
      </c>
      <c r="D152" t="s">
        <v>108</v>
      </c>
      <c r="E152" t="s">
        <v>1437</v>
      </c>
      <c r="F152" t="s">
        <v>731</v>
      </c>
      <c r="G152" t="s">
        <v>98</v>
      </c>
      <c r="H152" s="55">
        <v>14872.65</v>
      </c>
      <c r="I152" s="55">
        <v>230.2</v>
      </c>
      <c r="J152" s="55">
        <v>0</v>
      </c>
      <c r="K152" s="55">
        <v>34.236840299999997</v>
      </c>
      <c r="L152" s="56">
        <v>1E-4</v>
      </c>
      <c r="M152" s="56">
        <v>4.0000000000000002E-4</v>
      </c>
      <c r="N152" s="56">
        <v>1E-4</v>
      </c>
    </row>
    <row r="153" spans="1:14">
      <c r="A153" t="s">
        <v>1438</v>
      </c>
      <c r="B153" t="s">
        <v>1439</v>
      </c>
      <c r="C153" t="s">
        <v>96</v>
      </c>
      <c r="D153" t="s">
        <v>108</v>
      </c>
      <c r="E153" t="s">
        <v>1440</v>
      </c>
      <c r="F153" t="s">
        <v>731</v>
      </c>
      <c r="G153" t="s">
        <v>98</v>
      </c>
      <c r="H153" s="55">
        <v>5710.64</v>
      </c>
      <c r="I153" s="55">
        <v>776.5</v>
      </c>
      <c r="J153" s="55">
        <v>0</v>
      </c>
      <c r="K153" s="55">
        <v>44.343119600000001</v>
      </c>
      <c r="L153" s="56">
        <v>1E-4</v>
      </c>
      <c r="M153" s="56">
        <v>5.9999999999999995E-4</v>
      </c>
      <c r="N153" s="56">
        <v>1E-4</v>
      </c>
    </row>
    <row r="154" spans="1:14">
      <c r="A154" t="s">
        <v>1441</v>
      </c>
      <c r="B154" t="s">
        <v>1442</v>
      </c>
      <c r="C154" t="s">
        <v>96</v>
      </c>
      <c r="D154" t="s">
        <v>108</v>
      </c>
      <c r="E154" t="s">
        <v>1443</v>
      </c>
      <c r="F154" t="s">
        <v>769</v>
      </c>
      <c r="G154" t="s">
        <v>98</v>
      </c>
      <c r="H154" s="55">
        <v>1198.31</v>
      </c>
      <c r="I154" s="55">
        <v>11590</v>
      </c>
      <c r="J154" s="55">
        <v>0</v>
      </c>
      <c r="K154" s="55">
        <v>138.884129</v>
      </c>
      <c r="L154" s="56">
        <v>1E-4</v>
      </c>
      <c r="M154" s="56">
        <v>1.6999999999999999E-3</v>
      </c>
      <c r="N154" s="56">
        <v>2.9999999999999997E-4</v>
      </c>
    </row>
    <row r="155" spans="1:14">
      <c r="A155" t="s">
        <v>1444</v>
      </c>
      <c r="B155" t="s">
        <v>1445</v>
      </c>
      <c r="C155" t="s">
        <v>96</v>
      </c>
      <c r="D155" t="s">
        <v>108</v>
      </c>
      <c r="E155" t="s">
        <v>1446</v>
      </c>
      <c r="F155" t="s">
        <v>769</v>
      </c>
      <c r="G155" t="s">
        <v>98</v>
      </c>
      <c r="H155" s="55">
        <v>252.18</v>
      </c>
      <c r="I155" s="55">
        <v>19800</v>
      </c>
      <c r="J155" s="55">
        <v>0</v>
      </c>
      <c r="K155" s="55">
        <v>49.931640000000002</v>
      </c>
      <c r="L155" s="56">
        <v>1E-4</v>
      </c>
      <c r="M155" s="56">
        <v>5.9999999999999995E-4</v>
      </c>
      <c r="N155" s="56">
        <v>1E-4</v>
      </c>
    </row>
    <row r="156" spans="1:14">
      <c r="A156" t="s">
        <v>1447</v>
      </c>
      <c r="B156" t="s">
        <v>1448</v>
      </c>
      <c r="C156" t="s">
        <v>96</v>
      </c>
      <c r="D156" t="s">
        <v>108</v>
      </c>
      <c r="E156" t="s">
        <v>1449</v>
      </c>
      <c r="F156" t="s">
        <v>769</v>
      </c>
      <c r="G156" t="s">
        <v>98</v>
      </c>
      <c r="H156" s="55">
        <v>1820.18</v>
      </c>
      <c r="I156" s="55">
        <v>233.7</v>
      </c>
      <c r="J156" s="55">
        <v>0</v>
      </c>
      <c r="K156" s="55">
        <v>4.2537606600000002</v>
      </c>
      <c r="L156" s="56">
        <v>0</v>
      </c>
      <c r="M156" s="56">
        <v>1E-4</v>
      </c>
      <c r="N156" s="56">
        <v>0</v>
      </c>
    </row>
    <row r="157" spans="1:14">
      <c r="A157" t="s">
        <v>1450</v>
      </c>
      <c r="B157" t="s">
        <v>1451</v>
      </c>
      <c r="C157" t="s">
        <v>96</v>
      </c>
      <c r="D157" t="s">
        <v>108</v>
      </c>
      <c r="E157" t="s">
        <v>1452</v>
      </c>
      <c r="F157" t="s">
        <v>617</v>
      </c>
      <c r="G157" t="s">
        <v>98</v>
      </c>
      <c r="H157" s="55">
        <v>17601.18</v>
      </c>
      <c r="I157" s="55">
        <v>512</v>
      </c>
      <c r="J157" s="55">
        <v>0</v>
      </c>
      <c r="K157" s="55">
        <v>90.118041599999998</v>
      </c>
      <c r="L157" s="56">
        <v>1E-4</v>
      </c>
      <c r="M157" s="56">
        <v>1.1000000000000001E-3</v>
      </c>
      <c r="N157" s="56">
        <v>2.0000000000000001E-4</v>
      </c>
    </row>
    <row r="158" spans="1:14">
      <c r="A158" t="s">
        <v>1453</v>
      </c>
      <c r="B158" t="s">
        <v>1454</v>
      </c>
      <c r="C158" t="s">
        <v>96</v>
      </c>
      <c r="D158" t="s">
        <v>108</v>
      </c>
      <c r="E158" t="s">
        <v>1455</v>
      </c>
      <c r="F158" t="s">
        <v>617</v>
      </c>
      <c r="G158" t="s">
        <v>98</v>
      </c>
      <c r="H158" s="55">
        <v>322.62</v>
      </c>
      <c r="I158" s="55">
        <v>6898</v>
      </c>
      <c r="J158" s="55">
        <v>0</v>
      </c>
      <c r="K158" s="55">
        <v>22.2543276</v>
      </c>
      <c r="L158" s="56">
        <v>0</v>
      </c>
      <c r="M158" s="56">
        <v>2.9999999999999997E-4</v>
      </c>
      <c r="N158" s="56">
        <v>0</v>
      </c>
    </row>
    <row r="159" spans="1:14">
      <c r="A159" t="s">
        <v>1456</v>
      </c>
      <c r="B159" t="s">
        <v>1457</v>
      </c>
      <c r="C159" t="s">
        <v>96</v>
      </c>
      <c r="D159" t="s">
        <v>108</v>
      </c>
      <c r="E159" t="s">
        <v>821</v>
      </c>
      <c r="F159" t="s">
        <v>338</v>
      </c>
      <c r="G159" t="s">
        <v>98</v>
      </c>
      <c r="H159" s="55">
        <v>27322.41</v>
      </c>
      <c r="I159" s="55">
        <v>394</v>
      </c>
      <c r="J159" s="55">
        <v>0</v>
      </c>
      <c r="K159" s="55">
        <v>107.6502954</v>
      </c>
      <c r="L159" s="56">
        <v>4.0000000000000002E-4</v>
      </c>
      <c r="M159" s="56">
        <v>1.2999999999999999E-3</v>
      </c>
      <c r="N159" s="56">
        <v>2.0000000000000001E-4</v>
      </c>
    </row>
    <row r="160" spans="1:14">
      <c r="A160" t="s">
        <v>1458</v>
      </c>
      <c r="B160" t="s">
        <v>1459</v>
      </c>
      <c r="C160" t="s">
        <v>96</v>
      </c>
      <c r="D160" t="s">
        <v>108</v>
      </c>
      <c r="E160" t="s">
        <v>1460</v>
      </c>
      <c r="F160" t="s">
        <v>1461</v>
      </c>
      <c r="G160" t="s">
        <v>98</v>
      </c>
      <c r="H160" s="55">
        <v>43448.959999999999</v>
      </c>
      <c r="I160" s="55">
        <v>160.30000000000001</v>
      </c>
      <c r="J160" s="55">
        <v>0</v>
      </c>
      <c r="K160" s="55">
        <v>69.648682879999996</v>
      </c>
      <c r="L160" s="56">
        <v>1E-4</v>
      </c>
      <c r="M160" s="56">
        <v>8.9999999999999998E-4</v>
      </c>
      <c r="N160" s="56">
        <v>1E-4</v>
      </c>
    </row>
    <row r="161" spans="1:14">
      <c r="A161" t="s">
        <v>1462</v>
      </c>
      <c r="B161" t="s">
        <v>1463</v>
      </c>
      <c r="C161" t="s">
        <v>96</v>
      </c>
      <c r="D161" t="s">
        <v>108</v>
      </c>
      <c r="E161" t="s">
        <v>1464</v>
      </c>
      <c r="F161" t="s">
        <v>1465</v>
      </c>
      <c r="G161" t="s">
        <v>98</v>
      </c>
      <c r="H161" s="55">
        <v>17711.21</v>
      </c>
      <c r="I161" s="55">
        <v>592.4</v>
      </c>
      <c r="J161" s="55">
        <v>0</v>
      </c>
      <c r="K161" s="55">
        <v>104.92120804</v>
      </c>
      <c r="L161" s="56">
        <v>2.0000000000000001E-4</v>
      </c>
      <c r="M161" s="56">
        <v>1.2999999999999999E-3</v>
      </c>
      <c r="N161" s="56">
        <v>2.0000000000000001E-4</v>
      </c>
    </row>
    <row r="162" spans="1:14">
      <c r="A162" t="s">
        <v>1466</v>
      </c>
      <c r="B162" t="s">
        <v>1467</v>
      </c>
      <c r="C162" t="s">
        <v>96</v>
      </c>
      <c r="D162" t="s">
        <v>108</v>
      </c>
      <c r="E162" t="s">
        <v>1468</v>
      </c>
      <c r="F162" t="s">
        <v>109</v>
      </c>
      <c r="G162" t="s">
        <v>98</v>
      </c>
      <c r="H162" s="55">
        <v>83.96</v>
      </c>
      <c r="I162" s="55">
        <v>7941</v>
      </c>
      <c r="J162" s="55">
        <v>0</v>
      </c>
      <c r="K162" s="55">
        <v>6.6672636000000001</v>
      </c>
      <c r="L162" s="56">
        <v>0</v>
      </c>
      <c r="M162" s="56">
        <v>1E-4</v>
      </c>
      <c r="N162" s="56">
        <v>0</v>
      </c>
    </row>
    <row r="163" spans="1:14">
      <c r="A163" t="s">
        <v>1469</v>
      </c>
      <c r="B163" t="s">
        <v>1470</v>
      </c>
      <c r="C163" t="s">
        <v>96</v>
      </c>
      <c r="D163" t="s">
        <v>108</v>
      </c>
      <c r="E163" t="s">
        <v>1471</v>
      </c>
      <c r="F163" t="s">
        <v>109</v>
      </c>
      <c r="G163" t="s">
        <v>98</v>
      </c>
      <c r="H163" s="55">
        <v>14496.56</v>
      </c>
      <c r="I163" s="55">
        <v>130.1</v>
      </c>
      <c r="J163" s="55">
        <v>0</v>
      </c>
      <c r="K163" s="55">
        <v>18.860024559999999</v>
      </c>
      <c r="L163" s="56">
        <v>1E-4</v>
      </c>
      <c r="M163" s="56">
        <v>2.0000000000000001E-4</v>
      </c>
      <c r="N163" s="56">
        <v>0</v>
      </c>
    </row>
    <row r="164" spans="1:14">
      <c r="A164" t="s">
        <v>1472</v>
      </c>
      <c r="B164" t="s">
        <v>1473</v>
      </c>
      <c r="C164" t="s">
        <v>96</v>
      </c>
      <c r="D164" t="s">
        <v>108</v>
      </c>
      <c r="E164" t="s">
        <v>1474</v>
      </c>
      <c r="F164" t="s">
        <v>109</v>
      </c>
      <c r="G164" t="s">
        <v>98</v>
      </c>
      <c r="H164" s="55">
        <v>3650.98</v>
      </c>
      <c r="I164" s="55">
        <v>392.7</v>
      </c>
      <c r="J164" s="55">
        <v>0</v>
      </c>
      <c r="K164" s="55">
        <v>14.337398459999999</v>
      </c>
      <c r="L164" s="56">
        <v>2.0000000000000001E-4</v>
      </c>
      <c r="M164" s="56">
        <v>2.0000000000000001E-4</v>
      </c>
      <c r="N164" s="56">
        <v>0</v>
      </c>
    </row>
    <row r="165" spans="1:14">
      <c r="A165" t="s">
        <v>1475</v>
      </c>
      <c r="B165" t="s">
        <v>1476</v>
      </c>
      <c r="C165" t="s">
        <v>96</v>
      </c>
      <c r="D165" t="s">
        <v>108</v>
      </c>
      <c r="E165" t="s">
        <v>1477</v>
      </c>
      <c r="F165" t="s">
        <v>109</v>
      </c>
      <c r="G165" t="s">
        <v>98</v>
      </c>
      <c r="H165" s="55">
        <v>1185.5</v>
      </c>
      <c r="I165" s="55">
        <v>243.2</v>
      </c>
      <c r="J165" s="55">
        <v>0</v>
      </c>
      <c r="K165" s="55">
        <v>2.8831359999999999</v>
      </c>
      <c r="L165" s="56">
        <v>2.0000000000000001E-4</v>
      </c>
      <c r="M165" s="56">
        <v>0</v>
      </c>
      <c r="N165" s="56">
        <v>0</v>
      </c>
    </row>
    <row r="166" spans="1:14">
      <c r="A166" t="s">
        <v>1478</v>
      </c>
      <c r="B166" t="s">
        <v>1479</v>
      </c>
      <c r="C166" t="s">
        <v>96</v>
      </c>
      <c r="D166" t="s">
        <v>108</v>
      </c>
      <c r="E166" t="s">
        <v>1480</v>
      </c>
      <c r="F166" t="s">
        <v>109</v>
      </c>
      <c r="G166" t="s">
        <v>98</v>
      </c>
      <c r="H166" s="55">
        <v>9663.81</v>
      </c>
      <c r="I166" s="55">
        <v>460.1</v>
      </c>
      <c r="J166" s="55">
        <v>0</v>
      </c>
      <c r="K166" s="55">
        <v>44.463189810000003</v>
      </c>
      <c r="L166" s="56">
        <v>1E-4</v>
      </c>
      <c r="M166" s="56">
        <v>5.9999999999999995E-4</v>
      </c>
      <c r="N166" s="56">
        <v>1E-4</v>
      </c>
    </row>
    <row r="167" spans="1:14">
      <c r="A167" t="s">
        <v>1481</v>
      </c>
      <c r="B167" t="s">
        <v>1482</v>
      </c>
      <c r="C167" t="s">
        <v>96</v>
      </c>
      <c r="D167" t="s">
        <v>108</v>
      </c>
      <c r="E167" t="s">
        <v>1483</v>
      </c>
      <c r="F167" t="s">
        <v>1274</v>
      </c>
      <c r="G167" t="s">
        <v>98</v>
      </c>
      <c r="H167" s="55">
        <v>3640.06</v>
      </c>
      <c r="I167" s="55">
        <v>160.1</v>
      </c>
      <c r="J167" s="55">
        <v>0</v>
      </c>
      <c r="K167" s="55">
        <v>5.8277360600000003</v>
      </c>
      <c r="L167" s="56">
        <v>0</v>
      </c>
      <c r="M167" s="56">
        <v>1E-4</v>
      </c>
      <c r="N167" s="56">
        <v>0</v>
      </c>
    </row>
    <row r="168" spans="1:14">
      <c r="A168" t="s">
        <v>1484</v>
      </c>
      <c r="B168" t="s">
        <v>1485</v>
      </c>
      <c r="C168" t="s">
        <v>96</v>
      </c>
      <c r="D168" t="s">
        <v>108</v>
      </c>
      <c r="E168" t="s">
        <v>1486</v>
      </c>
      <c r="F168" t="s">
        <v>1274</v>
      </c>
      <c r="G168" t="s">
        <v>98</v>
      </c>
      <c r="H168" s="55">
        <v>1511.39</v>
      </c>
      <c r="I168" s="55">
        <v>108.4</v>
      </c>
      <c r="J168" s="55">
        <v>0</v>
      </c>
      <c r="K168" s="55">
        <v>1.6383467599999999</v>
      </c>
      <c r="L168" s="56">
        <v>1E-4</v>
      </c>
      <c r="M168" s="56">
        <v>0</v>
      </c>
      <c r="N168" s="56">
        <v>0</v>
      </c>
    </row>
    <row r="169" spans="1:14">
      <c r="A169" t="s">
        <v>1487</v>
      </c>
      <c r="B169" t="s">
        <v>1488</v>
      </c>
      <c r="C169" t="s">
        <v>96</v>
      </c>
      <c r="D169" t="s">
        <v>108</v>
      </c>
      <c r="E169" t="s">
        <v>1489</v>
      </c>
      <c r="F169" t="s">
        <v>1274</v>
      </c>
      <c r="G169" t="s">
        <v>98</v>
      </c>
      <c r="H169" s="55">
        <v>2422.2600000000002</v>
      </c>
      <c r="I169" s="55">
        <v>565.20000000000005</v>
      </c>
      <c r="J169" s="55">
        <v>0</v>
      </c>
      <c r="K169" s="55">
        <v>13.690613519999999</v>
      </c>
      <c r="L169" s="56">
        <v>1E-4</v>
      </c>
      <c r="M169" s="56">
        <v>2.0000000000000001E-4</v>
      </c>
      <c r="N169" s="56">
        <v>0</v>
      </c>
    </row>
    <row r="170" spans="1:14">
      <c r="A170" t="s">
        <v>1490</v>
      </c>
      <c r="B170" t="s">
        <v>1491</v>
      </c>
      <c r="C170" t="s">
        <v>96</v>
      </c>
      <c r="D170" t="s">
        <v>108</v>
      </c>
      <c r="E170" t="s">
        <v>1492</v>
      </c>
      <c r="F170" t="s">
        <v>1278</v>
      </c>
      <c r="G170" t="s">
        <v>98</v>
      </c>
      <c r="H170" s="55">
        <v>9080.2099999999991</v>
      </c>
      <c r="I170" s="55">
        <v>101.4</v>
      </c>
      <c r="J170" s="55">
        <v>0</v>
      </c>
      <c r="K170" s="55">
        <v>9.2073329400000006</v>
      </c>
      <c r="L170" s="56">
        <v>1E-4</v>
      </c>
      <c r="M170" s="56">
        <v>1E-4</v>
      </c>
      <c r="N170" s="56">
        <v>0</v>
      </c>
    </row>
    <row r="171" spans="1:14">
      <c r="A171" t="s">
        <v>1493</v>
      </c>
      <c r="B171" t="s">
        <v>1494</v>
      </c>
      <c r="C171" t="s">
        <v>96</v>
      </c>
      <c r="D171" t="s">
        <v>108</v>
      </c>
      <c r="E171" t="s">
        <v>1495</v>
      </c>
      <c r="F171" t="s">
        <v>1278</v>
      </c>
      <c r="G171" t="s">
        <v>98</v>
      </c>
      <c r="H171" s="55">
        <v>6038.21</v>
      </c>
      <c r="I171" s="55">
        <v>293.60000000000002</v>
      </c>
      <c r="J171" s="55">
        <v>0</v>
      </c>
      <c r="K171" s="55">
        <v>17.728184559999999</v>
      </c>
      <c r="L171" s="56">
        <v>0</v>
      </c>
      <c r="M171" s="56">
        <v>2.0000000000000001E-4</v>
      </c>
      <c r="N171" s="56">
        <v>0</v>
      </c>
    </row>
    <row r="172" spans="1:14">
      <c r="A172" t="s">
        <v>1496</v>
      </c>
      <c r="B172" t="s">
        <v>1497</v>
      </c>
      <c r="C172" t="s">
        <v>96</v>
      </c>
      <c r="D172" t="s">
        <v>108</v>
      </c>
      <c r="E172" t="s">
        <v>1498</v>
      </c>
      <c r="F172" t="s">
        <v>1278</v>
      </c>
      <c r="G172" t="s">
        <v>98</v>
      </c>
      <c r="H172" s="55">
        <v>8031.91</v>
      </c>
      <c r="I172" s="55">
        <v>705</v>
      </c>
      <c r="J172" s="55">
        <v>0</v>
      </c>
      <c r="K172" s="55">
        <v>56.624965500000002</v>
      </c>
      <c r="L172" s="56">
        <v>1E-4</v>
      </c>
      <c r="M172" s="56">
        <v>6.9999999999999999E-4</v>
      </c>
      <c r="N172" s="56">
        <v>1E-4</v>
      </c>
    </row>
    <row r="173" spans="1:14">
      <c r="A173" t="s">
        <v>1499</v>
      </c>
      <c r="B173" t="s">
        <v>1500</v>
      </c>
      <c r="C173" t="s">
        <v>96</v>
      </c>
      <c r="D173" t="s">
        <v>108</v>
      </c>
      <c r="E173" t="s">
        <v>1501</v>
      </c>
      <c r="F173" t="s">
        <v>110</v>
      </c>
      <c r="G173" t="s">
        <v>98</v>
      </c>
      <c r="H173" s="55">
        <v>7840.62</v>
      </c>
      <c r="I173" s="55">
        <v>433</v>
      </c>
      <c r="J173" s="55">
        <v>0</v>
      </c>
      <c r="K173" s="55">
        <v>33.949884599999997</v>
      </c>
      <c r="L173" s="56">
        <v>1E-4</v>
      </c>
      <c r="M173" s="56">
        <v>4.0000000000000002E-4</v>
      </c>
      <c r="N173" s="56">
        <v>1E-4</v>
      </c>
    </row>
    <row r="174" spans="1:14">
      <c r="A174" t="s">
        <v>1502</v>
      </c>
      <c r="B174" t="s">
        <v>1503</v>
      </c>
      <c r="C174" t="s">
        <v>96</v>
      </c>
      <c r="D174" t="s">
        <v>108</v>
      </c>
      <c r="E174" t="s">
        <v>1504</v>
      </c>
      <c r="F174" t="s">
        <v>110</v>
      </c>
      <c r="G174" t="s">
        <v>98</v>
      </c>
      <c r="H174" s="55">
        <v>3447.76</v>
      </c>
      <c r="I174" s="55">
        <v>1999</v>
      </c>
      <c r="J174" s="55">
        <v>0</v>
      </c>
      <c r="K174" s="55">
        <v>68.920722400000002</v>
      </c>
      <c r="L174" s="56">
        <v>2.0000000000000001E-4</v>
      </c>
      <c r="M174" s="56">
        <v>8.9999999999999998E-4</v>
      </c>
      <c r="N174" s="56">
        <v>1E-4</v>
      </c>
    </row>
    <row r="175" spans="1:14">
      <c r="A175" t="s">
        <v>1505</v>
      </c>
      <c r="B175" t="s">
        <v>1506</v>
      </c>
      <c r="C175" t="s">
        <v>96</v>
      </c>
      <c r="D175" t="s">
        <v>108</v>
      </c>
      <c r="E175" t="s">
        <v>1507</v>
      </c>
      <c r="F175" t="s">
        <v>110</v>
      </c>
      <c r="G175" t="s">
        <v>98</v>
      </c>
      <c r="H175" s="55">
        <v>1319.49</v>
      </c>
      <c r="I175" s="55">
        <v>1762</v>
      </c>
      <c r="J175" s="55">
        <v>0</v>
      </c>
      <c r="K175" s="55">
        <v>23.249413799999999</v>
      </c>
      <c r="L175" s="56">
        <v>2.0000000000000001E-4</v>
      </c>
      <c r="M175" s="56">
        <v>2.9999999999999997E-4</v>
      </c>
      <c r="N175" s="56">
        <v>0</v>
      </c>
    </row>
    <row r="176" spans="1:14">
      <c r="A176" t="s">
        <v>1508</v>
      </c>
      <c r="B176" t="s">
        <v>1509</v>
      </c>
      <c r="C176" t="s">
        <v>96</v>
      </c>
      <c r="D176" t="s">
        <v>108</v>
      </c>
      <c r="E176" t="s">
        <v>1510</v>
      </c>
      <c r="F176" t="s">
        <v>110</v>
      </c>
      <c r="G176" t="s">
        <v>98</v>
      </c>
      <c r="H176" s="55">
        <v>14010.47</v>
      </c>
      <c r="I176" s="55">
        <v>397.9</v>
      </c>
      <c r="J176" s="55">
        <v>0</v>
      </c>
      <c r="K176" s="55">
        <v>55.74766013</v>
      </c>
      <c r="L176" s="56">
        <v>2.0000000000000001E-4</v>
      </c>
      <c r="M176" s="56">
        <v>6.9999999999999999E-4</v>
      </c>
      <c r="N176" s="56">
        <v>1E-4</v>
      </c>
    </row>
    <row r="177" spans="1:14">
      <c r="A177" t="s">
        <v>1511</v>
      </c>
      <c r="B177" t="s">
        <v>1512</v>
      </c>
      <c r="C177" t="s">
        <v>96</v>
      </c>
      <c r="D177" t="s">
        <v>108</v>
      </c>
      <c r="E177" t="s">
        <v>1513</v>
      </c>
      <c r="F177" t="s">
        <v>110</v>
      </c>
      <c r="G177" t="s">
        <v>98</v>
      </c>
      <c r="H177" s="55">
        <v>20496.16</v>
      </c>
      <c r="I177" s="55">
        <v>449.6</v>
      </c>
      <c r="J177" s="55">
        <v>0</v>
      </c>
      <c r="K177" s="55">
        <v>92.150735359999999</v>
      </c>
      <c r="L177" s="56">
        <v>2.0000000000000001E-4</v>
      </c>
      <c r="M177" s="56">
        <v>1.1999999999999999E-3</v>
      </c>
      <c r="N177" s="56">
        <v>2.0000000000000001E-4</v>
      </c>
    </row>
    <row r="178" spans="1:14">
      <c r="A178" t="s">
        <v>1514</v>
      </c>
      <c r="B178" t="s">
        <v>1515</v>
      </c>
      <c r="C178" t="s">
        <v>96</v>
      </c>
      <c r="D178" t="s">
        <v>108</v>
      </c>
      <c r="E178" t="s">
        <v>1516</v>
      </c>
      <c r="F178" t="s">
        <v>110</v>
      </c>
      <c r="G178" t="s">
        <v>98</v>
      </c>
      <c r="H178" s="55">
        <v>2107.35</v>
      </c>
      <c r="I178" s="55">
        <v>1518</v>
      </c>
      <c r="J178" s="55">
        <v>1.5805100000000001</v>
      </c>
      <c r="K178" s="55">
        <v>33.570082999999997</v>
      </c>
      <c r="L178" s="56">
        <v>2.0000000000000001E-4</v>
      </c>
      <c r="M178" s="56">
        <v>4.0000000000000002E-4</v>
      </c>
      <c r="N178" s="56">
        <v>1E-4</v>
      </c>
    </row>
    <row r="179" spans="1:14">
      <c r="A179" t="s">
        <v>1517</v>
      </c>
      <c r="B179" t="s">
        <v>1518</v>
      </c>
      <c r="C179" t="s">
        <v>96</v>
      </c>
      <c r="D179" t="s">
        <v>108</v>
      </c>
      <c r="E179" t="s">
        <v>1519</v>
      </c>
      <c r="F179" t="s">
        <v>110</v>
      </c>
      <c r="G179" t="s">
        <v>98</v>
      </c>
      <c r="H179" s="55">
        <v>133750.89000000001</v>
      </c>
      <c r="I179" s="55">
        <v>142.1</v>
      </c>
      <c r="J179" s="55">
        <v>0</v>
      </c>
      <c r="K179" s="55">
        <v>190.06001469</v>
      </c>
      <c r="L179" s="56">
        <v>2.9999999999999997E-4</v>
      </c>
      <c r="M179" s="56">
        <v>2.3999999999999998E-3</v>
      </c>
      <c r="N179" s="56">
        <v>4.0000000000000002E-4</v>
      </c>
    </row>
    <row r="180" spans="1:14">
      <c r="A180" t="s">
        <v>1520</v>
      </c>
      <c r="B180" t="s">
        <v>1521</v>
      </c>
      <c r="C180" t="s">
        <v>96</v>
      </c>
      <c r="D180" t="s">
        <v>108</v>
      </c>
      <c r="E180" t="s">
        <v>1522</v>
      </c>
      <c r="F180" t="s">
        <v>112</v>
      </c>
      <c r="G180" t="s">
        <v>98</v>
      </c>
      <c r="H180" s="55">
        <v>1206.1400000000001</v>
      </c>
      <c r="I180" s="55">
        <v>2290</v>
      </c>
      <c r="J180" s="55">
        <v>0</v>
      </c>
      <c r="K180" s="55">
        <v>27.620605999999999</v>
      </c>
      <c r="L180" s="56">
        <v>1E-4</v>
      </c>
      <c r="M180" s="56">
        <v>2.9999999999999997E-4</v>
      </c>
      <c r="N180" s="56">
        <v>1E-4</v>
      </c>
    </row>
    <row r="181" spans="1:14">
      <c r="A181" t="s">
        <v>1523</v>
      </c>
      <c r="B181" t="s">
        <v>1524</v>
      </c>
      <c r="C181" t="s">
        <v>96</v>
      </c>
      <c r="D181" t="s">
        <v>108</v>
      </c>
      <c r="E181" t="s">
        <v>1525</v>
      </c>
      <c r="F181" t="s">
        <v>112</v>
      </c>
      <c r="G181" t="s">
        <v>98</v>
      </c>
      <c r="H181" s="55">
        <v>23697.46</v>
      </c>
      <c r="I181" s="55">
        <v>61.7</v>
      </c>
      <c r="J181" s="55">
        <v>0</v>
      </c>
      <c r="K181" s="55">
        <v>14.621332819999999</v>
      </c>
      <c r="L181" s="56">
        <v>2.0000000000000001E-4</v>
      </c>
      <c r="M181" s="56">
        <v>2.0000000000000001E-4</v>
      </c>
      <c r="N181" s="56">
        <v>0</v>
      </c>
    </row>
    <row r="182" spans="1:14">
      <c r="A182" t="s">
        <v>1526</v>
      </c>
      <c r="B182" t="s">
        <v>1527</v>
      </c>
      <c r="C182" t="s">
        <v>96</v>
      </c>
      <c r="D182" t="s">
        <v>108</v>
      </c>
      <c r="E182" t="s">
        <v>1528</v>
      </c>
      <c r="F182" t="s">
        <v>112</v>
      </c>
      <c r="G182" t="s">
        <v>98</v>
      </c>
      <c r="H182" s="55">
        <v>3378.68</v>
      </c>
      <c r="I182" s="55">
        <v>163.5</v>
      </c>
      <c r="J182" s="55">
        <v>0</v>
      </c>
      <c r="K182" s="55">
        <v>5.5241417999999998</v>
      </c>
      <c r="L182" s="56">
        <v>1E-4</v>
      </c>
      <c r="M182" s="56">
        <v>1E-4</v>
      </c>
      <c r="N182" s="56">
        <v>0</v>
      </c>
    </row>
    <row r="183" spans="1:14">
      <c r="A183" s="57" t="s">
        <v>1529</v>
      </c>
      <c r="B183" s="107" t="s">
        <v>4062</v>
      </c>
      <c r="C183" s="107" t="s">
        <v>4062</v>
      </c>
      <c r="D183" s="108" t="s">
        <v>4062</v>
      </c>
      <c r="E183" s="108" t="s">
        <v>4062</v>
      </c>
      <c r="F183" s="108" t="s">
        <v>4062</v>
      </c>
      <c r="G183" s="108" t="s">
        <v>4062</v>
      </c>
      <c r="H183" s="59">
        <v>0</v>
      </c>
      <c r="I183" s="108" t="s">
        <v>4062</v>
      </c>
      <c r="J183" s="59">
        <v>0</v>
      </c>
      <c r="K183" s="59">
        <v>0</v>
      </c>
      <c r="L183" s="108" t="s">
        <v>4062</v>
      </c>
      <c r="M183" s="58">
        <v>0</v>
      </c>
      <c r="N183" s="58">
        <v>0</v>
      </c>
    </row>
    <row r="184" spans="1:14">
      <c r="A184" t="s">
        <v>177</v>
      </c>
      <c r="B184" t="s">
        <v>177</v>
      </c>
      <c r="C184" s="107" t="s">
        <v>4062</v>
      </c>
      <c r="D184" s="108" t="s">
        <v>4062</v>
      </c>
      <c r="E184" s="108" t="s">
        <v>4062</v>
      </c>
      <c r="F184" t="s">
        <v>177</v>
      </c>
      <c r="G184" t="s">
        <v>177</v>
      </c>
      <c r="H184" s="55">
        <v>0</v>
      </c>
      <c r="I184" s="55">
        <v>0</v>
      </c>
      <c r="J184" s="108" t="s">
        <v>4062</v>
      </c>
      <c r="K184" s="55">
        <v>0</v>
      </c>
      <c r="L184" s="56">
        <v>0</v>
      </c>
      <c r="M184" s="56">
        <v>0</v>
      </c>
      <c r="N184" s="56">
        <v>0</v>
      </c>
    </row>
    <row r="185" spans="1:14">
      <c r="A185" s="57" t="s">
        <v>184</v>
      </c>
      <c r="B185" s="107" t="s">
        <v>4062</v>
      </c>
      <c r="C185" s="107" t="s">
        <v>4062</v>
      </c>
      <c r="D185" s="108" t="s">
        <v>4062</v>
      </c>
      <c r="E185" s="108" t="s">
        <v>4062</v>
      </c>
      <c r="F185" s="108" t="s">
        <v>4062</v>
      </c>
      <c r="G185" s="108" t="s">
        <v>4062</v>
      </c>
      <c r="H185" s="59">
        <v>186602.6</v>
      </c>
      <c r="I185" s="108" t="s">
        <v>4062</v>
      </c>
      <c r="J185" s="59">
        <v>5.7893299999999996</v>
      </c>
      <c r="K185" s="59">
        <v>20588.328642854081</v>
      </c>
      <c r="L185" s="108" t="s">
        <v>4062</v>
      </c>
      <c r="M185" s="58">
        <v>0.25769999999999998</v>
      </c>
      <c r="N185" s="58">
        <v>4.1099999999999998E-2</v>
      </c>
    </row>
    <row r="186" spans="1:14">
      <c r="A186" s="57" t="s">
        <v>305</v>
      </c>
      <c r="B186" s="107" t="s">
        <v>4062</v>
      </c>
      <c r="C186" s="107" t="s">
        <v>4062</v>
      </c>
      <c r="D186" s="108" t="s">
        <v>4062</v>
      </c>
      <c r="E186" s="108" t="s">
        <v>4062</v>
      </c>
      <c r="F186" s="108" t="s">
        <v>4062</v>
      </c>
      <c r="G186" s="108" t="s">
        <v>4062</v>
      </c>
      <c r="H186" s="59">
        <v>102991.79</v>
      </c>
      <c r="I186" s="108" t="s">
        <v>4062</v>
      </c>
      <c r="J186" s="59">
        <v>2.2749999999999999E-2</v>
      </c>
      <c r="K186" s="59">
        <v>8233.9826772111992</v>
      </c>
      <c r="L186" s="108" t="s">
        <v>4062</v>
      </c>
      <c r="M186" s="58">
        <v>0.1031</v>
      </c>
      <c r="N186" s="58">
        <v>1.6500000000000001E-2</v>
      </c>
    </row>
    <row r="187" spans="1:14">
      <c r="A187" t="s">
        <v>1530</v>
      </c>
      <c r="B187" t="s">
        <v>1531</v>
      </c>
      <c r="C187" t="s">
        <v>1532</v>
      </c>
      <c r="D187" t="s">
        <v>828</v>
      </c>
      <c r="E187" t="s">
        <v>1533</v>
      </c>
      <c r="F187" t="s">
        <v>902</v>
      </c>
      <c r="G187" t="s">
        <v>100</v>
      </c>
      <c r="H187" s="55">
        <v>686.51</v>
      </c>
      <c r="I187" s="55">
        <v>4332</v>
      </c>
      <c r="J187" s="55">
        <v>0</v>
      </c>
      <c r="K187" s="55">
        <v>107.8655770764</v>
      </c>
      <c r="L187" s="56">
        <v>0</v>
      </c>
      <c r="M187" s="56">
        <v>1.2999999999999999E-3</v>
      </c>
      <c r="N187" s="56">
        <v>2.0000000000000001E-4</v>
      </c>
    </row>
    <row r="188" spans="1:14">
      <c r="A188" t="s">
        <v>1534</v>
      </c>
      <c r="B188" t="s">
        <v>1535</v>
      </c>
      <c r="C188" t="s">
        <v>1536</v>
      </c>
      <c r="D188" t="s">
        <v>828</v>
      </c>
      <c r="E188" t="s">
        <v>1537</v>
      </c>
      <c r="F188" t="s">
        <v>894</v>
      </c>
      <c r="G188" t="s">
        <v>100</v>
      </c>
      <c r="H188" s="55">
        <v>173.64</v>
      </c>
      <c r="I188" s="55">
        <v>585</v>
      </c>
      <c r="J188" s="55">
        <v>0</v>
      </c>
      <c r="K188" s="55">
        <v>3.684284838</v>
      </c>
      <c r="L188" s="56">
        <v>0</v>
      </c>
      <c r="M188" s="56">
        <v>0</v>
      </c>
      <c r="N188" s="56">
        <v>0</v>
      </c>
    </row>
    <row r="189" spans="1:14">
      <c r="A189" t="s">
        <v>1538</v>
      </c>
      <c r="B189" t="s">
        <v>1539</v>
      </c>
      <c r="C189" t="s">
        <v>1536</v>
      </c>
      <c r="D189" t="s">
        <v>828</v>
      </c>
      <c r="E189" t="s">
        <v>1540</v>
      </c>
      <c r="F189" t="s">
        <v>894</v>
      </c>
      <c r="G189" t="s">
        <v>100</v>
      </c>
      <c r="H189" s="55">
        <v>1713.02</v>
      </c>
      <c r="I189" s="55">
        <v>1916</v>
      </c>
      <c r="J189" s="55">
        <v>0</v>
      </c>
      <c r="K189" s="55">
        <v>119.0434470264</v>
      </c>
      <c r="L189" s="56">
        <v>0</v>
      </c>
      <c r="M189" s="56">
        <v>1.5E-3</v>
      </c>
      <c r="N189" s="56">
        <v>2.0000000000000001E-4</v>
      </c>
    </row>
    <row r="190" spans="1:14">
      <c r="A190" t="s">
        <v>1541</v>
      </c>
      <c r="B190" t="s">
        <v>1542</v>
      </c>
      <c r="C190" t="s">
        <v>1532</v>
      </c>
      <c r="D190" t="s">
        <v>828</v>
      </c>
      <c r="E190" t="s">
        <v>1543</v>
      </c>
      <c r="F190" t="s">
        <v>937</v>
      </c>
      <c r="G190" t="s">
        <v>100</v>
      </c>
      <c r="H190" s="55">
        <v>1550.05</v>
      </c>
      <c r="I190" s="55">
        <v>2722</v>
      </c>
      <c r="J190" s="55">
        <v>0</v>
      </c>
      <c r="K190" s="55">
        <v>153.03169334699999</v>
      </c>
      <c r="L190" s="56">
        <v>0</v>
      </c>
      <c r="M190" s="56">
        <v>1.9E-3</v>
      </c>
      <c r="N190" s="56">
        <v>2.9999999999999997E-4</v>
      </c>
    </row>
    <row r="191" spans="1:14">
      <c r="A191" t="s">
        <v>1544</v>
      </c>
      <c r="B191" t="s">
        <v>1545</v>
      </c>
      <c r="C191" t="s">
        <v>1536</v>
      </c>
      <c r="D191" t="s">
        <v>828</v>
      </c>
      <c r="E191" t="s">
        <v>1546</v>
      </c>
      <c r="F191" t="s">
        <v>907</v>
      </c>
      <c r="G191" t="s">
        <v>100</v>
      </c>
      <c r="H191" s="55">
        <v>4310.91</v>
      </c>
      <c r="I191" s="55">
        <v>521</v>
      </c>
      <c r="J191" s="55">
        <v>0</v>
      </c>
      <c r="K191" s="55">
        <v>81.461843669700002</v>
      </c>
      <c r="L191" s="56">
        <v>0</v>
      </c>
      <c r="M191" s="56">
        <v>1E-3</v>
      </c>
      <c r="N191" s="56">
        <v>2.0000000000000001E-4</v>
      </c>
    </row>
    <row r="192" spans="1:14">
      <c r="A192" t="s">
        <v>1547</v>
      </c>
      <c r="B192" t="s">
        <v>1548</v>
      </c>
      <c r="C192" t="s">
        <v>1536</v>
      </c>
      <c r="D192" t="s">
        <v>828</v>
      </c>
      <c r="E192" t="s">
        <v>1549</v>
      </c>
      <c r="F192" t="s">
        <v>977</v>
      </c>
      <c r="G192" t="s">
        <v>100</v>
      </c>
      <c r="H192" s="55">
        <v>1615.09</v>
      </c>
      <c r="I192" s="55">
        <v>2224</v>
      </c>
      <c r="J192" s="55">
        <v>0</v>
      </c>
      <c r="K192" s="55">
        <v>130.2803950032</v>
      </c>
      <c r="L192" s="56">
        <v>0</v>
      </c>
      <c r="M192" s="56">
        <v>1.6000000000000001E-3</v>
      </c>
      <c r="N192" s="56">
        <v>2.9999999999999997E-4</v>
      </c>
    </row>
    <row r="193" spans="1:14">
      <c r="A193" t="s">
        <v>1550</v>
      </c>
      <c r="B193" t="s">
        <v>1551</v>
      </c>
      <c r="C193" t="s">
        <v>1536</v>
      </c>
      <c r="D193" t="s">
        <v>828</v>
      </c>
      <c r="E193" t="s">
        <v>1552</v>
      </c>
      <c r="F193" t="s">
        <v>1018</v>
      </c>
      <c r="G193" t="s">
        <v>100</v>
      </c>
      <c r="H193" s="55">
        <v>2204.94</v>
      </c>
      <c r="I193" s="55">
        <v>110.5</v>
      </c>
      <c r="J193" s="55">
        <v>0</v>
      </c>
      <c r="K193" s="55">
        <v>8.8370357048999999</v>
      </c>
      <c r="L193" s="56">
        <v>2.0000000000000001E-4</v>
      </c>
      <c r="M193" s="56">
        <v>1E-4</v>
      </c>
      <c r="N193" s="56">
        <v>0</v>
      </c>
    </row>
    <row r="194" spans="1:14">
      <c r="A194" t="s">
        <v>1553</v>
      </c>
      <c r="B194" t="s">
        <v>1554</v>
      </c>
      <c r="C194" t="s">
        <v>1536</v>
      </c>
      <c r="D194" t="s">
        <v>828</v>
      </c>
      <c r="E194" t="s">
        <v>1555</v>
      </c>
      <c r="F194" t="s">
        <v>1018</v>
      </c>
      <c r="G194" t="s">
        <v>100</v>
      </c>
      <c r="H194" s="55">
        <v>1164.49</v>
      </c>
      <c r="I194" s="55">
        <v>1500</v>
      </c>
      <c r="J194" s="55">
        <v>0</v>
      </c>
      <c r="K194" s="55">
        <v>63.354078450000003</v>
      </c>
      <c r="L194" s="56">
        <v>0</v>
      </c>
      <c r="M194" s="56">
        <v>8.0000000000000004E-4</v>
      </c>
      <c r="N194" s="56">
        <v>1E-4</v>
      </c>
    </row>
    <row r="195" spans="1:14">
      <c r="A195" t="s">
        <v>1556</v>
      </c>
      <c r="B195" t="s">
        <v>1557</v>
      </c>
      <c r="C195" t="s">
        <v>1536</v>
      </c>
      <c r="D195" t="s">
        <v>828</v>
      </c>
      <c r="E195" t="s">
        <v>1558</v>
      </c>
      <c r="F195" t="s">
        <v>1559</v>
      </c>
      <c r="G195" t="s">
        <v>100</v>
      </c>
      <c r="H195" s="55">
        <v>941.22</v>
      </c>
      <c r="I195" s="55">
        <v>3963</v>
      </c>
      <c r="J195" s="55">
        <v>0</v>
      </c>
      <c r="K195" s="55">
        <v>135.28908977219999</v>
      </c>
      <c r="L195" s="56">
        <v>0</v>
      </c>
      <c r="M195" s="56">
        <v>1.6999999999999999E-3</v>
      </c>
      <c r="N195" s="56">
        <v>2.9999999999999997E-4</v>
      </c>
    </row>
    <row r="196" spans="1:14">
      <c r="A196" t="s">
        <v>1560</v>
      </c>
      <c r="B196" t="s">
        <v>1561</v>
      </c>
      <c r="C196" t="s">
        <v>1536</v>
      </c>
      <c r="D196" t="s">
        <v>828</v>
      </c>
      <c r="E196" t="s">
        <v>1562</v>
      </c>
      <c r="F196" t="s">
        <v>1563</v>
      </c>
      <c r="G196" t="s">
        <v>100</v>
      </c>
      <c r="H196" s="55">
        <v>906.31</v>
      </c>
      <c r="I196" s="55">
        <v>9360</v>
      </c>
      <c r="J196" s="55">
        <v>0</v>
      </c>
      <c r="K196" s="55">
        <v>307.68064423200002</v>
      </c>
      <c r="L196" s="56">
        <v>0</v>
      </c>
      <c r="M196" s="56">
        <v>3.8999999999999998E-3</v>
      </c>
      <c r="N196" s="56">
        <v>5.9999999999999995E-4</v>
      </c>
    </row>
    <row r="197" spans="1:14">
      <c r="A197" t="s">
        <v>1564</v>
      </c>
      <c r="B197" t="s">
        <v>1565</v>
      </c>
      <c r="C197" t="s">
        <v>1536</v>
      </c>
      <c r="D197" t="s">
        <v>828</v>
      </c>
      <c r="E197" t="s">
        <v>1566</v>
      </c>
      <c r="F197" t="s">
        <v>940</v>
      </c>
      <c r="G197" t="s">
        <v>100</v>
      </c>
      <c r="H197" s="55">
        <v>815.57</v>
      </c>
      <c r="I197" s="55">
        <v>3461</v>
      </c>
      <c r="J197" s="55">
        <v>0</v>
      </c>
      <c r="K197" s="55">
        <v>102.37888541789999</v>
      </c>
      <c r="L197" s="56">
        <v>0</v>
      </c>
      <c r="M197" s="56">
        <v>1.2999999999999999E-3</v>
      </c>
      <c r="N197" s="56">
        <v>2.0000000000000001E-4</v>
      </c>
    </row>
    <row r="198" spans="1:14">
      <c r="A198" t="s">
        <v>1567</v>
      </c>
      <c r="B198" t="s">
        <v>1568</v>
      </c>
      <c r="C198" t="s">
        <v>1536</v>
      </c>
      <c r="D198" t="s">
        <v>828</v>
      </c>
      <c r="E198" t="s">
        <v>1569</v>
      </c>
      <c r="F198" t="s">
        <v>940</v>
      </c>
      <c r="G198" t="s">
        <v>100</v>
      </c>
      <c r="H198" s="55">
        <v>281.3</v>
      </c>
      <c r="I198" s="55">
        <v>18781</v>
      </c>
      <c r="J198" s="55">
        <v>0</v>
      </c>
      <c r="K198" s="55">
        <v>191.617866531</v>
      </c>
      <c r="L198" s="56">
        <v>0</v>
      </c>
      <c r="M198" s="56">
        <v>2.3999999999999998E-3</v>
      </c>
      <c r="N198" s="56">
        <v>4.0000000000000002E-4</v>
      </c>
    </row>
    <row r="199" spans="1:14">
      <c r="A199" t="s">
        <v>1570</v>
      </c>
      <c r="B199" t="s">
        <v>1571</v>
      </c>
      <c r="C199" t="s">
        <v>1532</v>
      </c>
      <c r="D199" t="s">
        <v>828</v>
      </c>
      <c r="E199" t="s">
        <v>1572</v>
      </c>
      <c r="F199" t="s">
        <v>940</v>
      </c>
      <c r="G199" t="s">
        <v>100</v>
      </c>
      <c r="H199" s="55">
        <v>1326.59</v>
      </c>
      <c r="I199" s="55">
        <v>468</v>
      </c>
      <c r="J199" s="55">
        <v>0</v>
      </c>
      <c r="K199" s="55">
        <v>22.518016232400001</v>
      </c>
      <c r="L199" s="56">
        <v>0</v>
      </c>
      <c r="M199" s="56">
        <v>2.9999999999999997E-4</v>
      </c>
      <c r="N199" s="56">
        <v>0</v>
      </c>
    </row>
    <row r="200" spans="1:14">
      <c r="A200" t="s">
        <v>1573</v>
      </c>
      <c r="B200" t="s">
        <v>1574</v>
      </c>
      <c r="C200" t="s">
        <v>1532</v>
      </c>
      <c r="D200" t="s">
        <v>828</v>
      </c>
      <c r="E200" t="s">
        <v>1575</v>
      </c>
      <c r="F200" t="s">
        <v>940</v>
      </c>
      <c r="G200" t="s">
        <v>100</v>
      </c>
      <c r="H200" s="55">
        <v>2850.5</v>
      </c>
      <c r="I200" s="55">
        <v>533</v>
      </c>
      <c r="J200" s="55">
        <v>0</v>
      </c>
      <c r="K200" s="55">
        <v>55.105609455</v>
      </c>
      <c r="L200" s="56">
        <v>1E-4</v>
      </c>
      <c r="M200" s="56">
        <v>6.9999999999999999E-4</v>
      </c>
      <c r="N200" s="56">
        <v>1E-4</v>
      </c>
    </row>
    <row r="201" spans="1:14">
      <c r="A201" t="s">
        <v>1576</v>
      </c>
      <c r="B201" t="s">
        <v>1577</v>
      </c>
      <c r="C201" t="s">
        <v>1536</v>
      </c>
      <c r="D201" t="s">
        <v>828</v>
      </c>
      <c r="E201" t="s">
        <v>1578</v>
      </c>
      <c r="F201" t="s">
        <v>940</v>
      </c>
      <c r="G201" t="s">
        <v>100</v>
      </c>
      <c r="H201" s="55">
        <v>479.65</v>
      </c>
      <c r="I201" s="55">
        <v>12302</v>
      </c>
      <c r="J201" s="55">
        <v>0</v>
      </c>
      <c r="K201" s="55">
        <v>214.01673146100001</v>
      </c>
      <c r="L201" s="56">
        <v>0</v>
      </c>
      <c r="M201" s="56">
        <v>2.7000000000000001E-3</v>
      </c>
      <c r="N201" s="56">
        <v>4.0000000000000002E-4</v>
      </c>
    </row>
    <row r="202" spans="1:14">
      <c r="A202" t="s">
        <v>1579</v>
      </c>
      <c r="B202" t="s">
        <v>1580</v>
      </c>
      <c r="C202" t="s">
        <v>1536</v>
      </c>
      <c r="D202" t="s">
        <v>828</v>
      </c>
      <c r="E202" t="s">
        <v>1581</v>
      </c>
      <c r="F202" t="s">
        <v>940</v>
      </c>
      <c r="G202" t="s">
        <v>100</v>
      </c>
      <c r="H202" s="55">
        <v>158.07</v>
      </c>
      <c r="I202" s="55">
        <v>21905</v>
      </c>
      <c r="J202" s="55">
        <v>0</v>
      </c>
      <c r="K202" s="55">
        <v>125.58572190450001</v>
      </c>
      <c r="L202" s="56">
        <v>0</v>
      </c>
      <c r="M202" s="56">
        <v>1.6000000000000001E-3</v>
      </c>
      <c r="N202" s="56">
        <v>2.9999999999999997E-4</v>
      </c>
    </row>
    <row r="203" spans="1:14">
      <c r="A203" t="s">
        <v>1582</v>
      </c>
      <c r="B203" t="s">
        <v>1583</v>
      </c>
      <c r="C203" t="s">
        <v>1536</v>
      </c>
      <c r="D203" t="s">
        <v>828</v>
      </c>
      <c r="E203" t="s">
        <v>1584</v>
      </c>
      <c r="F203" t="s">
        <v>1585</v>
      </c>
      <c r="G203" t="s">
        <v>100</v>
      </c>
      <c r="H203" s="55">
        <v>2514.6999999999998</v>
      </c>
      <c r="I203" s="55">
        <v>218</v>
      </c>
      <c r="J203" s="55">
        <v>0</v>
      </c>
      <c r="K203" s="55">
        <v>19.883380842000001</v>
      </c>
      <c r="L203" s="56">
        <v>1E-4</v>
      </c>
      <c r="M203" s="56">
        <v>2.0000000000000001E-4</v>
      </c>
      <c r="N203" s="56">
        <v>0</v>
      </c>
    </row>
    <row r="204" spans="1:14">
      <c r="A204" t="s">
        <v>1586</v>
      </c>
      <c r="B204" t="s">
        <v>1587</v>
      </c>
      <c r="C204" t="s">
        <v>1536</v>
      </c>
      <c r="D204" t="s">
        <v>828</v>
      </c>
      <c r="E204" t="s">
        <v>1588</v>
      </c>
      <c r="F204" t="s">
        <v>1585</v>
      </c>
      <c r="G204" t="s">
        <v>100</v>
      </c>
      <c r="H204" s="55">
        <v>10409.06</v>
      </c>
      <c r="I204" s="55">
        <v>253</v>
      </c>
      <c r="J204" s="55">
        <v>0</v>
      </c>
      <c r="K204" s="55">
        <v>95.516761368600001</v>
      </c>
      <c r="L204" s="56">
        <v>1E-4</v>
      </c>
      <c r="M204" s="56">
        <v>1.1999999999999999E-3</v>
      </c>
      <c r="N204" s="56">
        <v>2.0000000000000001E-4</v>
      </c>
    </row>
    <row r="205" spans="1:14">
      <c r="A205" t="s">
        <v>1589</v>
      </c>
      <c r="B205" t="s">
        <v>1590</v>
      </c>
      <c r="C205" t="s">
        <v>1536</v>
      </c>
      <c r="D205" t="s">
        <v>828</v>
      </c>
      <c r="E205" t="s">
        <v>1591</v>
      </c>
      <c r="F205" t="s">
        <v>1585</v>
      </c>
      <c r="G205" t="s">
        <v>100</v>
      </c>
      <c r="H205" s="55">
        <v>1847.55</v>
      </c>
      <c r="I205" s="55">
        <v>1428</v>
      </c>
      <c r="J205" s="55">
        <v>0</v>
      </c>
      <c r="K205" s="55">
        <v>95.691191778000004</v>
      </c>
      <c r="L205" s="56">
        <v>0</v>
      </c>
      <c r="M205" s="56">
        <v>1.1999999999999999E-3</v>
      </c>
      <c r="N205" s="56">
        <v>2.0000000000000001E-4</v>
      </c>
    </row>
    <row r="206" spans="1:14">
      <c r="A206" t="s">
        <v>1592</v>
      </c>
      <c r="B206" t="s">
        <v>1593</v>
      </c>
      <c r="C206" t="s">
        <v>1532</v>
      </c>
      <c r="D206" t="s">
        <v>828</v>
      </c>
      <c r="E206" t="s">
        <v>1594</v>
      </c>
      <c r="F206" t="s">
        <v>1595</v>
      </c>
      <c r="G206" t="s">
        <v>100</v>
      </c>
      <c r="H206" s="55">
        <v>305.36</v>
      </c>
      <c r="I206" s="55">
        <v>987</v>
      </c>
      <c r="J206" s="55">
        <v>0</v>
      </c>
      <c r="K206" s="55">
        <v>10.9314269064</v>
      </c>
      <c r="L206" s="56">
        <v>0</v>
      </c>
      <c r="M206" s="56">
        <v>1E-4</v>
      </c>
      <c r="N206" s="56">
        <v>0</v>
      </c>
    </row>
    <row r="207" spans="1:14">
      <c r="A207" t="s">
        <v>1596</v>
      </c>
      <c r="B207" t="s">
        <v>1597</v>
      </c>
      <c r="C207" t="s">
        <v>1532</v>
      </c>
      <c r="D207" t="s">
        <v>828</v>
      </c>
      <c r="E207" t="s">
        <v>1057</v>
      </c>
      <c r="F207" t="s">
        <v>672</v>
      </c>
      <c r="G207" t="s">
        <v>100</v>
      </c>
      <c r="H207" s="55">
        <v>1877.99</v>
      </c>
      <c r="I207" s="55">
        <v>7579</v>
      </c>
      <c r="J207" s="55">
        <v>0</v>
      </c>
      <c r="K207" s="55">
        <v>516.24129083670005</v>
      </c>
      <c r="L207" s="56">
        <v>0</v>
      </c>
      <c r="M207" s="56">
        <v>6.4999999999999997E-3</v>
      </c>
      <c r="N207" s="56">
        <v>1E-3</v>
      </c>
    </row>
    <row r="208" spans="1:14">
      <c r="A208" t="s">
        <v>1598</v>
      </c>
      <c r="B208" t="s">
        <v>1599</v>
      </c>
      <c r="C208" t="s">
        <v>1536</v>
      </c>
      <c r="D208" t="s">
        <v>828</v>
      </c>
      <c r="E208" t="s">
        <v>824</v>
      </c>
      <c r="F208" t="s">
        <v>685</v>
      </c>
      <c r="G208" t="s">
        <v>100</v>
      </c>
      <c r="H208" s="55">
        <v>12.57</v>
      </c>
      <c r="I208" s="55">
        <v>21325</v>
      </c>
      <c r="J208" s="55">
        <v>2.2749999999999999E-2</v>
      </c>
      <c r="K208" s="55">
        <v>9.7451139174999994</v>
      </c>
      <c r="L208" s="56">
        <v>0</v>
      </c>
      <c r="M208" s="56">
        <v>1E-4</v>
      </c>
      <c r="N208" s="56">
        <v>0</v>
      </c>
    </row>
    <row r="209" spans="1:14">
      <c r="A209" t="s">
        <v>1600</v>
      </c>
      <c r="B209" t="s">
        <v>1601</v>
      </c>
      <c r="C209" t="s">
        <v>1536</v>
      </c>
      <c r="D209" t="s">
        <v>828</v>
      </c>
      <c r="E209" t="s">
        <v>1105</v>
      </c>
      <c r="F209" t="s">
        <v>1106</v>
      </c>
      <c r="G209" t="s">
        <v>100</v>
      </c>
      <c r="H209" s="55">
        <v>3132.25</v>
      </c>
      <c r="I209" s="55">
        <v>3052</v>
      </c>
      <c r="J209" s="55">
        <v>0</v>
      </c>
      <c r="K209" s="55">
        <v>346.72767128999999</v>
      </c>
      <c r="L209" s="56">
        <v>0</v>
      </c>
      <c r="M209" s="56">
        <v>4.3E-3</v>
      </c>
      <c r="N209" s="56">
        <v>6.9999999999999999E-4</v>
      </c>
    </row>
    <row r="210" spans="1:14">
      <c r="A210" t="s">
        <v>1602</v>
      </c>
      <c r="B210" t="s">
        <v>1603</v>
      </c>
      <c r="C210" t="s">
        <v>1536</v>
      </c>
      <c r="D210" t="s">
        <v>828</v>
      </c>
      <c r="E210" t="s">
        <v>1109</v>
      </c>
      <c r="F210" t="s">
        <v>1106</v>
      </c>
      <c r="G210" t="s">
        <v>100</v>
      </c>
      <c r="H210" s="55">
        <v>1922.82</v>
      </c>
      <c r="I210" s="55">
        <v>13739</v>
      </c>
      <c r="J210" s="55">
        <v>0</v>
      </c>
      <c r="K210" s="55">
        <v>958.16722175459995</v>
      </c>
      <c r="L210" s="56">
        <v>1E-4</v>
      </c>
      <c r="M210" s="56">
        <v>1.2E-2</v>
      </c>
      <c r="N210" s="56">
        <v>1.9E-3</v>
      </c>
    </row>
    <row r="211" spans="1:14">
      <c r="A211" t="s">
        <v>1604</v>
      </c>
      <c r="B211" t="s">
        <v>1605</v>
      </c>
      <c r="C211" t="s">
        <v>1536</v>
      </c>
      <c r="D211" t="s">
        <v>828</v>
      </c>
      <c r="E211" t="s">
        <v>1112</v>
      </c>
      <c r="F211" t="s">
        <v>1106</v>
      </c>
      <c r="G211" t="s">
        <v>100</v>
      </c>
      <c r="H211" s="55">
        <v>1704.56</v>
      </c>
      <c r="I211" s="55">
        <v>6938</v>
      </c>
      <c r="J211" s="55">
        <v>0</v>
      </c>
      <c r="K211" s="55">
        <v>428.93762614560001</v>
      </c>
      <c r="L211" s="56">
        <v>0</v>
      </c>
      <c r="M211" s="56">
        <v>5.4000000000000003E-3</v>
      </c>
      <c r="N211" s="56">
        <v>8.9999999999999998E-4</v>
      </c>
    </row>
    <row r="212" spans="1:14">
      <c r="A212" t="s">
        <v>1606</v>
      </c>
      <c r="B212" t="s">
        <v>1607</v>
      </c>
      <c r="C212" t="s">
        <v>1532</v>
      </c>
      <c r="D212" t="s">
        <v>828</v>
      </c>
      <c r="E212" t="s">
        <v>852</v>
      </c>
      <c r="F212" t="s">
        <v>853</v>
      </c>
      <c r="G212" t="s">
        <v>100</v>
      </c>
      <c r="H212" s="55">
        <v>51879.69</v>
      </c>
      <c r="I212" s="55">
        <v>1044</v>
      </c>
      <c r="J212" s="55">
        <v>0</v>
      </c>
      <c r="K212" s="55">
        <v>1964.4701159772001</v>
      </c>
      <c r="L212" s="56">
        <v>0</v>
      </c>
      <c r="M212" s="56">
        <v>2.46E-2</v>
      </c>
      <c r="N212" s="56">
        <v>3.8999999999999998E-3</v>
      </c>
    </row>
    <row r="213" spans="1:14">
      <c r="A213" t="s">
        <v>1608</v>
      </c>
      <c r="B213" t="s">
        <v>1609</v>
      </c>
      <c r="C213" t="s">
        <v>1536</v>
      </c>
      <c r="D213" t="s">
        <v>828</v>
      </c>
      <c r="E213" t="s">
        <v>1137</v>
      </c>
      <c r="F213" t="s">
        <v>112</v>
      </c>
      <c r="G213" t="s">
        <v>100</v>
      </c>
      <c r="H213" s="55">
        <v>2077.81</v>
      </c>
      <c r="I213" s="55">
        <v>19951</v>
      </c>
      <c r="J213" s="55">
        <v>0</v>
      </c>
      <c r="K213" s="55">
        <v>1503.5506277336999</v>
      </c>
      <c r="L213" s="56">
        <v>0</v>
      </c>
      <c r="M213" s="56">
        <v>1.8800000000000001E-2</v>
      </c>
      <c r="N213" s="56">
        <v>3.0000000000000001E-3</v>
      </c>
    </row>
    <row r="214" spans="1:14">
      <c r="A214" t="s">
        <v>1610</v>
      </c>
      <c r="B214" t="s">
        <v>1611</v>
      </c>
      <c r="C214" t="s">
        <v>1536</v>
      </c>
      <c r="D214" t="s">
        <v>828</v>
      </c>
      <c r="E214" t="s">
        <v>1318</v>
      </c>
      <c r="F214" t="s">
        <v>112</v>
      </c>
      <c r="G214" t="s">
        <v>100</v>
      </c>
      <c r="H214" s="55">
        <v>4129.57</v>
      </c>
      <c r="I214" s="55">
        <v>3087</v>
      </c>
      <c r="J214" s="55">
        <v>0</v>
      </c>
      <c r="K214" s="55">
        <v>462.3693285393</v>
      </c>
      <c r="L214" s="56">
        <v>1E-4</v>
      </c>
      <c r="M214" s="56">
        <v>5.7999999999999996E-3</v>
      </c>
      <c r="N214" s="56">
        <v>8.9999999999999998E-4</v>
      </c>
    </row>
    <row r="215" spans="1:14">
      <c r="A215" s="57" t="s">
        <v>306</v>
      </c>
      <c r="B215" s="107" t="s">
        <v>4062</v>
      </c>
      <c r="C215" s="107" t="s">
        <v>4062</v>
      </c>
      <c r="D215" s="108" t="s">
        <v>4062</v>
      </c>
      <c r="E215" s="108" t="s">
        <v>4062</v>
      </c>
      <c r="F215" s="108" t="s">
        <v>4062</v>
      </c>
      <c r="G215" s="108" t="s">
        <v>4062</v>
      </c>
      <c r="H215" s="59">
        <v>83610.81</v>
      </c>
      <c r="I215" s="108" t="s">
        <v>4062</v>
      </c>
      <c r="J215" s="59">
        <v>5.7665800000000003</v>
      </c>
      <c r="K215" s="59">
        <v>12354.34596564288</v>
      </c>
      <c r="L215" s="108" t="s">
        <v>4062</v>
      </c>
      <c r="M215" s="58">
        <v>0.15459999999999999</v>
      </c>
      <c r="N215" s="58">
        <v>2.47E-2</v>
      </c>
    </row>
    <row r="216" spans="1:14">
      <c r="A216" t="s">
        <v>1612</v>
      </c>
      <c r="B216" t="s">
        <v>1613</v>
      </c>
      <c r="C216" t="s">
        <v>1532</v>
      </c>
      <c r="D216" t="s">
        <v>828</v>
      </c>
      <c r="E216" s="106" t="s">
        <v>4062</v>
      </c>
      <c r="F216" t="s">
        <v>882</v>
      </c>
      <c r="G216" t="s">
        <v>100</v>
      </c>
      <c r="H216" s="55">
        <v>2013.94</v>
      </c>
      <c r="I216" s="55">
        <v>3367</v>
      </c>
      <c r="J216" s="55">
        <v>0</v>
      </c>
      <c r="K216" s="55">
        <v>245.94454799459999</v>
      </c>
      <c r="L216" s="56">
        <v>0</v>
      </c>
      <c r="M216" s="56">
        <v>3.0999999999999999E-3</v>
      </c>
      <c r="N216" s="56">
        <v>5.0000000000000001E-4</v>
      </c>
    </row>
    <row r="217" spans="1:14">
      <c r="A217" t="s">
        <v>1614</v>
      </c>
      <c r="B217" t="s">
        <v>1615</v>
      </c>
      <c r="C217" t="s">
        <v>1532</v>
      </c>
      <c r="D217" t="s">
        <v>828</v>
      </c>
      <c r="E217" s="106" t="s">
        <v>4062</v>
      </c>
      <c r="F217" t="s">
        <v>882</v>
      </c>
      <c r="G217" t="s">
        <v>100</v>
      </c>
      <c r="H217" s="55">
        <v>486.19</v>
      </c>
      <c r="I217" s="55">
        <v>17010</v>
      </c>
      <c r="J217" s="55">
        <v>0</v>
      </c>
      <c r="K217" s="55">
        <v>299.95623321300002</v>
      </c>
      <c r="L217" s="56">
        <v>0</v>
      </c>
      <c r="M217" s="56">
        <v>3.8E-3</v>
      </c>
      <c r="N217" s="56">
        <v>5.9999999999999995E-4</v>
      </c>
    </row>
    <row r="218" spans="1:14">
      <c r="A218" t="s">
        <v>1616</v>
      </c>
      <c r="B218" t="s">
        <v>1617</v>
      </c>
      <c r="C218" t="s">
        <v>1532</v>
      </c>
      <c r="D218" t="s">
        <v>828</v>
      </c>
      <c r="E218" s="106" t="s">
        <v>4062</v>
      </c>
      <c r="F218" t="s">
        <v>894</v>
      </c>
      <c r="G218" t="s">
        <v>100</v>
      </c>
      <c r="H218" s="55">
        <v>646.9</v>
      </c>
      <c r="I218" s="55">
        <v>12141</v>
      </c>
      <c r="J218" s="55">
        <v>0</v>
      </c>
      <c r="K218" s="55">
        <v>284.86504788299999</v>
      </c>
      <c r="L218" s="56">
        <v>0</v>
      </c>
      <c r="M218" s="56">
        <v>3.5999999999999999E-3</v>
      </c>
      <c r="N218" s="56">
        <v>5.9999999999999995E-4</v>
      </c>
    </row>
    <row r="219" spans="1:14">
      <c r="A219" t="s">
        <v>1618</v>
      </c>
      <c r="B219" t="s">
        <v>1619</v>
      </c>
      <c r="C219" t="s">
        <v>108</v>
      </c>
      <c r="D219" t="s">
        <v>828</v>
      </c>
      <c r="E219" s="106" t="s">
        <v>4062</v>
      </c>
      <c r="F219" t="s">
        <v>894</v>
      </c>
      <c r="G219" t="s">
        <v>102</v>
      </c>
      <c r="H219" s="55">
        <v>620.46</v>
      </c>
      <c r="I219" s="55">
        <v>9702</v>
      </c>
      <c r="J219" s="55">
        <v>0</v>
      </c>
      <c r="K219" s="55">
        <v>241.48640233872001</v>
      </c>
      <c r="L219" s="56">
        <v>0</v>
      </c>
      <c r="M219" s="56">
        <v>3.0000000000000001E-3</v>
      </c>
      <c r="N219" s="56">
        <v>5.0000000000000001E-4</v>
      </c>
    </row>
    <row r="220" spans="1:14">
      <c r="A220" t="s">
        <v>1620</v>
      </c>
      <c r="B220" t="s">
        <v>1621</v>
      </c>
      <c r="C220" t="s">
        <v>108</v>
      </c>
      <c r="D220" t="s">
        <v>828</v>
      </c>
      <c r="E220" s="106" t="s">
        <v>4062</v>
      </c>
      <c r="F220" t="s">
        <v>915</v>
      </c>
      <c r="G220" t="s">
        <v>102</v>
      </c>
      <c r="H220" s="55">
        <v>83.41</v>
      </c>
      <c r="I220" s="55">
        <v>73360</v>
      </c>
      <c r="J220" s="55">
        <v>0</v>
      </c>
      <c r="K220" s="55">
        <v>245.46810308159999</v>
      </c>
      <c r="L220" s="56">
        <v>0</v>
      </c>
      <c r="M220" s="56">
        <v>3.0999999999999999E-3</v>
      </c>
      <c r="N220" s="56">
        <v>5.0000000000000001E-4</v>
      </c>
    </row>
    <row r="221" spans="1:14">
      <c r="A221" t="s">
        <v>1622</v>
      </c>
      <c r="B221" t="s">
        <v>1623</v>
      </c>
      <c r="C221" t="s">
        <v>108</v>
      </c>
      <c r="D221" t="s">
        <v>828</v>
      </c>
      <c r="E221" s="106" t="s">
        <v>4062</v>
      </c>
      <c r="F221" t="s">
        <v>915</v>
      </c>
      <c r="G221" t="s">
        <v>102</v>
      </c>
      <c r="H221" s="55">
        <v>671.31</v>
      </c>
      <c r="I221" s="55">
        <v>5052</v>
      </c>
      <c r="J221" s="55">
        <v>0</v>
      </c>
      <c r="K221" s="55">
        <v>136.05173394191999</v>
      </c>
      <c r="L221" s="56">
        <v>0</v>
      </c>
      <c r="M221" s="56">
        <v>1.6999999999999999E-3</v>
      </c>
      <c r="N221" s="56">
        <v>2.9999999999999997E-4</v>
      </c>
    </row>
    <row r="222" spans="1:14">
      <c r="A222" t="s">
        <v>1624</v>
      </c>
      <c r="B222" t="s">
        <v>1625</v>
      </c>
      <c r="C222" t="s">
        <v>1532</v>
      </c>
      <c r="D222" t="s">
        <v>828</v>
      </c>
      <c r="E222" s="106" t="s">
        <v>4062</v>
      </c>
      <c r="F222" t="s">
        <v>907</v>
      </c>
      <c r="G222" t="s">
        <v>100</v>
      </c>
      <c r="H222" s="55">
        <v>0.14000000000000001</v>
      </c>
      <c r="I222" s="55">
        <v>54262500</v>
      </c>
      <c r="J222" s="55">
        <v>0</v>
      </c>
      <c r="K222" s="55">
        <v>275.53412250000002</v>
      </c>
      <c r="L222" s="56">
        <v>0</v>
      </c>
      <c r="M222" s="56">
        <v>3.3999999999999998E-3</v>
      </c>
      <c r="N222" s="56">
        <v>5.9999999999999995E-4</v>
      </c>
    </row>
    <row r="223" spans="1:14">
      <c r="A223" t="s">
        <v>1626</v>
      </c>
      <c r="B223" t="s">
        <v>1627</v>
      </c>
      <c r="C223" t="s">
        <v>1536</v>
      </c>
      <c r="D223" t="s">
        <v>828</v>
      </c>
      <c r="E223" s="106" t="s">
        <v>4062</v>
      </c>
      <c r="F223" t="s">
        <v>907</v>
      </c>
      <c r="G223" t="s">
        <v>100</v>
      </c>
      <c r="H223" s="55">
        <v>166.47</v>
      </c>
      <c r="I223" s="55">
        <v>170</v>
      </c>
      <c r="J223" s="55">
        <v>0</v>
      </c>
      <c r="K223" s="55">
        <v>1.026437373</v>
      </c>
      <c r="L223" s="56">
        <v>0</v>
      </c>
      <c r="M223" s="56">
        <v>0</v>
      </c>
      <c r="N223" s="56">
        <v>0</v>
      </c>
    </row>
    <row r="224" spans="1:14">
      <c r="A224" t="s">
        <v>1628</v>
      </c>
      <c r="B224" t="s">
        <v>1629</v>
      </c>
      <c r="C224" t="s">
        <v>1532</v>
      </c>
      <c r="D224" t="s">
        <v>828</v>
      </c>
      <c r="E224" s="106" t="s">
        <v>4062</v>
      </c>
      <c r="F224" t="s">
        <v>907</v>
      </c>
      <c r="G224" t="s">
        <v>100</v>
      </c>
      <c r="H224" s="55">
        <v>338.71</v>
      </c>
      <c r="I224" s="55">
        <v>38577</v>
      </c>
      <c r="J224" s="55">
        <v>0</v>
      </c>
      <c r="K224" s="55">
        <v>473.91889635090001</v>
      </c>
      <c r="L224" s="56">
        <v>0</v>
      </c>
      <c r="M224" s="56">
        <v>5.8999999999999999E-3</v>
      </c>
      <c r="N224" s="56">
        <v>8.9999999999999998E-4</v>
      </c>
    </row>
    <row r="225" spans="1:14">
      <c r="A225" t="s">
        <v>1630</v>
      </c>
      <c r="B225" t="s">
        <v>1631</v>
      </c>
      <c r="C225" t="s">
        <v>1532</v>
      </c>
      <c r="D225" t="s">
        <v>828</v>
      </c>
      <c r="E225" s="106" t="s">
        <v>4062</v>
      </c>
      <c r="F225" t="s">
        <v>907</v>
      </c>
      <c r="G225" t="s">
        <v>100</v>
      </c>
      <c r="H225" s="55">
        <v>897.46</v>
      </c>
      <c r="I225" s="55">
        <v>9325</v>
      </c>
      <c r="J225" s="55">
        <v>0</v>
      </c>
      <c r="K225" s="55">
        <v>303.53690191499999</v>
      </c>
      <c r="L225" s="56">
        <v>0</v>
      </c>
      <c r="M225" s="56">
        <v>3.8E-3</v>
      </c>
      <c r="N225" s="56">
        <v>5.9999999999999995E-4</v>
      </c>
    </row>
    <row r="226" spans="1:14">
      <c r="A226" t="s">
        <v>1632</v>
      </c>
      <c r="B226" t="s">
        <v>1633</v>
      </c>
      <c r="C226" t="s">
        <v>1532</v>
      </c>
      <c r="D226" t="s">
        <v>828</v>
      </c>
      <c r="E226" s="106" t="s">
        <v>4062</v>
      </c>
      <c r="F226" t="s">
        <v>1634</v>
      </c>
      <c r="G226" t="s">
        <v>100</v>
      </c>
      <c r="H226" s="55">
        <v>91.54</v>
      </c>
      <c r="I226" s="55">
        <v>41223</v>
      </c>
      <c r="J226" s="55">
        <v>0</v>
      </c>
      <c r="K226" s="55">
        <v>136.86678254340001</v>
      </c>
      <c r="L226" s="56">
        <v>0</v>
      </c>
      <c r="M226" s="56">
        <v>1.6999999999999999E-3</v>
      </c>
      <c r="N226" s="56">
        <v>2.9999999999999997E-4</v>
      </c>
    </row>
    <row r="227" spans="1:14">
      <c r="A227" t="s">
        <v>1635</v>
      </c>
      <c r="B227" t="s">
        <v>1636</v>
      </c>
      <c r="C227" t="s">
        <v>1536</v>
      </c>
      <c r="D227" t="s">
        <v>828</v>
      </c>
      <c r="E227" s="106" t="s">
        <v>4062</v>
      </c>
      <c r="F227" t="s">
        <v>977</v>
      </c>
      <c r="G227" t="s">
        <v>100</v>
      </c>
      <c r="H227" s="55">
        <v>2245.27</v>
      </c>
      <c r="I227" s="55">
        <v>254</v>
      </c>
      <c r="J227" s="55">
        <v>0</v>
      </c>
      <c r="K227" s="55">
        <v>20.684729496599999</v>
      </c>
      <c r="L227" s="56">
        <v>0</v>
      </c>
      <c r="M227" s="56">
        <v>2.9999999999999997E-4</v>
      </c>
      <c r="N227" s="56">
        <v>0</v>
      </c>
    </row>
    <row r="228" spans="1:14">
      <c r="A228" t="s">
        <v>1637</v>
      </c>
      <c r="B228" t="s">
        <v>1638</v>
      </c>
      <c r="C228" t="s">
        <v>1536</v>
      </c>
      <c r="D228" t="s">
        <v>828</v>
      </c>
      <c r="E228" s="106" t="s">
        <v>4062</v>
      </c>
      <c r="F228" t="s">
        <v>969</v>
      </c>
      <c r="G228" t="s">
        <v>100</v>
      </c>
      <c r="H228" s="55">
        <v>1845.85</v>
      </c>
      <c r="I228" s="55">
        <v>14093</v>
      </c>
      <c r="J228" s="55">
        <v>0</v>
      </c>
      <c r="K228" s="55">
        <v>943.51196809349995</v>
      </c>
      <c r="L228" s="56">
        <v>0</v>
      </c>
      <c r="M228" s="56">
        <v>1.18E-2</v>
      </c>
      <c r="N228" s="56">
        <v>1.9E-3</v>
      </c>
    </row>
    <row r="229" spans="1:14">
      <c r="A229" t="s">
        <v>1639</v>
      </c>
      <c r="B229" t="s">
        <v>1640</v>
      </c>
      <c r="C229" t="s">
        <v>1536</v>
      </c>
      <c r="D229" t="s">
        <v>828</v>
      </c>
      <c r="E229" s="106" t="s">
        <v>4062</v>
      </c>
      <c r="F229" t="s">
        <v>969</v>
      </c>
      <c r="G229" t="s">
        <v>100</v>
      </c>
      <c r="H229" s="55">
        <v>569.82000000000005</v>
      </c>
      <c r="I229" s="55">
        <v>35396</v>
      </c>
      <c r="J229" s="55">
        <v>0</v>
      </c>
      <c r="K229" s="55">
        <v>731.54227807439997</v>
      </c>
      <c r="L229" s="56">
        <v>0</v>
      </c>
      <c r="M229" s="56">
        <v>9.1999999999999998E-3</v>
      </c>
      <c r="N229" s="56">
        <v>1.5E-3</v>
      </c>
    </row>
    <row r="230" spans="1:14">
      <c r="A230" t="s">
        <v>1641</v>
      </c>
      <c r="B230" t="s">
        <v>1642</v>
      </c>
      <c r="C230" t="s">
        <v>1536</v>
      </c>
      <c r="D230" t="s">
        <v>828</v>
      </c>
      <c r="E230" s="106" t="s">
        <v>4062</v>
      </c>
      <c r="F230" t="s">
        <v>969</v>
      </c>
      <c r="G230" t="s">
        <v>100</v>
      </c>
      <c r="H230" s="55">
        <v>117.99</v>
      </c>
      <c r="I230" s="55">
        <v>48688</v>
      </c>
      <c r="J230" s="55">
        <v>0</v>
      </c>
      <c r="K230" s="55">
        <v>208.36016454240001</v>
      </c>
      <c r="L230" s="56">
        <v>0</v>
      </c>
      <c r="M230" s="56">
        <v>2.5999999999999999E-3</v>
      </c>
      <c r="N230" s="56">
        <v>4.0000000000000002E-4</v>
      </c>
    </row>
    <row r="231" spans="1:14">
      <c r="A231" t="s">
        <v>1643</v>
      </c>
      <c r="B231" t="s">
        <v>1644</v>
      </c>
      <c r="C231" t="s">
        <v>1536</v>
      </c>
      <c r="D231" t="s">
        <v>828</v>
      </c>
      <c r="E231" s="106" t="s">
        <v>4062</v>
      </c>
      <c r="F231" t="s">
        <v>969</v>
      </c>
      <c r="G231" t="s">
        <v>100</v>
      </c>
      <c r="H231" s="55">
        <v>7262.52</v>
      </c>
      <c r="I231" s="55">
        <v>433</v>
      </c>
      <c r="J231" s="55">
        <v>0</v>
      </c>
      <c r="K231" s="55">
        <v>114.0572229732</v>
      </c>
      <c r="L231" s="56">
        <v>0</v>
      </c>
      <c r="M231" s="56">
        <v>1.4E-3</v>
      </c>
      <c r="N231" s="56">
        <v>2.0000000000000001E-4</v>
      </c>
    </row>
    <row r="232" spans="1:14">
      <c r="A232" t="s">
        <v>1645</v>
      </c>
      <c r="B232" t="s">
        <v>1646</v>
      </c>
      <c r="C232" t="s">
        <v>1532</v>
      </c>
      <c r="D232" t="s">
        <v>828</v>
      </c>
      <c r="E232" s="106" t="s">
        <v>4062</v>
      </c>
      <c r="F232" t="s">
        <v>889</v>
      </c>
      <c r="G232" t="s">
        <v>100</v>
      </c>
      <c r="H232" s="55">
        <v>264.45999999999998</v>
      </c>
      <c r="I232" s="55">
        <v>21588</v>
      </c>
      <c r="J232" s="55">
        <v>1.6265700000000001</v>
      </c>
      <c r="K232" s="55">
        <v>208.69789314959999</v>
      </c>
      <c r="L232" s="56">
        <v>0</v>
      </c>
      <c r="M232" s="56">
        <v>2.5999999999999999E-3</v>
      </c>
      <c r="N232" s="56">
        <v>4.0000000000000002E-4</v>
      </c>
    </row>
    <row r="233" spans="1:14">
      <c r="A233" t="s">
        <v>1647</v>
      </c>
      <c r="B233" t="s">
        <v>1648</v>
      </c>
      <c r="C233" t="s">
        <v>108</v>
      </c>
      <c r="D233" t="s">
        <v>828</v>
      </c>
      <c r="E233" s="106" t="s">
        <v>4062</v>
      </c>
      <c r="F233" t="s">
        <v>889</v>
      </c>
      <c r="G233" t="s">
        <v>102</v>
      </c>
      <c r="H233" s="55">
        <v>40896.019999999997</v>
      </c>
      <c r="I233" s="55">
        <v>247.5</v>
      </c>
      <c r="J233" s="55">
        <v>0</v>
      </c>
      <c r="K233" s="55">
        <v>406.04472273419998</v>
      </c>
      <c r="L233" s="56">
        <v>0</v>
      </c>
      <c r="M233" s="56">
        <v>5.1000000000000004E-3</v>
      </c>
      <c r="N233" s="56">
        <v>8.0000000000000004E-4</v>
      </c>
    </row>
    <row r="234" spans="1:14">
      <c r="A234" t="s">
        <v>1649</v>
      </c>
      <c r="B234" t="s">
        <v>1650</v>
      </c>
      <c r="C234" t="s">
        <v>1532</v>
      </c>
      <c r="D234" t="s">
        <v>828</v>
      </c>
      <c r="E234" s="106" t="s">
        <v>4062</v>
      </c>
      <c r="F234" t="s">
        <v>889</v>
      </c>
      <c r="G234" t="s">
        <v>100</v>
      </c>
      <c r="H234" s="55">
        <v>254.29</v>
      </c>
      <c r="I234" s="55">
        <v>13458</v>
      </c>
      <c r="J234" s="55">
        <v>1.1224000000000001</v>
      </c>
      <c r="K234" s="55">
        <v>125.2468569214</v>
      </c>
      <c r="L234" s="56">
        <v>0</v>
      </c>
      <c r="M234" s="56">
        <v>1.6000000000000001E-3</v>
      </c>
      <c r="N234" s="56">
        <v>2.9999999999999997E-4</v>
      </c>
    </row>
    <row r="235" spans="1:14">
      <c r="A235" t="s">
        <v>1651</v>
      </c>
      <c r="B235" t="s">
        <v>1652</v>
      </c>
      <c r="C235" t="s">
        <v>1536</v>
      </c>
      <c r="D235" t="s">
        <v>828</v>
      </c>
      <c r="E235" s="106" t="s">
        <v>4062</v>
      </c>
      <c r="F235" t="s">
        <v>889</v>
      </c>
      <c r="G235" t="s">
        <v>100</v>
      </c>
      <c r="H235" s="55">
        <v>43.74</v>
      </c>
      <c r="I235" s="55">
        <v>80539</v>
      </c>
      <c r="J235" s="55">
        <v>0</v>
      </c>
      <c r="K235" s="55">
        <v>127.7710804422</v>
      </c>
      <c r="L235" s="56">
        <v>0</v>
      </c>
      <c r="M235" s="56">
        <v>1.6000000000000001E-3</v>
      </c>
      <c r="N235" s="56">
        <v>2.9999999999999997E-4</v>
      </c>
    </row>
    <row r="236" spans="1:14">
      <c r="A236" t="s">
        <v>1653</v>
      </c>
      <c r="B236" t="s">
        <v>1654</v>
      </c>
      <c r="C236" t="s">
        <v>1532</v>
      </c>
      <c r="D236" t="s">
        <v>828</v>
      </c>
      <c r="E236" s="106" t="s">
        <v>4062</v>
      </c>
      <c r="F236" t="s">
        <v>889</v>
      </c>
      <c r="G236" t="s">
        <v>100</v>
      </c>
      <c r="H236" s="55">
        <v>626.55999999999995</v>
      </c>
      <c r="I236" s="55">
        <v>13330</v>
      </c>
      <c r="J236" s="55">
        <v>0</v>
      </c>
      <c r="K236" s="55">
        <v>302.92866489599999</v>
      </c>
      <c r="L236" s="56">
        <v>0</v>
      </c>
      <c r="M236" s="56">
        <v>3.8E-3</v>
      </c>
      <c r="N236" s="56">
        <v>5.9999999999999995E-4</v>
      </c>
    </row>
    <row r="237" spans="1:14">
      <c r="A237" t="s">
        <v>1655</v>
      </c>
      <c r="B237" t="s">
        <v>1656</v>
      </c>
      <c r="C237" t="s">
        <v>1532</v>
      </c>
      <c r="D237" t="s">
        <v>828</v>
      </c>
      <c r="E237" s="106" t="s">
        <v>4062</v>
      </c>
      <c r="F237" t="s">
        <v>1559</v>
      </c>
      <c r="G237" t="s">
        <v>100</v>
      </c>
      <c r="H237" s="55">
        <v>834.05</v>
      </c>
      <c r="I237" s="55">
        <v>7751</v>
      </c>
      <c r="J237" s="55">
        <v>3.0176099999999999</v>
      </c>
      <c r="K237" s="55">
        <v>237.49306061850001</v>
      </c>
      <c r="L237" s="56">
        <v>0</v>
      </c>
      <c r="M237" s="56">
        <v>3.0000000000000001E-3</v>
      </c>
      <c r="N237" s="56">
        <v>5.0000000000000001E-4</v>
      </c>
    </row>
    <row r="238" spans="1:14">
      <c r="A238" t="s">
        <v>1657</v>
      </c>
      <c r="B238" t="s">
        <v>1658</v>
      </c>
      <c r="C238" t="s">
        <v>1536</v>
      </c>
      <c r="D238" t="s">
        <v>828</v>
      </c>
      <c r="E238" s="106" t="s">
        <v>4062</v>
      </c>
      <c r="F238" t="s">
        <v>1559</v>
      </c>
      <c r="G238" t="s">
        <v>100</v>
      </c>
      <c r="H238" s="55">
        <v>2424.86</v>
      </c>
      <c r="I238" s="55">
        <v>15194</v>
      </c>
      <c r="J238" s="55">
        <v>0</v>
      </c>
      <c r="K238" s="55">
        <v>1336.3073194067999</v>
      </c>
      <c r="L238" s="56">
        <v>0</v>
      </c>
      <c r="M238" s="56">
        <v>1.67E-2</v>
      </c>
      <c r="N238" s="56">
        <v>2.7000000000000001E-3</v>
      </c>
    </row>
    <row r="239" spans="1:14">
      <c r="A239" t="s">
        <v>1659</v>
      </c>
      <c r="B239" t="s">
        <v>1660</v>
      </c>
      <c r="C239" t="s">
        <v>1532</v>
      </c>
      <c r="D239" t="s">
        <v>828</v>
      </c>
      <c r="E239" s="106" t="s">
        <v>4062</v>
      </c>
      <c r="F239" t="s">
        <v>1559</v>
      </c>
      <c r="G239" t="s">
        <v>100</v>
      </c>
      <c r="H239" s="55">
        <v>165.79</v>
      </c>
      <c r="I239" s="55">
        <v>34655</v>
      </c>
      <c r="J239" s="55">
        <v>0</v>
      </c>
      <c r="K239" s="55">
        <v>208.38756036149999</v>
      </c>
      <c r="L239" s="56">
        <v>0</v>
      </c>
      <c r="M239" s="56">
        <v>2.5999999999999999E-3</v>
      </c>
      <c r="N239" s="56">
        <v>4.0000000000000002E-4</v>
      </c>
    </row>
    <row r="240" spans="1:14">
      <c r="A240" t="s">
        <v>1661</v>
      </c>
      <c r="B240" t="s">
        <v>1662</v>
      </c>
      <c r="C240" t="s">
        <v>1536</v>
      </c>
      <c r="D240" t="s">
        <v>828</v>
      </c>
      <c r="E240" s="106" t="s">
        <v>4062</v>
      </c>
      <c r="F240" t="s">
        <v>1563</v>
      </c>
      <c r="G240" t="s">
        <v>100</v>
      </c>
      <c r="H240" s="55">
        <v>250.22</v>
      </c>
      <c r="I240" s="55">
        <v>16207</v>
      </c>
      <c r="J240" s="55">
        <v>0</v>
      </c>
      <c r="K240" s="55">
        <v>147.08629463579999</v>
      </c>
      <c r="L240" s="56">
        <v>0</v>
      </c>
      <c r="M240" s="56">
        <v>1.8E-3</v>
      </c>
      <c r="N240" s="56">
        <v>2.9999999999999997E-4</v>
      </c>
    </row>
    <row r="241" spans="1:14">
      <c r="A241" t="s">
        <v>1663</v>
      </c>
      <c r="B241" t="s">
        <v>1664</v>
      </c>
      <c r="C241" t="s">
        <v>108</v>
      </c>
      <c r="D241" t="s">
        <v>828</v>
      </c>
      <c r="E241" s="106" t="s">
        <v>4062</v>
      </c>
      <c r="F241" t="s">
        <v>1563</v>
      </c>
      <c r="G241" t="s">
        <v>102</v>
      </c>
      <c r="H241" s="55">
        <v>154.61000000000001</v>
      </c>
      <c r="I241" s="55">
        <v>68170</v>
      </c>
      <c r="J241" s="55">
        <v>0</v>
      </c>
      <c r="K241" s="55">
        <v>422.81316058919998</v>
      </c>
      <c r="L241" s="56">
        <v>0</v>
      </c>
      <c r="M241" s="56">
        <v>5.3E-3</v>
      </c>
      <c r="N241" s="56">
        <v>8.0000000000000004E-4</v>
      </c>
    </row>
    <row r="242" spans="1:14">
      <c r="A242" t="s">
        <v>1665</v>
      </c>
      <c r="B242" t="s">
        <v>1666</v>
      </c>
      <c r="C242" t="s">
        <v>1536</v>
      </c>
      <c r="D242" t="s">
        <v>828</v>
      </c>
      <c r="E242" s="106" t="s">
        <v>4062</v>
      </c>
      <c r="F242" t="s">
        <v>1563</v>
      </c>
      <c r="G242" t="s">
        <v>100</v>
      </c>
      <c r="H242" s="55">
        <v>322.98</v>
      </c>
      <c r="I242" s="55">
        <v>2271</v>
      </c>
      <c r="J242" s="55">
        <v>0</v>
      </c>
      <c r="K242" s="55">
        <v>26.603594526599998</v>
      </c>
      <c r="L242" s="56">
        <v>0</v>
      </c>
      <c r="M242" s="56">
        <v>2.9999999999999997E-4</v>
      </c>
      <c r="N242" s="56">
        <v>1E-4</v>
      </c>
    </row>
    <row r="243" spans="1:14">
      <c r="A243" t="s">
        <v>1667</v>
      </c>
      <c r="B243" t="s">
        <v>1668</v>
      </c>
      <c r="C243" t="s">
        <v>1536</v>
      </c>
      <c r="D243" t="s">
        <v>828</v>
      </c>
      <c r="E243" s="106" t="s">
        <v>4062</v>
      </c>
      <c r="F243" t="s">
        <v>1563</v>
      </c>
      <c r="G243" t="s">
        <v>100</v>
      </c>
      <c r="H243" s="55">
        <v>107.82</v>
      </c>
      <c r="I243" s="55">
        <v>49522</v>
      </c>
      <c r="J243" s="55">
        <v>0</v>
      </c>
      <c r="K243" s="55">
        <v>193.66228819080001</v>
      </c>
      <c r="L243" s="56">
        <v>0</v>
      </c>
      <c r="M243" s="56">
        <v>2.3999999999999998E-3</v>
      </c>
      <c r="N243" s="56">
        <v>4.0000000000000002E-4</v>
      </c>
    </row>
    <row r="244" spans="1:14">
      <c r="A244" t="s">
        <v>1669</v>
      </c>
      <c r="B244" t="s">
        <v>1670</v>
      </c>
      <c r="C244" t="s">
        <v>1532</v>
      </c>
      <c r="D244" t="s">
        <v>828</v>
      </c>
      <c r="E244" s="106" t="s">
        <v>4062</v>
      </c>
      <c r="F244" t="s">
        <v>1563</v>
      </c>
      <c r="G244" t="s">
        <v>100</v>
      </c>
      <c r="H244" s="55">
        <v>1454.51</v>
      </c>
      <c r="I244" s="55">
        <v>10437.815700000003</v>
      </c>
      <c r="J244" s="55">
        <v>0</v>
      </c>
      <c r="K244" s="55">
        <v>550.64777827178</v>
      </c>
      <c r="L244" s="56">
        <v>0</v>
      </c>
      <c r="M244" s="56">
        <v>6.8999999999999999E-3</v>
      </c>
      <c r="N244" s="56">
        <v>1.1000000000000001E-3</v>
      </c>
    </row>
    <row r="245" spans="1:14">
      <c r="A245" t="s">
        <v>1671</v>
      </c>
      <c r="B245" t="s">
        <v>1672</v>
      </c>
      <c r="C245" t="s">
        <v>1536</v>
      </c>
      <c r="D245" t="s">
        <v>828</v>
      </c>
      <c r="E245" s="106" t="s">
        <v>4062</v>
      </c>
      <c r="F245" t="s">
        <v>940</v>
      </c>
      <c r="G245" t="s">
        <v>100</v>
      </c>
      <c r="H245" s="55">
        <v>134.26</v>
      </c>
      <c r="I245" s="55">
        <v>59660</v>
      </c>
      <c r="J245" s="55">
        <v>0</v>
      </c>
      <c r="K245" s="55">
        <v>290.52094453199999</v>
      </c>
      <c r="L245" s="56">
        <v>0</v>
      </c>
      <c r="M245" s="56">
        <v>3.5999999999999999E-3</v>
      </c>
      <c r="N245" s="56">
        <v>5.9999999999999995E-4</v>
      </c>
    </row>
    <row r="246" spans="1:14">
      <c r="A246" t="s">
        <v>1673</v>
      </c>
      <c r="B246" t="s">
        <v>1674</v>
      </c>
      <c r="C246" t="s">
        <v>1536</v>
      </c>
      <c r="D246" t="s">
        <v>828</v>
      </c>
      <c r="E246" s="106" t="s">
        <v>4062</v>
      </c>
      <c r="F246" t="s">
        <v>940</v>
      </c>
      <c r="G246" t="s">
        <v>100</v>
      </c>
      <c r="H246" s="55">
        <v>378.38</v>
      </c>
      <c r="I246" s="55">
        <v>12138</v>
      </c>
      <c r="J246" s="55">
        <v>0</v>
      </c>
      <c r="K246" s="55">
        <v>166.5800014788</v>
      </c>
      <c r="L246" s="56">
        <v>0</v>
      </c>
      <c r="M246" s="56">
        <v>2.0999999999999999E-3</v>
      </c>
      <c r="N246" s="56">
        <v>2.9999999999999997E-4</v>
      </c>
    </row>
    <row r="247" spans="1:14">
      <c r="A247" t="s">
        <v>1675</v>
      </c>
      <c r="B247" t="s">
        <v>1676</v>
      </c>
      <c r="C247" t="s">
        <v>1532</v>
      </c>
      <c r="D247" t="s">
        <v>828</v>
      </c>
      <c r="E247" s="106" t="s">
        <v>4062</v>
      </c>
      <c r="F247" t="s">
        <v>940</v>
      </c>
      <c r="G247" t="s">
        <v>100</v>
      </c>
      <c r="H247" s="55">
        <v>681.48</v>
      </c>
      <c r="I247" s="55">
        <v>5469</v>
      </c>
      <c r="J247" s="55">
        <v>0</v>
      </c>
      <c r="K247" s="55">
        <v>135.17880213239999</v>
      </c>
      <c r="L247" s="56">
        <v>0</v>
      </c>
      <c r="M247" s="56">
        <v>1.6999999999999999E-3</v>
      </c>
      <c r="N247" s="56">
        <v>2.9999999999999997E-4</v>
      </c>
    </row>
    <row r="248" spans="1:14">
      <c r="A248" t="s">
        <v>1677</v>
      </c>
      <c r="B248" t="s">
        <v>1678</v>
      </c>
      <c r="C248" t="s">
        <v>1532</v>
      </c>
      <c r="D248" t="s">
        <v>828</v>
      </c>
      <c r="E248" s="106" t="s">
        <v>4062</v>
      </c>
      <c r="F248" t="s">
        <v>940</v>
      </c>
      <c r="G248" t="s">
        <v>100</v>
      </c>
      <c r="H248" s="55">
        <v>193.26</v>
      </c>
      <c r="I248" s="55">
        <v>42651</v>
      </c>
      <c r="J248" s="55">
        <v>0</v>
      </c>
      <c r="K248" s="55">
        <v>298.9638990702</v>
      </c>
      <c r="L248" s="56">
        <v>0</v>
      </c>
      <c r="M248" s="56">
        <v>3.7000000000000002E-3</v>
      </c>
      <c r="N248" s="56">
        <v>5.9999999999999995E-4</v>
      </c>
    </row>
    <row r="249" spans="1:14">
      <c r="A249" t="s">
        <v>1679</v>
      </c>
      <c r="B249" t="s">
        <v>1680</v>
      </c>
      <c r="C249" t="s">
        <v>1536</v>
      </c>
      <c r="D249" t="s">
        <v>828</v>
      </c>
      <c r="E249" s="106" t="s">
        <v>4062</v>
      </c>
      <c r="F249" t="s">
        <v>940</v>
      </c>
      <c r="G249" t="s">
        <v>100</v>
      </c>
      <c r="H249" s="55">
        <v>305.14</v>
      </c>
      <c r="I249" s="55">
        <v>37604</v>
      </c>
      <c r="J249" s="55">
        <v>0</v>
      </c>
      <c r="K249" s="55">
        <v>416.17955499120001</v>
      </c>
      <c r="L249" s="56">
        <v>0</v>
      </c>
      <c r="M249" s="56">
        <v>5.1999999999999998E-3</v>
      </c>
      <c r="N249" s="56">
        <v>8.0000000000000004E-4</v>
      </c>
    </row>
    <row r="250" spans="1:14">
      <c r="A250" t="s">
        <v>1681</v>
      </c>
      <c r="B250" t="s">
        <v>1682</v>
      </c>
      <c r="C250" t="s">
        <v>1536</v>
      </c>
      <c r="D250" t="s">
        <v>828</v>
      </c>
      <c r="E250" s="106" t="s">
        <v>4062</v>
      </c>
      <c r="F250" t="s">
        <v>940</v>
      </c>
      <c r="G250" t="s">
        <v>100</v>
      </c>
      <c r="H250" s="55">
        <v>387.98</v>
      </c>
      <c r="I250" s="55">
        <v>29488</v>
      </c>
      <c r="J250" s="55">
        <v>0</v>
      </c>
      <c r="K250" s="55">
        <v>414.95615628479999</v>
      </c>
      <c r="L250" s="56">
        <v>0</v>
      </c>
      <c r="M250" s="56">
        <v>5.1999999999999998E-3</v>
      </c>
      <c r="N250" s="56">
        <v>8.0000000000000004E-4</v>
      </c>
    </row>
    <row r="251" spans="1:14">
      <c r="A251" t="s">
        <v>1683</v>
      </c>
      <c r="B251" t="s">
        <v>1684</v>
      </c>
      <c r="C251" t="s">
        <v>1532</v>
      </c>
      <c r="D251" t="s">
        <v>828</v>
      </c>
      <c r="E251" s="106" t="s">
        <v>4062</v>
      </c>
      <c r="F251" t="s">
        <v>940</v>
      </c>
      <c r="G251" t="s">
        <v>100</v>
      </c>
      <c r="H251" s="55">
        <v>898.11</v>
      </c>
      <c r="I251" s="55">
        <v>2744</v>
      </c>
      <c r="J251" s="55">
        <v>0</v>
      </c>
      <c r="K251" s="55">
        <v>89.384289976800005</v>
      </c>
      <c r="L251" s="56">
        <v>0</v>
      </c>
      <c r="M251" s="56">
        <v>1.1000000000000001E-3</v>
      </c>
      <c r="N251" s="56">
        <v>2.0000000000000001E-4</v>
      </c>
    </row>
    <row r="252" spans="1:14">
      <c r="A252" t="s">
        <v>1685</v>
      </c>
      <c r="B252" t="s">
        <v>1686</v>
      </c>
      <c r="C252" t="s">
        <v>1532</v>
      </c>
      <c r="D252" t="s">
        <v>828</v>
      </c>
      <c r="E252" s="106" t="s">
        <v>4062</v>
      </c>
      <c r="F252" t="s">
        <v>940</v>
      </c>
      <c r="G252" t="s">
        <v>100</v>
      </c>
      <c r="H252" s="55">
        <v>315.31</v>
      </c>
      <c r="I252" s="55">
        <v>26035</v>
      </c>
      <c r="J252" s="55">
        <v>0</v>
      </c>
      <c r="K252" s="55">
        <v>297.74390647950003</v>
      </c>
      <c r="L252" s="56">
        <v>0</v>
      </c>
      <c r="M252" s="56">
        <v>3.7000000000000002E-3</v>
      </c>
      <c r="N252" s="56">
        <v>5.9999999999999995E-4</v>
      </c>
    </row>
    <row r="253" spans="1:14">
      <c r="A253" t="s">
        <v>1687</v>
      </c>
      <c r="B253" t="s">
        <v>1688</v>
      </c>
      <c r="C253" t="s">
        <v>1532</v>
      </c>
      <c r="D253" t="s">
        <v>828</v>
      </c>
      <c r="E253" s="106" t="s">
        <v>4062</v>
      </c>
      <c r="F253" t="s">
        <v>1585</v>
      </c>
      <c r="G253" t="s">
        <v>100</v>
      </c>
      <c r="H253" s="55">
        <v>1576.57</v>
      </c>
      <c r="I253" s="55">
        <v>3566</v>
      </c>
      <c r="J253" s="55">
        <v>0</v>
      </c>
      <c r="K253" s="55">
        <v>203.91170344739999</v>
      </c>
      <c r="L253" s="56">
        <v>0</v>
      </c>
      <c r="M253" s="56">
        <v>2.5999999999999999E-3</v>
      </c>
      <c r="N253" s="56">
        <v>4.0000000000000002E-4</v>
      </c>
    </row>
    <row r="254" spans="1:14">
      <c r="A254" t="s">
        <v>1689</v>
      </c>
      <c r="B254" t="s">
        <v>1690</v>
      </c>
      <c r="C254" t="s">
        <v>108</v>
      </c>
      <c r="D254" t="s">
        <v>828</v>
      </c>
      <c r="E254" s="106" t="s">
        <v>4062</v>
      </c>
      <c r="F254" t="s">
        <v>1585</v>
      </c>
      <c r="G254" t="s">
        <v>100</v>
      </c>
      <c r="H254" s="55">
        <v>74.45</v>
      </c>
      <c r="I254" s="55">
        <v>149800</v>
      </c>
      <c r="J254" s="55">
        <v>0</v>
      </c>
      <c r="K254" s="55">
        <v>404.50516470000002</v>
      </c>
      <c r="L254" s="56">
        <v>0</v>
      </c>
      <c r="M254" s="56">
        <v>5.1000000000000004E-3</v>
      </c>
      <c r="N254" s="56">
        <v>8.0000000000000004E-4</v>
      </c>
    </row>
    <row r="255" spans="1:14">
      <c r="A255" t="s">
        <v>1691</v>
      </c>
      <c r="B255" t="s">
        <v>1692</v>
      </c>
      <c r="C255" t="s">
        <v>1536</v>
      </c>
      <c r="D255" t="s">
        <v>828</v>
      </c>
      <c r="E255" s="106" t="s">
        <v>4062</v>
      </c>
      <c r="F255" t="s">
        <v>672</v>
      </c>
      <c r="G255" t="s">
        <v>100</v>
      </c>
      <c r="H255" s="55">
        <v>2929.12</v>
      </c>
      <c r="I255" s="55">
        <v>1914</v>
      </c>
      <c r="J255" s="55">
        <v>0</v>
      </c>
      <c r="K255" s="55">
        <v>203.3417951136</v>
      </c>
      <c r="L255" s="56">
        <v>0</v>
      </c>
      <c r="M255" s="56">
        <v>2.5000000000000001E-3</v>
      </c>
      <c r="N255" s="56">
        <v>4.0000000000000002E-4</v>
      </c>
    </row>
    <row r="256" spans="1:14">
      <c r="A256" t="s">
        <v>1693</v>
      </c>
      <c r="B256" t="s">
        <v>1694</v>
      </c>
      <c r="C256" t="s">
        <v>1695</v>
      </c>
      <c r="D256" t="s">
        <v>828</v>
      </c>
      <c r="E256" s="106" t="s">
        <v>4062</v>
      </c>
      <c r="F256" t="s">
        <v>1094</v>
      </c>
      <c r="G256" t="s">
        <v>104</v>
      </c>
      <c r="H256" s="55">
        <v>9878.86</v>
      </c>
      <c r="I256" s="55">
        <v>1044</v>
      </c>
      <c r="J256" s="55">
        <v>0</v>
      </c>
      <c r="K256" s="55">
        <v>476.57790037656002</v>
      </c>
      <c r="L256" s="56">
        <v>1E-4</v>
      </c>
      <c r="M256" s="56">
        <v>6.0000000000000001E-3</v>
      </c>
      <c r="N256" s="56">
        <v>1E-3</v>
      </c>
    </row>
    <row r="257" spans="1:14">
      <c r="A257" t="s">
        <v>186</v>
      </c>
      <c r="B257" s="107" t="s">
        <v>4062</v>
      </c>
      <c r="C257" s="107" t="s">
        <v>4062</v>
      </c>
      <c r="D257" s="108" t="s">
        <v>4062</v>
      </c>
      <c r="E257" s="108" t="s">
        <v>4062</v>
      </c>
      <c r="F257" s="108" t="s">
        <v>4062</v>
      </c>
      <c r="G257" s="108" t="s">
        <v>4062</v>
      </c>
      <c r="H257" s="108" t="s">
        <v>4062</v>
      </c>
      <c r="I257" s="108" t="s">
        <v>4062</v>
      </c>
      <c r="J257" s="108" t="s">
        <v>4062</v>
      </c>
      <c r="K257" s="108" t="s">
        <v>4062</v>
      </c>
      <c r="L257" s="108" t="s">
        <v>4062</v>
      </c>
      <c r="M257" s="108" t="s">
        <v>4062</v>
      </c>
      <c r="N257" s="108" t="s">
        <v>4062</v>
      </c>
    </row>
    <row r="258" spans="1:14">
      <c r="A258" t="s">
        <v>299</v>
      </c>
      <c r="B258" s="107" t="s">
        <v>4062</v>
      </c>
      <c r="C258" s="107" t="s">
        <v>4062</v>
      </c>
      <c r="D258" s="108" t="s">
        <v>4062</v>
      </c>
      <c r="E258" s="108" t="s">
        <v>4062</v>
      </c>
      <c r="F258" s="108" t="s">
        <v>4062</v>
      </c>
      <c r="G258" s="108" t="s">
        <v>4062</v>
      </c>
      <c r="H258" s="108" t="s">
        <v>4062</v>
      </c>
      <c r="I258" s="108" t="s">
        <v>4062</v>
      </c>
      <c r="J258" s="108" t="s">
        <v>4062</v>
      </c>
      <c r="K258" s="108" t="s">
        <v>4062</v>
      </c>
      <c r="L258" s="108" t="s">
        <v>4062</v>
      </c>
      <c r="M258" s="108" t="s">
        <v>4062</v>
      </c>
      <c r="N258" s="108" t="s">
        <v>4062</v>
      </c>
    </row>
    <row r="259" spans="1:14">
      <c r="A259" t="s">
        <v>300</v>
      </c>
      <c r="B259" s="107" t="s">
        <v>4062</v>
      </c>
      <c r="C259" s="107" t="s">
        <v>4062</v>
      </c>
      <c r="D259" s="108" t="s">
        <v>4062</v>
      </c>
      <c r="E259" s="108" t="s">
        <v>4062</v>
      </c>
      <c r="F259" s="108" t="s">
        <v>4062</v>
      </c>
      <c r="G259" s="108" t="s">
        <v>4062</v>
      </c>
      <c r="H259" s="108" t="s">
        <v>4062</v>
      </c>
      <c r="I259" s="108" t="s">
        <v>4062</v>
      </c>
      <c r="J259" s="108" t="s">
        <v>4062</v>
      </c>
      <c r="K259" s="108" t="s">
        <v>4062</v>
      </c>
      <c r="L259" s="108" t="s">
        <v>4062</v>
      </c>
      <c r="M259" s="108" t="s">
        <v>4062</v>
      </c>
      <c r="N259" s="108" t="s">
        <v>4062</v>
      </c>
    </row>
    <row r="260" spans="1:14">
      <c r="A260" t="s">
        <v>301</v>
      </c>
      <c r="B260" s="107" t="s">
        <v>4062</v>
      </c>
      <c r="C260" s="107" t="s">
        <v>4062</v>
      </c>
      <c r="D260" s="108" t="s">
        <v>4062</v>
      </c>
      <c r="E260" s="108" t="s">
        <v>4062</v>
      </c>
      <c r="F260" s="108" t="s">
        <v>4062</v>
      </c>
      <c r="G260" s="108" t="s">
        <v>4062</v>
      </c>
      <c r="H260" s="108" t="s">
        <v>4062</v>
      </c>
      <c r="I260" s="108" t="s">
        <v>4062</v>
      </c>
      <c r="J260" s="108" t="s">
        <v>4062</v>
      </c>
      <c r="K260" s="108" t="s">
        <v>4062</v>
      </c>
      <c r="L260" s="108" t="s">
        <v>4062</v>
      </c>
      <c r="M260" s="108" t="s">
        <v>4062</v>
      </c>
      <c r="N260" s="108" t="s">
        <v>4062</v>
      </c>
    </row>
    <row r="261" spans="1:14">
      <c r="A261" t="s">
        <v>302</v>
      </c>
      <c r="B261" s="107" t="s">
        <v>4062</v>
      </c>
      <c r="C261" s="107" t="s">
        <v>4062</v>
      </c>
      <c r="D261" s="108" t="s">
        <v>4062</v>
      </c>
      <c r="E261" s="108" t="s">
        <v>4062</v>
      </c>
      <c r="F261" s="108" t="s">
        <v>4062</v>
      </c>
      <c r="G261" s="108" t="s">
        <v>4062</v>
      </c>
      <c r="H261" s="108" t="s">
        <v>4062</v>
      </c>
      <c r="I261" s="108" t="s">
        <v>4062</v>
      </c>
      <c r="J261" s="108" t="s">
        <v>4062</v>
      </c>
      <c r="K261" s="108" t="s">
        <v>4062</v>
      </c>
      <c r="L261" s="108" t="s">
        <v>4062</v>
      </c>
      <c r="M261" s="108" t="s">
        <v>4062</v>
      </c>
      <c r="N261" s="108" t="s">
        <v>4062</v>
      </c>
    </row>
    <row r="262" spans="1:14" hidden="1">
      <c r="D262" s="13"/>
      <c r="E262" s="13"/>
      <c r="F262" s="13"/>
    </row>
    <row r="263" spans="1:14" hidden="1">
      <c r="D263" s="13"/>
      <c r="E263" s="13"/>
      <c r="F263" s="13"/>
    </row>
    <row r="264" spans="1:14" hidden="1">
      <c r="D264" s="13"/>
      <c r="E264" s="13"/>
      <c r="F264" s="13"/>
    </row>
    <row r="265" spans="1:14" hidden="1">
      <c r="D265" s="13"/>
      <c r="E265" s="13"/>
      <c r="F265" s="13"/>
    </row>
    <row r="266" spans="1:14" hidden="1">
      <c r="D266" s="13"/>
      <c r="E266" s="13"/>
      <c r="F266" s="13"/>
    </row>
    <row r="267" spans="1:14" hidden="1">
      <c r="D267" s="13"/>
      <c r="E267" s="13"/>
      <c r="F267" s="13"/>
    </row>
    <row r="268" spans="1:14" hidden="1">
      <c r="D268" s="13"/>
      <c r="E268" s="13"/>
      <c r="F268" s="13"/>
    </row>
    <row r="269" spans="1:14" hidden="1">
      <c r="A269" s="13"/>
      <c r="D269" s="13"/>
      <c r="E269" s="13"/>
      <c r="F269" s="13"/>
    </row>
    <row r="270" spans="1:14" hidden="1">
      <c r="A270" s="13"/>
      <c r="D270" s="13"/>
      <c r="E270" s="13"/>
      <c r="F270" s="13"/>
    </row>
    <row r="271" spans="1:14" hidden="1">
      <c r="A271" s="15"/>
      <c r="D271" s="13"/>
      <c r="E271" s="13"/>
      <c r="F271" s="13"/>
    </row>
    <row r="272" spans="1:14" hidden="1">
      <c r="D272" s="13"/>
      <c r="E272" s="13"/>
      <c r="F272" s="13"/>
    </row>
    <row r="273" spans="4:6" hidden="1">
      <c r="D273" s="13"/>
      <c r="E273" s="13"/>
      <c r="F273" s="13"/>
    </row>
    <row r="274" spans="4:6" hidden="1">
      <c r="D274" s="13"/>
      <c r="E274" s="13"/>
      <c r="F274" s="13"/>
    </row>
    <row r="275" spans="4:6" hidden="1">
      <c r="D275" s="13"/>
      <c r="E275" s="13"/>
      <c r="F275" s="13"/>
    </row>
    <row r="276" spans="4:6" hidden="1">
      <c r="D276" s="13"/>
      <c r="E276" s="13"/>
      <c r="F276" s="13"/>
    </row>
    <row r="277" spans="4:6" hidden="1">
      <c r="D277" s="13"/>
      <c r="E277" s="13"/>
      <c r="F277" s="13"/>
    </row>
    <row r="278" spans="4:6" hidden="1">
      <c r="D278" s="13"/>
      <c r="E278" s="13"/>
      <c r="F278" s="13"/>
    </row>
    <row r="279" spans="4:6" hidden="1">
      <c r="D279" s="13"/>
      <c r="E279" s="13"/>
      <c r="F279" s="13"/>
    </row>
    <row r="280" spans="4:6" hidden="1">
      <c r="D280" s="13"/>
      <c r="E280" s="13"/>
      <c r="F280" s="13"/>
    </row>
    <row r="281" spans="4:6" hidden="1">
      <c r="D281" s="13"/>
      <c r="E281" s="13"/>
      <c r="F281" s="13"/>
    </row>
    <row r="282" spans="4:6" hidden="1">
      <c r="D282" s="13"/>
      <c r="E282" s="13"/>
      <c r="F282" s="13"/>
    </row>
    <row r="283" spans="4:6" hidden="1">
      <c r="D283" s="13"/>
      <c r="E283" s="13"/>
      <c r="F283" s="13"/>
    </row>
    <row r="284" spans="4:6" hidden="1">
      <c r="D284" s="13"/>
      <c r="E284" s="13"/>
      <c r="F284" s="13"/>
    </row>
    <row r="285" spans="4:6" hidden="1">
      <c r="D285" s="13"/>
      <c r="E285" s="13"/>
      <c r="F285" s="13"/>
    </row>
    <row r="286" spans="4:6" hidden="1">
      <c r="D286" s="13"/>
      <c r="E286" s="13"/>
      <c r="F286" s="13"/>
    </row>
    <row r="287" spans="4:6" hidden="1">
      <c r="D287" s="13"/>
      <c r="E287" s="13"/>
      <c r="F287" s="13"/>
    </row>
    <row r="288" spans="4:6" hidden="1">
      <c r="D288" s="13"/>
      <c r="E288" s="13"/>
      <c r="F288" s="13"/>
    </row>
    <row r="289" spans="4:6" hidden="1">
      <c r="D289" s="13"/>
      <c r="E289" s="13"/>
      <c r="F289" s="13"/>
    </row>
    <row r="290" spans="4:6" hidden="1">
      <c r="D290" s="13"/>
      <c r="E290" s="13"/>
      <c r="F290" s="13"/>
    </row>
    <row r="291" spans="4:6" hidden="1">
      <c r="D291" s="13"/>
      <c r="E291" s="13"/>
      <c r="F291" s="13"/>
    </row>
    <row r="292" spans="4:6" hidden="1">
      <c r="D292" s="13"/>
      <c r="E292" s="13"/>
      <c r="F292" s="13"/>
    </row>
    <row r="293" spans="4:6" hidden="1">
      <c r="D293" s="13"/>
      <c r="E293" s="13"/>
      <c r="F293" s="13"/>
    </row>
    <row r="294" spans="4:6" hidden="1">
      <c r="D294" s="13"/>
      <c r="E294" s="13"/>
      <c r="F294" s="13"/>
    </row>
    <row r="295" spans="4:6" hidden="1">
      <c r="D295" s="13"/>
      <c r="E295" s="13"/>
      <c r="F295" s="13"/>
    </row>
    <row r="296" spans="4:6" hidden="1">
      <c r="D296" s="13"/>
      <c r="E296" s="13"/>
      <c r="F296" s="13"/>
    </row>
    <row r="297" spans="4:6" hidden="1">
      <c r="D297" s="13"/>
      <c r="E297" s="13"/>
      <c r="F297" s="13"/>
    </row>
    <row r="298" spans="4:6" hidden="1">
      <c r="D298" s="13"/>
      <c r="E298" s="13"/>
      <c r="F298" s="13"/>
    </row>
    <row r="299" spans="4:6" hidden="1">
      <c r="D299" s="13"/>
      <c r="E299" s="13"/>
      <c r="F299" s="13"/>
    </row>
    <row r="300" spans="4:6" hidden="1">
      <c r="D300" s="13"/>
      <c r="E300" s="13"/>
      <c r="F300" s="13"/>
    </row>
    <row r="301" spans="4:6" hidden="1">
      <c r="D301" s="13"/>
      <c r="E301" s="13"/>
      <c r="F301" s="13"/>
    </row>
    <row r="302" spans="4:6" hidden="1">
      <c r="D302" s="13"/>
      <c r="E302" s="13"/>
      <c r="F302" s="13"/>
    </row>
    <row r="303" spans="4:6" hidden="1">
      <c r="D303" s="13"/>
      <c r="E303" s="13"/>
      <c r="F303" s="13"/>
    </row>
    <row r="304" spans="4:6" hidden="1">
      <c r="D304" s="13"/>
      <c r="E304" s="13"/>
      <c r="F304" s="13"/>
    </row>
    <row r="305" spans="4:6" hidden="1">
      <c r="D305" s="13"/>
      <c r="E305" s="13"/>
      <c r="F305" s="13"/>
    </row>
    <row r="306" spans="4:6" hidden="1">
      <c r="D306" s="13"/>
      <c r="E306" s="13"/>
      <c r="F306" s="13"/>
    </row>
    <row r="307" spans="4:6" hidden="1">
      <c r="D307" s="13"/>
      <c r="E307" s="13"/>
      <c r="F307" s="13"/>
    </row>
    <row r="308" spans="4:6" hidden="1">
      <c r="D308" s="13"/>
      <c r="E308" s="13"/>
      <c r="F308" s="13"/>
    </row>
    <row r="309" spans="4:6" hidden="1">
      <c r="D309" s="13"/>
      <c r="E309" s="13"/>
      <c r="F309" s="13"/>
    </row>
    <row r="310" spans="4:6" hidden="1">
      <c r="D310" s="13"/>
      <c r="E310" s="13"/>
      <c r="F310" s="13"/>
    </row>
    <row r="311" spans="4:6" hidden="1">
      <c r="D311" s="13"/>
      <c r="E311" s="13"/>
      <c r="F311" s="13"/>
    </row>
    <row r="312" spans="4:6" hidden="1">
      <c r="D312" s="13"/>
      <c r="E312" s="13"/>
      <c r="F312" s="13"/>
    </row>
    <row r="313" spans="4:6" hidden="1">
      <c r="D313" s="13"/>
      <c r="E313" s="13"/>
      <c r="F313" s="13"/>
    </row>
    <row r="314" spans="4:6" hidden="1">
      <c r="D314" s="13"/>
      <c r="E314" s="13"/>
      <c r="F314" s="13"/>
    </row>
    <row r="315" spans="4:6" hidden="1">
      <c r="D315" s="13"/>
      <c r="E315" s="13"/>
      <c r="F315" s="13"/>
    </row>
    <row r="316" spans="4:6" hidden="1">
      <c r="D316" s="13"/>
      <c r="E316" s="13"/>
      <c r="F316" s="13"/>
    </row>
    <row r="317" spans="4:6" hidden="1">
      <c r="D317" s="13"/>
      <c r="E317" s="13"/>
      <c r="F317" s="13"/>
    </row>
    <row r="318" spans="4:6" hidden="1">
      <c r="D318" s="13"/>
      <c r="E318" s="13"/>
      <c r="F318" s="13"/>
    </row>
    <row r="319" spans="4:6" hidden="1">
      <c r="D319" s="13"/>
      <c r="E319" s="13"/>
      <c r="F319" s="13"/>
    </row>
    <row r="320" spans="4:6" hidden="1">
      <c r="D320" s="13"/>
      <c r="E320" s="13"/>
      <c r="F320" s="13"/>
    </row>
    <row r="321" spans="1:6" hidden="1">
      <c r="D321" s="13"/>
      <c r="E321" s="13"/>
      <c r="F321" s="13"/>
    </row>
    <row r="322" spans="1:6" hidden="1">
      <c r="D322" s="13"/>
      <c r="E322" s="13"/>
      <c r="F322" s="13"/>
    </row>
    <row r="323" spans="1:6" hidden="1">
      <c r="D323" s="13"/>
      <c r="E323" s="13"/>
      <c r="F323" s="13"/>
    </row>
    <row r="324" spans="1:6" hidden="1">
      <c r="D324" s="13"/>
      <c r="E324" s="13"/>
      <c r="F324" s="13"/>
    </row>
    <row r="325" spans="1:6" hidden="1">
      <c r="D325" s="13"/>
      <c r="E325" s="13"/>
      <c r="F325" s="13"/>
    </row>
    <row r="326" spans="1:6" hidden="1">
      <c r="D326" s="13"/>
      <c r="E326" s="13"/>
      <c r="F326" s="13"/>
    </row>
    <row r="327" spans="1:6" hidden="1">
      <c r="D327" s="13"/>
      <c r="E327" s="13"/>
      <c r="F327" s="13"/>
    </row>
    <row r="328" spans="1:6" hidden="1">
      <c r="D328" s="13"/>
      <c r="E328" s="13"/>
      <c r="F328" s="13"/>
    </row>
    <row r="329" spans="1:6" hidden="1">
      <c r="D329" s="13"/>
      <c r="E329" s="13"/>
      <c r="F329" s="13"/>
    </row>
    <row r="330" spans="1:6" hidden="1">
      <c r="D330" s="13"/>
      <c r="E330" s="13"/>
      <c r="F330" s="13"/>
    </row>
    <row r="331" spans="1:6" hidden="1">
      <c r="D331" s="13"/>
      <c r="E331" s="13"/>
      <c r="F331" s="13"/>
    </row>
    <row r="332" spans="1:6" hidden="1">
      <c r="D332" s="13"/>
      <c r="E332" s="13"/>
      <c r="F332" s="13"/>
    </row>
    <row r="333" spans="1:6" hidden="1">
      <c r="D333" s="13"/>
      <c r="E333" s="13"/>
      <c r="F333" s="13"/>
    </row>
    <row r="334" spans="1:6" hidden="1">
      <c r="D334" s="13"/>
      <c r="E334" s="13"/>
      <c r="F334" s="13"/>
    </row>
    <row r="335" spans="1:6" hidden="1">
      <c r="D335" s="13"/>
      <c r="E335" s="13"/>
      <c r="F335" s="13"/>
    </row>
    <row r="336" spans="1:6" hidden="1">
      <c r="A336" s="13"/>
      <c r="D336" s="13"/>
      <c r="E336" s="13"/>
      <c r="F336" s="13"/>
    </row>
    <row r="337" spans="1:6" hidden="1">
      <c r="A337" s="13"/>
      <c r="D337" s="13"/>
      <c r="E337" s="13"/>
      <c r="F337" s="13"/>
    </row>
    <row r="338" spans="1:6" hidden="1">
      <c r="A338" s="15"/>
    </row>
    <row r="10000" spans="52:52" hidden="1">
      <c r="AZ10000"/>
    </row>
  </sheetData>
  <mergeCells count="1">
    <mergeCell ref="A5:N5"/>
  </mergeCells>
  <dataValidations count="4">
    <dataValidation allowBlank="1" showInputMessage="1" showErrorMessage="1" sqref="J7 B1:B4" xr:uid="{00000000-0002-0000-0500-000003000000}"/>
    <dataValidation type="list" allowBlank="1" showInputMessage="1" showErrorMessage="1" sqref="F10:F338" xr:uid="{00000000-0002-0000-0500-000000000000}">
      <formula1>#REF!</formula1>
    </dataValidation>
    <dataValidation type="list" allowBlank="1" showInputMessage="1" showErrorMessage="1" sqref="G10:G332" xr:uid="{00000000-0002-0000-0500-000001000000}">
      <formula1>#REF!</formula1>
    </dataValidation>
    <dataValidation type="list" allowBlank="1" showInputMessage="1" showErrorMessage="1" sqref="D10:D332" xr:uid="{00000000-0002-0000-0500-000002000000}">
      <formula1>#REF!</formula1>
    </dataValidation>
  </dataValidations>
  <pageMargins left="0" right="0" top="0.5" bottom="0.5" header="0" footer="0.25"/>
  <pageSetup paperSize="9" scale="11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38.42578125" style="12" customWidth="1"/>
    <col min="2" max="2" width="12.42578125" style="12" customWidth="1"/>
    <col min="3" max="3" width="12.7109375" style="12" customWidth="1"/>
    <col min="4" max="4" width="13.85546875" style="12" customWidth="1"/>
    <col min="5" max="5" width="11.85546875" style="12" customWidth="1"/>
    <col min="6" max="6" width="11.5703125" style="12" customWidth="1"/>
    <col min="7" max="7" width="14.7109375" style="13" customWidth="1"/>
    <col min="8" max="8" width="11.7109375" style="13" customWidth="1"/>
    <col min="9" max="9" width="31.140625" style="13" customWidth="1"/>
    <col min="10" max="10" width="14.7109375" style="13" customWidth="1"/>
    <col min="11" max="11" width="22.7109375" style="13" customWidth="1"/>
    <col min="12" max="12" width="26.85546875" style="13" customWidth="1"/>
    <col min="13" max="13" width="25.42578125" style="13" customWidth="1"/>
    <col min="14" max="14" width="7.5703125" style="13" hidden="1"/>
    <col min="15" max="15" width="6.7109375" style="13" hidden="1"/>
    <col min="16" max="16" width="7.7109375" style="13" hidden="1"/>
    <col min="17" max="17" width="7.140625" style="13" hidden="1"/>
    <col min="18" max="18" width="6" style="13" hidden="1"/>
    <col min="19" max="19" width="7.85546875" style="13" hidden="1"/>
    <col min="20" max="20" width="8.140625" style="13" hidden="1"/>
    <col min="21" max="21" width="6.28515625" style="13" hidden="1"/>
    <col min="22" max="22" width="8" style="13" hidden="1"/>
    <col min="23" max="23" width="8.7109375" style="13" hidden="1"/>
    <col min="24" max="24" width="10" style="13" hidden="1"/>
    <col min="25" max="25" width="9.5703125" style="13" hidden="1"/>
    <col min="26" max="26" width="6.140625" style="13" hidden="1"/>
    <col min="27" max="28" width="5.7109375" style="13" hidden="1"/>
    <col min="29" max="29" width="6.85546875" style="13" hidden="1"/>
    <col min="30" max="30" width="6.42578125" style="13" hidden="1"/>
    <col min="31" max="31" width="6.7109375" style="13" hidden="1"/>
    <col min="32" max="32" width="7.28515625" style="13" hidden="1"/>
    <col min="33" max="34" width="5.7109375" style="13" hidden="1"/>
    <col min="35" max="45" width="9.140625" style="13" hidden="1"/>
    <col min="46" max="52" width="0" style="13" hidden="1"/>
    <col min="53" max="16384" width="9.140625" style="13" hidden="1"/>
  </cols>
  <sheetData>
    <row r="1" spans="1:15" s="1" customFormat="1">
      <c r="A1" s="2" t="s">
        <v>0</v>
      </c>
      <c r="B1" s="62" t="s">
        <v>4061</v>
      </c>
    </row>
    <row r="2" spans="1:15" s="1" customFormat="1">
      <c r="A2" s="2" t="s">
        <v>1</v>
      </c>
      <c r="B2" s="9" t="s">
        <v>3164</v>
      </c>
    </row>
    <row r="3" spans="1:15" s="1" customFormat="1">
      <c r="A3" s="2" t="s">
        <v>2</v>
      </c>
      <c r="B3" s="20" t="s">
        <v>3165</v>
      </c>
    </row>
    <row r="4" spans="1:15" s="1" customFormat="1">
      <c r="A4" s="2" t="s">
        <v>3</v>
      </c>
      <c r="B4" s="63" t="s">
        <v>165</v>
      </c>
    </row>
    <row r="5" spans="1:15" ht="18.75">
      <c r="A5" s="83" t="s">
        <v>162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5"/>
    </row>
    <row r="6" spans="1:15" s="15" customFormat="1">
      <c r="A6" s="32" t="s">
        <v>45</v>
      </c>
      <c r="B6" s="33" t="s">
        <v>46</v>
      </c>
      <c r="C6" s="33" t="s">
        <v>66</v>
      </c>
      <c r="D6" s="33" t="s">
        <v>47</v>
      </c>
      <c r="E6" s="33" t="s">
        <v>80</v>
      </c>
      <c r="F6" s="33" t="s">
        <v>50</v>
      </c>
      <c r="G6" s="33" t="s">
        <v>155</v>
      </c>
      <c r="H6" s="33" t="s">
        <v>156</v>
      </c>
      <c r="I6" s="109" t="s">
        <v>160</v>
      </c>
      <c r="J6" s="33" t="s">
        <v>53</v>
      </c>
      <c r="K6" s="33" t="s">
        <v>69</v>
      </c>
      <c r="L6" s="33" t="s">
        <v>54</v>
      </c>
      <c r="M6" s="33" t="s">
        <v>151</v>
      </c>
      <c r="O6" s="13"/>
    </row>
    <row r="7" spans="1:15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101" t="s">
        <v>4062</v>
      </c>
      <c r="F7" s="101" t="s">
        <v>4062</v>
      </c>
      <c r="G7" s="21" t="s">
        <v>152</v>
      </c>
      <c r="H7" s="101" t="s">
        <v>4062</v>
      </c>
      <c r="I7" s="16" t="s">
        <v>153</v>
      </c>
      <c r="J7" s="21" t="s">
        <v>6</v>
      </c>
      <c r="K7" s="21" t="s">
        <v>7</v>
      </c>
      <c r="L7" s="29" t="s">
        <v>7</v>
      </c>
      <c r="M7" s="29" t="s">
        <v>7</v>
      </c>
    </row>
    <row r="8" spans="1:15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57</v>
      </c>
      <c r="F8" s="5" t="s">
        <v>58</v>
      </c>
      <c r="G8" s="5" t="s">
        <v>59</v>
      </c>
      <c r="H8" s="5" t="s">
        <v>60</v>
      </c>
      <c r="I8" s="5" t="s">
        <v>61</v>
      </c>
      <c r="J8" s="5" t="s">
        <v>62</v>
      </c>
      <c r="K8" s="24" t="s">
        <v>63</v>
      </c>
      <c r="L8" s="24" t="s">
        <v>72</v>
      </c>
      <c r="M8" s="24" t="s">
        <v>73</v>
      </c>
      <c r="N8" s="25"/>
    </row>
    <row r="9" spans="1:15" s="17" customFormat="1" ht="20.25">
      <c r="A9" s="18" t="s">
        <v>161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103" t="s">
        <v>4062</v>
      </c>
      <c r="G9" s="53">
        <v>1020141.09</v>
      </c>
      <c r="H9" s="103" t="s">
        <v>4062</v>
      </c>
      <c r="I9" s="53">
        <v>9.4670000000000004E-2</v>
      </c>
      <c r="J9" s="53">
        <v>68507.441577150967</v>
      </c>
      <c r="K9" s="103" t="s">
        <v>4062</v>
      </c>
      <c r="L9" s="54">
        <v>1</v>
      </c>
      <c r="M9" s="54">
        <v>0.13689999999999999</v>
      </c>
      <c r="N9" s="25"/>
    </row>
    <row r="10" spans="1:15">
      <c r="A10" s="57" t="s">
        <v>172</v>
      </c>
      <c r="B10" s="107" t="s">
        <v>4062</v>
      </c>
      <c r="C10" s="108" t="s">
        <v>4062</v>
      </c>
      <c r="D10" s="108" t="s">
        <v>4062</v>
      </c>
      <c r="E10" s="108" t="s">
        <v>4062</v>
      </c>
      <c r="F10" s="108" t="s">
        <v>4062</v>
      </c>
      <c r="G10" s="59">
        <v>540220.18999999994</v>
      </c>
      <c r="H10" s="108" t="s">
        <v>4062</v>
      </c>
      <c r="I10" s="59">
        <v>0</v>
      </c>
      <c r="J10" s="59">
        <v>15889.286621312</v>
      </c>
      <c r="K10" s="108" t="s">
        <v>4062</v>
      </c>
      <c r="L10" s="58">
        <v>0.2319</v>
      </c>
      <c r="M10" s="58">
        <v>3.1699999999999999E-2</v>
      </c>
    </row>
    <row r="11" spans="1:15">
      <c r="A11" s="57" t="s">
        <v>1696</v>
      </c>
      <c r="B11" s="107" t="s">
        <v>4062</v>
      </c>
      <c r="C11" s="108" t="s">
        <v>4062</v>
      </c>
      <c r="D11" s="108" t="s">
        <v>4062</v>
      </c>
      <c r="E11" s="108" t="s">
        <v>4062</v>
      </c>
      <c r="F11" s="108" t="s">
        <v>4062</v>
      </c>
      <c r="G11" s="59">
        <v>463694.61</v>
      </c>
      <c r="H11" s="108" t="s">
        <v>4062</v>
      </c>
      <c r="I11" s="59">
        <v>0</v>
      </c>
      <c r="J11" s="59">
        <v>15071.3227284</v>
      </c>
      <c r="K11" s="108" t="s">
        <v>4062</v>
      </c>
      <c r="L11" s="58">
        <v>0.22</v>
      </c>
      <c r="M11" s="58">
        <v>3.0099999999999998E-2</v>
      </c>
    </row>
    <row r="12" spans="1:15">
      <c r="A12" t="s">
        <v>1697</v>
      </c>
      <c r="B12" t="s">
        <v>1698</v>
      </c>
      <c r="C12" t="s">
        <v>96</v>
      </c>
      <c r="D12" t="s">
        <v>1699</v>
      </c>
      <c r="E12" t="s">
        <v>1700</v>
      </c>
      <c r="F12" t="s">
        <v>98</v>
      </c>
      <c r="G12" s="55">
        <v>88832</v>
      </c>
      <c r="H12" s="55">
        <v>1850</v>
      </c>
      <c r="I12" s="55">
        <v>0</v>
      </c>
      <c r="J12" s="55">
        <v>1643.3920000000001</v>
      </c>
      <c r="K12" s="56">
        <v>1.8E-3</v>
      </c>
      <c r="L12" s="56">
        <v>2.4E-2</v>
      </c>
      <c r="M12" s="56">
        <v>3.3E-3</v>
      </c>
    </row>
    <row r="13" spans="1:15">
      <c r="A13" t="s">
        <v>1701</v>
      </c>
      <c r="B13" t="s">
        <v>1702</v>
      </c>
      <c r="C13" t="s">
        <v>96</v>
      </c>
      <c r="D13" t="s">
        <v>1699</v>
      </c>
      <c r="E13" t="s">
        <v>1700</v>
      </c>
      <c r="F13" t="s">
        <v>98</v>
      </c>
      <c r="G13" s="55">
        <v>32859.54</v>
      </c>
      <c r="H13" s="55">
        <v>3429</v>
      </c>
      <c r="I13" s="55">
        <v>0</v>
      </c>
      <c r="J13" s="55">
        <v>1126.7536266</v>
      </c>
      <c r="K13" s="56">
        <v>4.0000000000000002E-4</v>
      </c>
      <c r="L13" s="56">
        <v>1.6400000000000001E-2</v>
      </c>
      <c r="M13" s="56">
        <v>2.3E-3</v>
      </c>
    </row>
    <row r="14" spans="1:15">
      <c r="A14" t="s">
        <v>1703</v>
      </c>
      <c r="B14" t="s">
        <v>1704</v>
      </c>
      <c r="C14" t="s">
        <v>96</v>
      </c>
      <c r="D14" t="s">
        <v>1699</v>
      </c>
      <c r="E14" t="s">
        <v>1700</v>
      </c>
      <c r="F14" t="s">
        <v>98</v>
      </c>
      <c r="G14" s="55">
        <v>72951.44</v>
      </c>
      <c r="H14" s="55">
        <v>1855</v>
      </c>
      <c r="I14" s="55">
        <v>0</v>
      </c>
      <c r="J14" s="55">
        <v>1353.2492119999999</v>
      </c>
      <c r="K14" s="56">
        <v>1.2999999999999999E-3</v>
      </c>
      <c r="L14" s="56">
        <v>1.9800000000000002E-2</v>
      </c>
      <c r="M14" s="56">
        <v>2.7000000000000001E-3</v>
      </c>
    </row>
    <row r="15" spans="1:15">
      <c r="A15" t="s">
        <v>1705</v>
      </c>
      <c r="B15" t="s">
        <v>1706</v>
      </c>
      <c r="C15" t="s">
        <v>96</v>
      </c>
      <c r="D15" t="s">
        <v>1707</v>
      </c>
      <c r="E15" t="s">
        <v>1700</v>
      </c>
      <c r="F15" t="s">
        <v>98</v>
      </c>
      <c r="G15" s="55">
        <v>7212.7</v>
      </c>
      <c r="H15" s="55">
        <v>2759</v>
      </c>
      <c r="I15" s="55">
        <v>0</v>
      </c>
      <c r="J15" s="55">
        <v>198.99839299999999</v>
      </c>
      <c r="K15" s="56">
        <v>1.1000000000000001E-3</v>
      </c>
      <c r="L15" s="56">
        <v>2.8999999999999998E-3</v>
      </c>
      <c r="M15" s="56">
        <v>4.0000000000000002E-4</v>
      </c>
    </row>
    <row r="16" spans="1:15">
      <c r="A16" t="s">
        <v>1708</v>
      </c>
      <c r="B16" t="s">
        <v>1709</v>
      </c>
      <c r="C16" t="s">
        <v>96</v>
      </c>
      <c r="D16" t="s">
        <v>1707</v>
      </c>
      <c r="E16" t="s">
        <v>1700</v>
      </c>
      <c r="F16" t="s">
        <v>98</v>
      </c>
      <c r="G16" s="55">
        <v>42649</v>
      </c>
      <c r="H16" s="55">
        <v>1833</v>
      </c>
      <c r="I16" s="55">
        <v>0</v>
      </c>
      <c r="J16" s="55">
        <v>781.75617</v>
      </c>
      <c r="K16" s="56">
        <v>8.0000000000000004E-4</v>
      </c>
      <c r="L16" s="56">
        <v>1.14E-2</v>
      </c>
      <c r="M16" s="56">
        <v>1.6000000000000001E-3</v>
      </c>
    </row>
    <row r="17" spans="1:13">
      <c r="A17" t="s">
        <v>1710</v>
      </c>
      <c r="B17" t="s">
        <v>1711</v>
      </c>
      <c r="C17" t="s">
        <v>96</v>
      </c>
      <c r="D17" t="s">
        <v>1707</v>
      </c>
      <c r="E17" t="s">
        <v>1700</v>
      </c>
      <c r="F17" t="s">
        <v>98</v>
      </c>
      <c r="G17" s="55">
        <v>59291.23</v>
      </c>
      <c r="H17" s="55">
        <v>3381</v>
      </c>
      <c r="I17" s="55">
        <v>0</v>
      </c>
      <c r="J17" s="55">
        <v>2004.6364862999999</v>
      </c>
      <c r="K17" s="56">
        <v>4.0000000000000002E-4</v>
      </c>
      <c r="L17" s="56">
        <v>2.93E-2</v>
      </c>
      <c r="M17" s="56">
        <v>4.0000000000000001E-3</v>
      </c>
    </row>
    <row r="18" spans="1:13">
      <c r="A18" t="s">
        <v>1712</v>
      </c>
      <c r="B18" t="s">
        <v>1713</v>
      </c>
      <c r="C18" t="s">
        <v>96</v>
      </c>
      <c r="D18" t="s">
        <v>1707</v>
      </c>
      <c r="E18" t="s">
        <v>1700</v>
      </c>
      <c r="F18" t="s">
        <v>98</v>
      </c>
      <c r="G18" s="55">
        <v>70499.600000000006</v>
      </c>
      <c r="H18" s="55">
        <v>1860</v>
      </c>
      <c r="I18" s="55">
        <v>0</v>
      </c>
      <c r="J18" s="55">
        <v>1311.2925600000001</v>
      </c>
      <c r="K18" s="56">
        <v>5.0000000000000001E-4</v>
      </c>
      <c r="L18" s="56">
        <v>1.9099999999999999E-2</v>
      </c>
      <c r="M18" s="56">
        <v>2.5999999999999999E-3</v>
      </c>
    </row>
    <row r="19" spans="1:13">
      <c r="A19" t="s">
        <v>1714</v>
      </c>
      <c r="B19" t="s">
        <v>1715</v>
      </c>
      <c r="C19" t="s">
        <v>96</v>
      </c>
      <c r="D19" t="s">
        <v>1707</v>
      </c>
      <c r="E19" t="s">
        <v>1700</v>
      </c>
      <c r="F19" t="s">
        <v>98</v>
      </c>
      <c r="G19" s="55">
        <v>14850.2</v>
      </c>
      <c r="H19" s="55">
        <v>1841</v>
      </c>
      <c r="I19" s="55">
        <v>0</v>
      </c>
      <c r="J19" s="55">
        <v>273.39218199999999</v>
      </c>
      <c r="K19" s="56">
        <v>2.0000000000000001E-4</v>
      </c>
      <c r="L19" s="56">
        <v>4.0000000000000001E-3</v>
      </c>
      <c r="M19" s="56">
        <v>5.0000000000000001E-4</v>
      </c>
    </row>
    <row r="20" spans="1:13">
      <c r="A20" t="s">
        <v>1716</v>
      </c>
      <c r="B20" t="s">
        <v>1717</v>
      </c>
      <c r="C20" t="s">
        <v>96</v>
      </c>
      <c r="D20" t="s">
        <v>1718</v>
      </c>
      <c r="E20" t="s">
        <v>1700</v>
      </c>
      <c r="F20" t="s">
        <v>98</v>
      </c>
      <c r="G20" s="55">
        <v>16776.64</v>
      </c>
      <c r="H20" s="55">
        <v>1848</v>
      </c>
      <c r="I20" s="55">
        <v>0</v>
      </c>
      <c r="J20" s="55">
        <v>310.03230719999999</v>
      </c>
      <c r="K20" s="56">
        <v>2.9999999999999997E-4</v>
      </c>
      <c r="L20" s="56">
        <v>4.4999999999999997E-3</v>
      </c>
      <c r="M20" s="56">
        <v>5.9999999999999995E-4</v>
      </c>
    </row>
    <row r="21" spans="1:13">
      <c r="A21" t="s">
        <v>1719</v>
      </c>
      <c r="B21" t="s">
        <v>1720</v>
      </c>
      <c r="C21" t="s">
        <v>96</v>
      </c>
      <c r="D21" t="s">
        <v>1718</v>
      </c>
      <c r="E21" t="s">
        <v>1700</v>
      </c>
      <c r="F21" t="s">
        <v>98</v>
      </c>
      <c r="G21" s="55">
        <v>32047.41</v>
      </c>
      <c r="H21" s="55">
        <v>3393</v>
      </c>
      <c r="I21" s="55">
        <v>0</v>
      </c>
      <c r="J21" s="55">
        <v>1087.3686213000001</v>
      </c>
      <c r="K21" s="56">
        <v>4.0000000000000002E-4</v>
      </c>
      <c r="L21" s="56">
        <v>1.5900000000000001E-2</v>
      </c>
      <c r="M21" s="56">
        <v>2.2000000000000001E-3</v>
      </c>
    </row>
    <row r="22" spans="1:13">
      <c r="A22" t="s">
        <v>1721</v>
      </c>
      <c r="B22" t="s">
        <v>1722</v>
      </c>
      <c r="C22" t="s">
        <v>96</v>
      </c>
      <c r="D22" t="s">
        <v>1723</v>
      </c>
      <c r="E22" t="s">
        <v>1700</v>
      </c>
      <c r="F22" t="s">
        <v>98</v>
      </c>
      <c r="G22" s="55">
        <v>2282.6799999999998</v>
      </c>
      <c r="H22" s="55">
        <v>33260</v>
      </c>
      <c r="I22" s="55">
        <v>0</v>
      </c>
      <c r="J22" s="55">
        <v>759.21936800000003</v>
      </c>
      <c r="K22" s="56">
        <v>2.9999999999999997E-4</v>
      </c>
      <c r="L22" s="56">
        <v>1.11E-2</v>
      </c>
      <c r="M22" s="56">
        <v>1.5E-3</v>
      </c>
    </row>
    <row r="23" spans="1:13">
      <c r="A23" t="s">
        <v>1724</v>
      </c>
      <c r="B23" t="s">
        <v>1725</v>
      </c>
      <c r="C23" t="s">
        <v>96</v>
      </c>
      <c r="D23" t="s">
        <v>1723</v>
      </c>
      <c r="E23" t="s">
        <v>1700</v>
      </c>
      <c r="F23" t="s">
        <v>98</v>
      </c>
      <c r="G23" s="55">
        <v>6977.39</v>
      </c>
      <c r="H23" s="55">
        <v>18500</v>
      </c>
      <c r="I23" s="55">
        <v>0</v>
      </c>
      <c r="J23" s="55">
        <v>1290.8171500000001</v>
      </c>
      <c r="K23" s="56">
        <v>2.0000000000000001E-4</v>
      </c>
      <c r="L23" s="56">
        <v>1.8800000000000001E-2</v>
      </c>
      <c r="M23" s="56">
        <v>2.5999999999999999E-3</v>
      </c>
    </row>
    <row r="24" spans="1:13">
      <c r="A24" t="s">
        <v>1726</v>
      </c>
      <c r="B24" t="s">
        <v>1727</v>
      </c>
      <c r="C24" t="s">
        <v>96</v>
      </c>
      <c r="D24" t="s">
        <v>1723</v>
      </c>
      <c r="E24" t="s">
        <v>1700</v>
      </c>
      <c r="F24" t="s">
        <v>98</v>
      </c>
      <c r="G24" s="55">
        <v>1593.78</v>
      </c>
      <c r="H24" s="55">
        <v>18340</v>
      </c>
      <c r="I24" s="55">
        <v>0</v>
      </c>
      <c r="J24" s="55">
        <v>292.29925200000002</v>
      </c>
      <c r="K24" s="56">
        <v>2.0000000000000001E-4</v>
      </c>
      <c r="L24" s="56">
        <v>4.3E-3</v>
      </c>
      <c r="M24" s="56">
        <v>5.9999999999999995E-4</v>
      </c>
    </row>
    <row r="25" spans="1:13">
      <c r="A25" t="s">
        <v>1728</v>
      </c>
      <c r="B25" t="s">
        <v>1729</v>
      </c>
      <c r="C25" t="s">
        <v>96</v>
      </c>
      <c r="D25" t="s">
        <v>1723</v>
      </c>
      <c r="E25" t="s">
        <v>1700</v>
      </c>
      <c r="F25" t="s">
        <v>98</v>
      </c>
      <c r="G25" s="55">
        <v>14871</v>
      </c>
      <c r="H25" s="55">
        <v>17740</v>
      </c>
      <c r="I25" s="55">
        <v>0</v>
      </c>
      <c r="J25" s="55">
        <v>2638.1154000000001</v>
      </c>
      <c r="K25" s="56">
        <v>1.4E-3</v>
      </c>
      <c r="L25" s="56">
        <v>3.85E-2</v>
      </c>
      <c r="M25" s="56">
        <v>5.3E-3</v>
      </c>
    </row>
    <row r="26" spans="1:13">
      <c r="A26" s="57" t="s">
        <v>1730</v>
      </c>
      <c r="B26" s="107" t="s">
        <v>4062</v>
      </c>
      <c r="C26" s="108" t="s">
        <v>4062</v>
      </c>
      <c r="D26" s="108" t="s">
        <v>4062</v>
      </c>
      <c r="E26" s="108" t="s">
        <v>4062</v>
      </c>
      <c r="F26" s="108" t="s">
        <v>4062</v>
      </c>
      <c r="G26" s="59">
        <v>0</v>
      </c>
      <c r="H26" s="108" t="s">
        <v>4062</v>
      </c>
      <c r="I26" s="59">
        <v>0</v>
      </c>
      <c r="J26" s="59">
        <v>0</v>
      </c>
      <c r="K26" s="108" t="s">
        <v>4062</v>
      </c>
      <c r="L26" s="58">
        <v>0</v>
      </c>
      <c r="M26" s="58">
        <v>0</v>
      </c>
    </row>
    <row r="27" spans="1:13">
      <c r="A27" t="s">
        <v>177</v>
      </c>
      <c r="B27" t="s">
        <v>177</v>
      </c>
      <c r="C27" s="108" t="s">
        <v>4062</v>
      </c>
      <c r="D27" s="108" t="s">
        <v>4062</v>
      </c>
      <c r="E27" t="s">
        <v>177</v>
      </c>
      <c r="F27" t="s">
        <v>177</v>
      </c>
      <c r="G27" s="55">
        <v>0</v>
      </c>
      <c r="H27" s="55">
        <v>0</v>
      </c>
      <c r="I27" s="108" t="s">
        <v>4062</v>
      </c>
      <c r="J27" s="55">
        <v>0</v>
      </c>
      <c r="K27" s="56">
        <v>0</v>
      </c>
      <c r="L27" s="56">
        <v>0</v>
      </c>
      <c r="M27" s="56">
        <v>0</v>
      </c>
    </row>
    <row r="28" spans="1:13">
      <c r="A28" s="57" t="s">
        <v>1731</v>
      </c>
      <c r="B28" s="107" t="s">
        <v>4062</v>
      </c>
      <c r="C28" s="108" t="s">
        <v>4062</v>
      </c>
      <c r="D28" s="108" t="s">
        <v>4062</v>
      </c>
      <c r="E28" s="108" t="s">
        <v>4062</v>
      </c>
      <c r="F28" s="108" t="s">
        <v>4062</v>
      </c>
      <c r="G28" s="59">
        <v>76525.58</v>
      </c>
      <c r="H28" s="108" t="s">
        <v>4062</v>
      </c>
      <c r="I28" s="59">
        <v>0</v>
      </c>
      <c r="J28" s="59">
        <v>817.96389291200001</v>
      </c>
      <c r="K28" s="108" t="s">
        <v>4062</v>
      </c>
      <c r="L28" s="58">
        <v>1.1900000000000001E-2</v>
      </c>
      <c r="M28" s="58">
        <v>1.6000000000000001E-3</v>
      </c>
    </row>
    <row r="29" spans="1:13">
      <c r="A29" t="s">
        <v>1732</v>
      </c>
      <c r="B29" t="s">
        <v>1733</v>
      </c>
      <c r="C29" t="s">
        <v>96</v>
      </c>
      <c r="D29" t="s">
        <v>1699</v>
      </c>
      <c r="E29" t="s">
        <v>1734</v>
      </c>
      <c r="F29" t="s">
        <v>98</v>
      </c>
      <c r="G29" s="55">
        <v>61132.71</v>
      </c>
      <c r="H29" s="55">
        <v>381.09</v>
      </c>
      <c r="I29" s="55">
        <v>0</v>
      </c>
      <c r="J29" s="55">
        <v>232.97064453900001</v>
      </c>
      <c r="K29" s="56">
        <v>6.9999999999999999E-4</v>
      </c>
      <c r="L29" s="56">
        <v>3.3999999999999998E-3</v>
      </c>
      <c r="M29" s="56">
        <v>5.0000000000000001E-4</v>
      </c>
    </row>
    <row r="30" spans="1:13">
      <c r="A30" t="s">
        <v>1735</v>
      </c>
      <c r="B30" t="s">
        <v>1736</v>
      </c>
      <c r="C30" t="s">
        <v>96</v>
      </c>
      <c r="D30" t="s">
        <v>1699</v>
      </c>
      <c r="E30" t="s">
        <v>1734</v>
      </c>
      <c r="F30" t="s">
        <v>98</v>
      </c>
      <c r="G30" s="55">
        <v>106.12</v>
      </c>
      <c r="H30" s="55">
        <v>352.49</v>
      </c>
      <c r="I30" s="55">
        <v>0</v>
      </c>
      <c r="J30" s="55">
        <v>0.37406238800000002</v>
      </c>
      <c r="K30" s="56">
        <v>0</v>
      </c>
      <c r="L30" s="56">
        <v>0</v>
      </c>
      <c r="M30" s="56">
        <v>0</v>
      </c>
    </row>
    <row r="31" spans="1:13">
      <c r="A31" t="s">
        <v>1737</v>
      </c>
      <c r="B31" t="s">
        <v>1738</v>
      </c>
      <c r="C31" t="s">
        <v>96</v>
      </c>
      <c r="D31" t="s">
        <v>1707</v>
      </c>
      <c r="E31" t="s">
        <v>1734</v>
      </c>
      <c r="F31" t="s">
        <v>98</v>
      </c>
      <c r="G31" s="55">
        <v>8270.9</v>
      </c>
      <c r="H31" s="55">
        <v>3826</v>
      </c>
      <c r="I31" s="55">
        <v>0</v>
      </c>
      <c r="J31" s="55">
        <v>316.44463400000001</v>
      </c>
      <c r="K31" s="56">
        <v>5.0000000000000001E-4</v>
      </c>
      <c r="L31" s="56">
        <v>4.5999999999999999E-3</v>
      </c>
      <c r="M31" s="56">
        <v>5.9999999999999995E-4</v>
      </c>
    </row>
    <row r="32" spans="1:13">
      <c r="A32" t="s">
        <v>1739</v>
      </c>
      <c r="B32" t="s">
        <v>1740</v>
      </c>
      <c r="C32" t="s">
        <v>96</v>
      </c>
      <c r="D32" t="s">
        <v>1723</v>
      </c>
      <c r="E32" t="s">
        <v>1734</v>
      </c>
      <c r="F32" t="s">
        <v>98</v>
      </c>
      <c r="G32" s="55">
        <v>7015.85</v>
      </c>
      <c r="H32" s="55">
        <v>3822.41</v>
      </c>
      <c r="I32" s="55">
        <v>0</v>
      </c>
      <c r="J32" s="55">
        <v>268.17455198499999</v>
      </c>
      <c r="K32" s="56">
        <v>6.9999999999999999E-4</v>
      </c>
      <c r="L32" s="56">
        <v>3.8999999999999998E-3</v>
      </c>
      <c r="M32" s="56">
        <v>5.0000000000000001E-4</v>
      </c>
    </row>
    <row r="33" spans="1:13">
      <c r="A33" s="57" t="s">
        <v>1741</v>
      </c>
      <c r="B33" s="107" t="s">
        <v>4062</v>
      </c>
      <c r="C33" s="108" t="s">
        <v>4062</v>
      </c>
      <c r="D33" s="108" t="s">
        <v>4062</v>
      </c>
      <c r="E33" s="108" t="s">
        <v>4062</v>
      </c>
      <c r="F33" s="108" t="s">
        <v>4062</v>
      </c>
      <c r="G33" s="59">
        <v>0</v>
      </c>
      <c r="H33" s="108" t="s">
        <v>4062</v>
      </c>
      <c r="I33" s="59">
        <v>0</v>
      </c>
      <c r="J33" s="59">
        <v>0</v>
      </c>
      <c r="K33" s="108" t="s">
        <v>4062</v>
      </c>
      <c r="L33" s="58">
        <v>0</v>
      </c>
      <c r="M33" s="58">
        <v>0</v>
      </c>
    </row>
    <row r="34" spans="1:13">
      <c r="A34" t="s">
        <v>177</v>
      </c>
      <c r="B34" t="s">
        <v>177</v>
      </c>
      <c r="C34" s="108" t="s">
        <v>4062</v>
      </c>
      <c r="D34" s="108" t="s">
        <v>4062</v>
      </c>
      <c r="E34" t="s">
        <v>177</v>
      </c>
      <c r="F34" t="s">
        <v>177</v>
      </c>
      <c r="G34" s="55">
        <v>0</v>
      </c>
      <c r="H34" s="55">
        <v>0</v>
      </c>
      <c r="I34" s="108" t="s">
        <v>4062</v>
      </c>
      <c r="J34" s="55">
        <v>0</v>
      </c>
      <c r="K34" s="56">
        <v>0</v>
      </c>
      <c r="L34" s="56">
        <v>0</v>
      </c>
      <c r="M34" s="56">
        <v>0</v>
      </c>
    </row>
    <row r="35" spans="1:13">
      <c r="A35" s="57" t="s">
        <v>825</v>
      </c>
      <c r="B35" s="107" t="s">
        <v>4062</v>
      </c>
      <c r="C35" s="108" t="s">
        <v>4062</v>
      </c>
      <c r="D35" s="108" t="s">
        <v>4062</v>
      </c>
      <c r="E35" s="108" t="s">
        <v>4062</v>
      </c>
      <c r="F35" s="108" t="s">
        <v>4062</v>
      </c>
      <c r="G35" s="59">
        <v>0</v>
      </c>
      <c r="H35" s="108" t="s">
        <v>4062</v>
      </c>
      <c r="I35" s="59">
        <v>0</v>
      </c>
      <c r="J35" s="59">
        <v>0</v>
      </c>
      <c r="K35" s="108" t="s">
        <v>4062</v>
      </c>
      <c r="L35" s="58">
        <v>0</v>
      </c>
      <c r="M35" s="58">
        <v>0</v>
      </c>
    </row>
    <row r="36" spans="1:13">
      <c r="A36" t="s">
        <v>177</v>
      </c>
      <c r="B36" t="s">
        <v>177</v>
      </c>
      <c r="C36" s="108" t="s">
        <v>4062</v>
      </c>
      <c r="D36" s="108" t="s">
        <v>4062</v>
      </c>
      <c r="E36" t="s">
        <v>177</v>
      </c>
      <c r="F36" t="s">
        <v>177</v>
      </c>
      <c r="G36" s="55">
        <v>0</v>
      </c>
      <c r="H36" s="55">
        <v>0</v>
      </c>
      <c r="I36" s="108" t="s">
        <v>4062</v>
      </c>
      <c r="J36" s="55">
        <v>0</v>
      </c>
      <c r="K36" s="56">
        <v>0</v>
      </c>
      <c r="L36" s="56">
        <v>0</v>
      </c>
      <c r="M36" s="56">
        <v>0</v>
      </c>
    </row>
    <row r="37" spans="1:13">
      <c r="A37" s="57" t="s">
        <v>1742</v>
      </c>
      <c r="B37" s="107" t="s">
        <v>4062</v>
      </c>
      <c r="C37" s="108" t="s">
        <v>4062</v>
      </c>
      <c r="D37" s="108" t="s">
        <v>4062</v>
      </c>
      <c r="E37" s="108" t="s">
        <v>4062</v>
      </c>
      <c r="F37" s="108" t="s">
        <v>4062</v>
      </c>
      <c r="G37" s="59">
        <v>0</v>
      </c>
      <c r="H37" s="108" t="s">
        <v>4062</v>
      </c>
      <c r="I37" s="59">
        <v>0</v>
      </c>
      <c r="J37" s="59">
        <v>0</v>
      </c>
      <c r="K37" s="108" t="s">
        <v>4062</v>
      </c>
      <c r="L37" s="58">
        <v>0</v>
      </c>
      <c r="M37" s="58">
        <v>0</v>
      </c>
    </row>
    <row r="38" spans="1:13">
      <c r="A38" t="s">
        <v>177</v>
      </c>
      <c r="B38" t="s">
        <v>177</v>
      </c>
      <c r="C38" s="108" t="s">
        <v>4062</v>
      </c>
      <c r="D38" s="108" t="s">
        <v>4062</v>
      </c>
      <c r="E38" t="s">
        <v>177</v>
      </c>
      <c r="F38" t="s">
        <v>177</v>
      </c>
      <c r="G38" s="55">
        <v>0</v>
      </c>
      <c r="H38" s="55">
        <v>0</v>
      </c>
      <c r="I38" s="108" t="s">
        <v>4062</v>
      </c>
      <c r="J38" s="55">
        <v>0</v>
      </c>
      <c r="K38" s="56">
        <v>0</v>
      </c>
      <c r="L38" s="56">
        <v>0</v>
      </c>
      <c r="M38" s="56">
        <v>0</v>
      </c>
    </row>
    <row r="39" spans="1:13">
      <c r="A39" s="57" t="s">
        <v>184</v>
      </c>
      <c r="B39" s="107" t="s">
        <v>4062</v>
      </c>
      <c r="C39" s="108" t="s">
        <v>4062</v>
      </c>
      <c r="D39" s="108" t="s">
        <v>4062</v>
      </c>
      <c r="E39" s="108" t="s">
        <v>4062</v>
      </c>
      <c r="F39" s="108" t="s">
        <v>4062</v>
      </c>
      <c r="G39" s="59">
        <v>479920.9</v>
      </c>
      <c r="H39" s="108" t="s">
        <v>4062</v>
      </c>
      <c r="I39" s="59">
        <v>9.4670000000000004E-2</v>
      </c>
      <c r="J39" s="59">
        <v>52618.15495583896</v>
      </c>
      <c r="K39" s="108" t="s">
        <v>4062</v>
      </c>
      <c r="L39" s="58">
        <v>0.7681</v>
      </c>
      <c r="M39" s="58">
        <v>0.1051</v>
      </c>
    </row>
    <row r="40" spans="1:13">
      <c r="A40" s="57" t="s">
        <v>1743</v>
      </c>
      <c r="B40" s="107" t="s">
        <v>4062</v>
      </c>
      <c r="C40" s="108" t="s">
        <v>4062</v>
      </c>
      <c r="D40" s="108" t="s">
        <v>4062</v>
      </c>
      <c r="E40" s="108" t="s">
        <v>4062</v>
      </c>
      <c r="F40" s="108" t="s">
        <v>4062</v>
      </c>
      <c r="G40" s="59">
        <v>479920.9</v>
      </c>
      <c r="H40" s="108" t="s">
        <v>4062</v>
      </c>
      <c r="I40" s="59">
        <v>9.4670000000000004E-2</v>
      </c>
      <c r="J40" s="59">
        <v>52618.15495583896</v>
      </c>
      <c r="K40" s="108" t="s">
        <v>4062</v>
      </c>
      <c r="L40" s="58">
        <v>0.7681</v>
      </c>
      <c r="M40" s="58">
        <v>0.1051</v>
      </c>
    </row>
    <row r="41" spans="1:13">
      <c r="A41" t="s">
        <v>1744</v>
      </c>
      <c r="B41" t="s">
        <v>1745</v>
      </c>
      <c r="C41" t="s">
        <v>1532</v>
      </c>
      <c r="D41" s="106" t="s">
        <v>4062</v>
      </c>
      <c r="E41" t="s">
        <v>1700</v>
      </c>
      <c r="F41" t="s">
        <v>100</v>
      </c>
      <c r="G41" s="55">
        <v>2244.83</v>
      </c>
      <c r="H41" s="55">
        <v>5335</v>
      </c>
      <c r="I41" s="55">
        <v>0</v>
      </c>
      <c r="J41" s="55">
        <v>434.37561517350002</v>
      </c>
      <c r="K41" s="56">
        <v>0</v>
      </c>
      <c r="L41" s="56">
        <v>6.3E-3</v>
      </c>
      <c r="M41" s="56">
        <v>8.9999999999999998E-4</v>
      </c>
    </row>
    <row r="42" spans="1:13">
      <c r="A42" t="s">
        <v>1746</v>
      </c>
      <c r="B42" t="s">
        <v>1747</v>
      </c>
      <c r="C42" t="s">
        <v>1532</v>
      </c>
      <c r="D42" s="106" t="s">
        <v>4062</v>
      </c>
      <c r="E42" t="s">
        <v>1700</v>
      </c>
      <c r="F42" t="s">
        <v>100</v>
      </c>
      <c r="G42" s="55">
        <v>5431.53</v>
      </c>
      <c r="H42" s="55">
        <v>6333</v>
      </c>
      <c r="I42" s="55">
        <v>0</v>
      </c>
      <c r="J42" s="55">
        <v>1247.6110891023</v>
      </c>
      <c r="K42" s="56">
        <v>0</v>
      </c>
      <c r="L42" s="56">
        <v>1.8200000000000001E-2</v>
      </c>
      <c r="M42" s="56">
        <v>2.5000000000000001E-3</v>
      </c>
    </row>
    <row r="43" spans="1:13">
      <c r="A43" t="s">
        <v>1748</v>
      </c>
      <c r="B43" t="s">
        <v>1749</v>
      </c>
      <c r="C43" t="s">
        <v>108</v>
      </c>
      <c r="D43" s="106" t="s">
        <v>4062</v>
      </c>
      <c r="E43" t="s">
        <v>1700</v>
      </c>
      <c r="F43" t="s">
        <v>100</v>
      </c>
      <c r="G43" s="55">
        <v>16169.09</v>
      </c>
      <c r="H43" s="55">
        <v>6579.6</v>
      </c>
      <c r="I43" s="55">
        <v>0</v>
      </c>
      <c r="J43" s="55">
        <v>3858.6254633362801</v>
      </c>
      <c r="K43" s="56">
        <v>4.0000000000000002E-4</v>
      </c>
      <c r="L43" s="56">
        <v>5.6300000000000003E-2</v>
      </c>
      <c r="M43" s="56">
        <v>7.7000000000000002E-3</v>
      </c>
    </row>
    <row r="44" spans="1:13">
      <c r="A44" t="s">
        <v>1750</v>
      </c>
      <c r="B44" t="s">
        <v>1751</v>
      </c>
      <c r="C44" t="s">
        <v>108</v>
      </c>
      <c r="D44" s="106" t="s">
        <v>4062</v>
      </c>
      <c r="E44" t="s">
        <v>1700</v>
      </c>
      <c r="F44" t="s">
        <v>100</v>
      </c>
      <c r="G44" s="55">
        <v>12307.39</v>
      </c>
      <c r="H44" s="55">
        <v>1866.48</v>
      </c>
      <c r="I44" s="55">
        <v>0</v>
      </c>
      <c r="J44" s="55">
        <v>833.17620660674402</v>
      </c>
      <c r="K44" s="56">
        <v>0</v>
      </c>
      <c r="L44" s="56">
        <v>1.2200000000000001E-2</v>
      </c>
      <c r="M44" s="56">
        <v>1.6999999999999999E-3</v>
      </c>
    </row>
    <row r="45" spans="1:13">
      <c r="A45" t="s">
        <v>1752</v>
      </c>
      <c r="B45" t="s">
        <v>1753</v>
      </c>
      <c r="C45" t="s">
        <v>108</v>
      </c>
      <c r="D45" s="106" t="s">
        <v>4062</v>
      </c>
      <c r="E45" t="s">
        <v>1700</v>
      </c>
      <c r="F45" t="s">
        <v>100</v>
      </c>
      <c r="G45" s="55">
        <v>1749.48</v>
      </c>
      <c r="H45" s="55">
        <v>4831.8</v>
      </c>
      <c r="I45" s="55">
        <v>0</v>
      </c>
      <c r="J45" s="55">
        <v>306.59529581928001</v>
      </c>
      <c r="K45" s="56">
        <v>1E-4</v>
      </c>
      <c r="L45" s="56">
        <v>4.4999999999999997E-3</v>
      </c>
      <c r="M45" s="56">
        <v>5.9999999999999995E-4</v>
      </c>
    </row>
    <row r="46" spans="1:13">
      <c r="A46" t="s">
        <v>1754</v>
      </c>
      <c r="B46" t="s">
        <v>1755</v>
      </c>
      <c r="C46" t="s">
        <v>1532</v>
      </c>
      <c r="D46" s="106" t="s">
        <v>4062</v>
      </c>
      <c r="E46" t="s">
        <v>1700</v>
      </c>
      <c r="F46" t="s">
        <v>100</v>
      </c>
      <c r="G46" s="55">
        <v>1396.1</v>
      </c>
      <c r="H46" s="55">
        <v>40564</v>
      </c>
      <c r="I46" s="55">
        <v>0</v>
      </c>
      <c r="J46" s="55">
        <v>2054.0208925080001</v>
      </c>
      <c r="K46" s="56">
        <v>1E-4</v>
      </c>
      <c r="L46" s="56">
        <v>0.03</v>
      </c>
      <c r="M46" s="56">
        <v>4.1000000000000003E-3</v>
      </c>
    </row>
    <row r="47" spans="1:13">
      <c r="A47" t="s">
        <v>1756</v>
      </c>
      <c r="B47" t="s">
        <v>1757</v>
      </c>
      <c r="C47" t="s">
        <v>1695</v>
      </c>
      <c r="D47" s="106" t="s">
        <v>4062</v>
      </c>
      <c r="E47" t="s">
        <v>1700</v>
      </c>
      <c r="F47" t="s">
        <v>100</v>
      </c>
      <c r="G47" s="55">
        <v>104228.06</v>
      </c>
      <c r="H47" s="55">
        <v>855.35</v>
      </c>
      <c r="I47" s="55">
        <v>0</v>
      </c>
      <c r="J47" s="55">
        <v>3233.52385755867</v>
      </c>
      <c r="K47" s="56">
        <v>1E-4</v>
      </c>
      <c r="L47" s="56">
        <v>4.7199999999999999E-2</v>
      </c>
      <c r="M47" s="56">
        <v>6.4999999999999997E-3</v>
      </c>
    </row>
    <row r="48" spans="1:13">
      <c r="A48" t="s">
        <v>1758</v>
      </c>
      <c r="B48" t="s">
        <v>1759</v>
      </c>
      <c r="C48" t="s">
        <v>1695</v>
      </c>
      <c r="D48" s="106" t="s">
        <v>4062</v>
      </c>
      <c r="E48" t="s">
        <v>1700</v>
      </c>
      <c r="F48" t="s">
        <v>100</v>
      </c>
      <c r="G48" s="55">
        <v>30107.34</v>
      </c>
      <c r="H48" s="55">
        <v>1064</v>
      </c>
      <c r="I48" s="55">
        <v>0</v>
      </c>
      <c r="J48" s="55">
        <v>1161.8807879952001</v>
      </c>
      <c r="K48" s="56">
        <v>1E-4</v>
      </c>
      <c r="L48" s="56">
        <v>1.7000000000000001E-2</v>
      </c>
      <c r="M48" s="56">
        <v>2.3E-3</v>
      </c>
    </row>
    <row r="49" spans="1:13">
      <c r="A49" t="s">
        <v>1760</v>
      </c>
      <c r="B49" t="s">
        <v>1761</v>
      </c>
      <c r="C49" t="s">
        <v>108</v>
      </c>
      <c r="D49" s="106" t="s">
        <v>4062</v>
      </c>
      <c r="E49" t="s">
        <v>1700</v>
      </c>
      <c r="F49" t="s">
        <v>100</v>
      </c>
      <c r="G49" s="55">
        <v>5317.16</v>
      </c>
      <c r="H49" s="55">
        <v>4281.5</v>
      </c>
      <c r="I49" s="55">
        <v>0</v>
      </c>
      <c r="J49" s="55">
        <v>825.70180298579999</v>
      </c>
      <c r="K49" s="56">
        <v>1E-4</v>
      </c>
      <c r="L49" s="56">
        <v>1.21E-2</v>
      </c>
      <c r="M49" s="56">
        <v>1.6000000000000001E-3</v>
      </c>
    </row>
    <row r="50" spans="1:13">
      <c r="A50" t="s">
        <v>1762</v>
      </c>
      <c r="B50" t="s">
        <v>1763</v>
      </c>
      <c r="C50" t="s">
        <v>1695</v>
      </c>
      <c r="D50" s="106" t="s">
        <v>4062</v>
      </c>
      <c r="E50" t="s">
        <v>1700</v>
      </c>
      <c r="F50" t="s">
        <v>100</v>
      </c>
      <c r="G50" s="55">
        <v>33189.86</v>
      </c>
      <c r="H50" s="55">
        <v>491.97</v>
      </c>
      <c r="I50" s="55">
        <v>0</v>
      </c>
      <c r="J50" s="55">
        <v>592.23162743573403</v>
      </c>
      <c r="K50" s="56">
        <v>2.9999999999999997E-4</v>
      </c>
      <c r="L50" s="56">
        <v>8.6E-3</v>
      </c>
      <c r="M50" s="56">
        <v>1.1999999999999999E-3</v>
      </c>
    </row>
    <row r="51" spans="1:13">
      <c r="A51" t="s">
        <v>1764</v>
      </c>
      <c r="B51" t="s">
        <v>1765</v>
      </c>
      <c r="C51" t="s">
        <v>1695</v>
      </c>
      <c r="D51" s="106" t="s">
        <v>4062</v>
      </c>
      <c r="E51" t="s">
        <v>1700</v>
      </c>
      <c r="F51" t="s">
        <v>100</v>
      </c>
      <c r="G51" s="55">
        <v>3877.34</v>
      </c>
      <c r="H51" s="55">
        <v>3962.75</v>
      </c>
      <c r="I51" s="55">
        <v>0</v>
      </c>
      <c r="J51" s="55">
        <v>557.28597791294999</v>
      </c>
      <c r="K51" s="56">
        <v>0</v>
      </c>
      <c r="L51" s="56">
        <v>8.0999999999999996E-3</v>
      </c>
      <c r="M51" s="56">
        <v>1.1000000000000001E-3</v>
      </c>
    </row>
    <row r="52" spans="1:13">
      <c r="A52" t="s">
        <v>1766</v>
      </c>
      <c r="B52" t="s">
        <v>1767</v>
      </c>
      <c r="C52" t="s">
        <v>108</v>
      </c>
      <c r="D52" s="106" t="s">
        <v>4062</v>
      </c>
      <c r="E52" t="s">
        <v>1700</v>
      </c>
      <c r="F52" t="s">
        <v>102</v>
      </c>
      <c r="G52" s="55">
        <v>29497.06</v>
      </c>
      <c r="H52" s="55">
        <v>690</v>
      </c>
      <c r="I52" s="55">
        <v>0</v>
      </c>
      <c r="J52" s="55">
        <v>816.47980068239997</v>
      </c>
      <c r="K52" s="56">
        <v>1E-4</v>
      </c>
      <c r="L52" s="56">
        <v>1.1900000000000001E-2</v>
      </c>
      <c r="M52" s="56">
        <v>1.6000000000000001E-3</v>
      </c>
    </row>
    <row r="53" spans="1:13">
      <c r="A53" t="s">
        <v>1768</v>
      </c>
      <c r="B53" t="s">
        <v>1769</v>
      </c>
      <c r="C53" t="s">
        <v>108</v>
      </c>
      <c r="D53" s="106" t="s">
        <v>4062</v>
      </c>
      <c r="E53" t="s">
        <v>1700</v>
      </c>
      <c r="F53" t="s">
        <v>100</v>
      </c>
      <c r="G53" s="55">
        <v>19122.23</v>
      </c>
      <c r="H53" s="55">
        <v>772.45</v>
      </c>
      <c r="I53" s="55">
        <v>0</v>
      </c>
      <c r="J53" s="55">
        <v>535.742957258145</v>
      </c>
      <c r="K53" s="56">
        <v>1E-4</v>
      </c>
      <c r="L53" s="56">
        <v>7.7999999999999996E-3</v>
      </c>
      <c r="M53" s="56">
        <v>1.1000000000000001E-3</v>
      </c>
    </row>
    <row r="54" spans="1:13">
      <c r="A54" t="s">
        <v>1770</v>
      </c>
      <c r="B54" t="s">
        <v>1771</v>
      </c>
      <c r="C54" t="s">
        <v>1532</v>
      </c>
      <c r="D54" s="106" t="s">
        <v>4062</v>
      </c>
      <c r="E54" t="s">
        <v>1700</v>
      </c>
      <c r="F54" t="s">
        <v>100</v>
      </c>
      <c r="G54" s="55">
        <v>712</v>
      </c>
      <c r="H54" s="55">
        <v>5397</v>
      </c>
      <c r="I54" s="55">
        <v>0</v>
      </c>
      <c r="J54" s="55">
        <v>139.37342328</v>
      </c>
      <c r="K54" s="56">
        <v>0</v>
      </c>
      <c r="L54" s="56">
        <v>2E-3</v>
      </c>
      <c r="M54" s="56">
        <v>2.9999999999999997E-4</v>
      </c>
    </row>
    <row r="55" spans="1:13">
      <c r="A55" t="s">
        <v>1772</v>
      </c>
      <c r="B55" t="s">
        <v>1773</v>
      </c>
      <c r="C55" t="s">
        <v>108</v>
      </c>
      <c r="D55" s="106" t="s">
        <v>4062</v>
      </c>
      <c r="E55" t="s">
        <v>1700</v>
      </c>
      <c r="F55" t="s">
        <v>100</v>
      </c>
      <c r="G55" s="55">
        <v>19732.52</v>
      </c>
      <c r="H55" s="55">
        <v>567.15</v>
      </c>
      <c r="I55" s="55">
        <v>0</v>
      </c>
      <c r="J55" s="55">
        <v>405.90840450185999</v>
      </c>
      <c r="K55" s="56">
        <v>6.9999999999999999E-4</v>
      </c>
      <c r="L55" s="56">
        <v>5.8999999999999999E-3</v>
      </c>
      <c r="M55" s="56">
        <v>8.0000000000000004E-4</v>
      </c>
    </row>
    <row r="56" spans="1:13">
      <c r="A56" t="s">
        <v>1774</v>
      </c>
      <c r="B56" t="s">
        <v>1775</v>
      </c>
      <c r="C56" t="s">
        <v>108</v>
      </c>
      <c r="D56" s="106" t="s">
        <v>4062</v>
      </c>
      <c r="E56" t="s">
        <v>1700</v>
      </c>
      <c r="F56" t="s">
        <v>102</v>
      </c>
      <c r="G56" s="55">
        <v>34833.870000000003</v>
      </c>
      <c r="H56" s="55">
        <v>2972.5</v>
      </c>
      <c r="I56" s="55">
        <v>0</v>
      </c>
      <c r="J56" s="55">
        <v>4153.7582097146997</v>
      </c>
      <c r="K56" s="56">
        <v>1E-4</v>
      </c>
      <c r="L56" s="56">
        <v>6.0600000000000001E-2</v>
      </c>
      <c r="M56" s="56">
        <v>8.3000000000000001E-3</v>
      </c>
    </row>
    <row r="57" spans="1:13">
      <c r="A57" t="s">
        <v>1776</v>
      </c>
      <c r="B57" t="s">
        <v>1777</v>
      </c>
      <c r="C57" t="s">
        <v>1532</v>
      </c>
      <c r="D57" s="106" t="s">
        <v>4062</v>
      </c>
      <c r="E57" t="s">
        <v>1700</v>
      </c>
      <c r="F57" t="s">
        <v>100</v>
      </c>
      <c r="G57" s="55">
        <v>4347.3999999999996</v>
      </c>
      <c r="H57" s="55">
        <v>7266</v>
      </c>
      <c r="I57" s="55">
        <v>0</v>
      </c>
      <c r="J57" s="55">
        <v>1145.704318668</v>
      </c>
      <c r="K57" s="56">
        <v>0</v>
      </c>
      <c r="L57" s="56">
        <v>1.67E-2</v>
      </c>
      <c r="M57" s="56">
        <v>2.3E-3</v>
      </c>
    </row>
    <row r="58" spans="1:13">
      <c r="A58" t="s">
        <v>1778</v>
      </c>
      <c r="B58" t="s">
        <v>1779</v>
      </c>
      <c r="C58" t="s">
        <v>1532</v>
      </c>
      <c r="D58" s="106" t="s">
        <v>4062</v>
      </c>
      <c r="E58" t="s">
        <v>1700</v>
      </c>
      <c r="F58" t="s">
        <v>100</v>
      </c>
      <c r="G58" s="55">
        <v>5624.78</v>
      </c>
      <c r="H58" s="55">
        <v>3487.98</v>
      </c>
      <c r="I58" s="55">
        <v>9.4670000000000004E-2</v>
      </c>
      <c r="J58" s="55">
        <v>711.68015763738799</v>
      </c>
      <c r="K58" s="56">
        <v>0</v>
      </c>
      <c r="L58" s="56">
        <v>1.04E-2</v>
      </c>
      <c r="M58" s="56">
        <v>1.4E-3</v>
      </c>
    </row>
    <row r="59" spans="1:13">
      <c r="A59" t="s">
        <v>1780</v>
      </c>
      <c r="B59" t="s">
        <v>1781</v>
      </c>
      <c r="C59" t="s">
        <v>108</v>
      </c>
      <c r="D59" s="106" t="s">
        <v>4062</v>
      </c>
      <c r="E59" t="s">
        <v>1700</v>
      </c>
      <c r="F59" t="s">
        <v>105</v>
      </c>
      <c r="G59" s="55">
        <v>7859.43</v>
      </c>
      <c r="H59" s="55">
        <v>5340</v>
      </c>
      <c r="I59" s="55">
        <v>0</v>
      </c>
      <c r="J59" s="55">
        <v>1149.5826356742</v>
      </c>
      <c r="K59" s="56">
        <v>1E-4</v>
      </c>
      <c r="L59" s="56">
        <v>1.6799999999999999E-2</v>
      </c>
      <c r="M59" s="56">
        <v>2.3E-3</v>
      </c>
    </row>
    <row r="60" spans="1:13">
      <c r="A60" t="s">
        <v>1782</v>
      </c>
      <c r="B60" t="s">
        <v>1783</v>
      </c>
      <c r="C60" t="s">
        <v>1695</v>
      </c>
      <c r="D60" s="106" t="s">
        <v>4062</v>
      </c>
      <c r="E60" t="s">
        <v>1700</v>
      </c>
      <c r="F60" t="s">
        <v>100</v>
      </c>
      <c r="G60" s="55">
        <v>19020.52</v>
      </c>
      <c r="H60" s="55">
        <v>1022.25</v>
      </c>
      <c r="I60" s="55">
        <v>0</v>
      </c>
      <c r="J60" s="55">
        <v>705.22396269390003</v>
      </c>
      <c r="K60" s="56">
        <v>1E-4</v>
      </c>
      <c r="L60" s="56">
        <v>1.03E-2</v>
      </c>
      <c r="M60" s="56">
        <v>1.4E-3</v>
      </c>
    </row>
    <row r="61" spans="1:13">
      <c r="A61" t="s">
        <v>1784</v>
      </c>
      <c r="B61" t="s">
        <v>1785</v>
      </c>
      <c r="C61" t="s">
        <v>108</v>
      </c>
      <c r="D61" s="106" t="s">
        <v>4062</v>
      </c>
      <c r="E61" t="s">
        <v>1700</v>
      </c>
      <c r="F61" t="s">
        <v>100</v>
      </c>
      <c r="G61" s="55">
        <v>2695.42</v>
      </c>
      <c r="H61" s="55">
        <v>4819</v>
      </c>
      <c r="I61" s="55">
        <v>0</v>
      </c>
      <c r="J61" s="55">
        <v>471.1193351046</v>
      </c>
      <c r="K61" s="56">
        <v>2.9999999999999997E-4</v>
      </c>
      <c r="L61" s="56">
        <v>6.8999999999999999E-3</v>
      </c>
      <c r="M61" s="56">
        <v>8.9999999999999998E-4</v>
      </c>
    </row>
    <row r="62" spans="1:13">
      <c r="A62" t="s">
        <v>1786</v>
      </c>
      <c r="B62" t="s">
        <v>1787</v>
      </c>
      <c r="C62" t="s">
        <v>1532</v>
      </c>
      <c r="D62" s="106" t="s">
        <v>4062</v>
      </c>
      <c r="E62" t="s">
        <v>1700</v>
      </c>
      <c r="F62" t="s">
        <v>100</v>
      </c>
      <c r="G62" s="55">
        <v>7616.34</v>
      </c>
      <c r="H62" s="55">
        <v>6526.5</v>
      </c>
      <c r="I62" s="55">
        <v>0</v>
      </c>
      <c r="J62" s="55">
        <v>1802.9107199727</v>
      </c>
      <c r="K62" s="56">
        <v>2.0000000000000001E-4</v>
      </c>
      <c r="L62" s="56">
        <v>2.63E-2</v>
      </c>
      <c r="M62" s="56">
        <v>3.5999999999999999E-3</v>
      </c>
    </row>
    <row r="63" spans="1:13">
      <c r="A63" t="s">
        <v>1788</v>
      </c>
      <c r="B63" t="s">
        <v>1789</v>
      </c>
      <c r="C63" t="s">
        <v>1695</v>
      </c>
      <c r="D63" s="106" t="s">
        <v>4062</v>
      </c>
      <c r="E63" t="s">
        <v>1700</v>
      </c>
      <c r="F63" t="s">
        <v>100</v>
      </c>
      <c r="G63" s="55">
        <v>458.53</v>
      </c>
      <c r="H63" s="55">
        <v>93137</v>
      </c>
      <c r="I63" s="55">
        <v>0</v>
      </c>
      <c r="J63" s="55">
        <v>1548.9505592846999</v>
      </c>
      <c r="K63" s="56">
        <v>0</v>
      </c>
      <c r="L63" s="56">
        <v>2.2599999999999999E-2</v>
      </c>
      <c r="M63" s="56">
        <v>3.0999999999999999E-3</v>
      </c>
    </row>
    <row r="64" spans="1:13">
      <c r="A64" t="s">
        <v>1790</v>
      </c>
      <c r="B64" t="s">
        <v>1791</v>
      </c>
      <c r="C64" t="s">
        <v>108</v>
      </c>
      <c r="D64" s="106" t="s">
        <v>4062</v>
      </c>
      <c r="E64" t="s">
        <v>1700</v>
      </c>
      <c r="F64" t="s">
        <v>102</v>
      </c>
      <c r="G64" s="55">
        <v>6591.94</v>
      </c>
      <c r="H64" s="55">
        <v>21775</v>
      </c>
      <c r="I64" s="55">
        <v>0</v>
      </c>
      <c r="J64" s="55">
        <v>5758.2303212460001</v>
      </c>
      <c r="K64" s="56">
        <v>2.0000000000000001E-4</v>
      </c>
      <c r="L64" s="56">
        <v>8.4099999999999994E-2</v>
      </c>
      <c r="M64" s="56">
        <v>1.15E-2</v>
      </c>
    </row>
    <row r="65" spans="1:13">
      <c r="A65" t="s">
        <v>1792</v>
      </c>
      <c r="B65" t="s">
        <v>1793</v>
      </c>
      <c r="C65" t="s">
        <v>108</v>
      </c>
      <c r="D65" s="106" t="s">
        <v>4062</v>
      </c>
      <c r="E65" t="s">
        <v>1700</v>
      </c>
      <c r="F65" t="s">
        <v>102</v>
      </c>
      <c r="G65" s="55">
        <v>4058.39</v>
      </c>
      <c r="H65" s="55">
        <v>9116.7000000000116</v>
      </c>
      <c r="I65" s="55">
        <v>0</v>
      </c>
      <c r="J65" s="55">
        <v>1484.2568629171101</v>
      </c>
      <c r="K65" s="56">
        <v>6.9999999999999999E-4</v>
      </c>
      <c r="L65" s="56">
        <v>2.1700000000000001E-2</v>
      </c>
      <c r="M65" s="56">
        <v>3.0000000000000001E-3</v>
      </c>
    </row>
    <row r="66" spans="1:13">
      <c r="A66" t="s">
        <v>1794</v>
      </c>
      <c r="B66" t="s">
        <v>1795</v>
      </c>
      <c r="C66" t="s">
        <v>108</v>
      </c>
      <c r="D66" s="106" t="s">
        <v>4062</v>
      </c>
      <c r="E66" t="s">
        <v>1700</v>
      </c>
      <c r="F66" t="s">
        <v>102</v>
      </c>
      <c r="G66" s="55">
        <v>6340.04</v>
      </c>
      <c r="H66" s="55">
        <v>2553.8000000000002</v>
      </c>
      <c r="I66" s="55">
        <v>0</v>
      </c>
      <c r="J66" s="55">
        <v>649.52594460163198</v>
      </c>
      <c r="K66" s="56">
        <v>2.0000000000000001E-4</v>
      </c>
      <c r="L66" s="56">
        <v>9.4999999999999998E-3</v>
      </c>
      <c r="M66" s="56">
        <v>1.2999999999999999E-3</v>
      </c>
    </row>
    <row r="67" spans="1:13">
      <c r="A67" t="s">
        <v>1796</v>
      </c>
      <c r="B67" t="s">
        <v>1797</v>
      </c>
      <c r="C67" t="s">
        <v>1798</v>
      </c>
      <c r="D67" s="106" t="s">
        <v>4062</v>
      </c>
      <c r="E67" t="s">
        <v>1700</v>
      </c>
      <c r="F67" t="s">
        <v>168</v>
      </c>
      <c r="G67" s="55">
        <v>45303.13</v>
      </c>
      <c r="H67" s="55">
        <v>247449.99999999956</v>
      </c>
      <c r="I67" s="55">
        <v>0</v>
      </c>
      <c r="J67" s="55">
        <v>2873.9742327578401</v>
      </c>
      <c r="K67" s="56">
        <v>0</v>
      </c>
      <c r="L67" s="56">
        <v>4.2000000000000003E-2</v>
      </c>
      <c r="M67" s="56">
        <v>5.7000000000000002E-3</v>
      </c>
    </row>
    <row r="68" spans="1:13">
      <c r="A68" t="s">
        <v>1799</v>
      </c>
      <c r="B68" t="s">
        <v>1800</v>
      </c>
      <c r="C68" t="s">
        <v>108</v>
      </c>
      <c r="D68" s="106" t="s">
        <v>4062</v>
      </c>
      <c r="E68" t="s">
        <v>1700</v>
      </c>
      <c r="F68" t="s">
        <v>102</v>
      </c>
      <c r="G68" s="55">
        <v>778.31</v>
      </c>
      <c r="H68" s="55">
        <v>19498</v>
      </c>
      <c r="I68" s="55">
        <v>0</v>
      </c>
      <c r="J68" s="55">
        <v>608.77989185208003</v>
      </c>
      <c r="K68" s="56">
        <v>1E-4</v>
      </c>
      <c r="L68" s="56">
        <v>8.8999999999999999E-3</v>
      </c>
      <c r="M68" s="56">
        <v>1.1999999999999999E-3</v>
      </c>
    </row>
    <row r="69" spans="1:13">
      <c r="A69" t="s">
        <v>1801</v>
      </c>
      <c r="B69" t="s">
        <v>1802</v>
      </c>
      <c r="C69" t="s">
        <v>1532</v>
      </c>
      <c r="D69" s="106" t="s">
        <v>4062</v>
      </c>
      <c r="E69" t="s">
        <v>1700</v>
      </c>
      <c r="F69" t="s">
        <v>100</v>
      </c>
      <c r="G69" s="55">
        <v>1366.86</v>
      </c>
      <c r="H69" s="55">
        <v>17881</v>
      </c>
      <c r="I69" s="55">
        <v>0</v>
      </c>
      <c r="J69" s="55">
        <v>886.46867414819997</v>
      </c>
      <c r="K69" s="56">
        <v>0</v>
      </c>
      <c r="L69" s="56">
        <v>1.29E-2</v>
      </c>
      <c r="M69" s="56">
        <v>1.8E-3</v>
      </c>
    </row>
    <row r="70" spans="1:13">
      <c r="A70" t="s">
        <v>1803</v>
      </c>
      <c r="B70" t="s">
        <v>1804</v>
      </c>
      <c r="C70" t="s">
        <v>1532</v>
      </c>
      <c r="D70" s="106" t="s">
        <v>4062</v>
      </c>
      <c r="E70" t="s">
        <v>1700</v>
      </c>
      <c r="F70" t="s">
        <v>100</v>
      </c>
      <c r="G70" s="55">
        <v>5162.1000000000004</v>
      </c>
      <c r="H70" s="55">
        <v>3760</v>
      </c>
      <c r="I70" s="55">
        <v>0</v>
      </c>
      <c r="J70" s="55">
        <v>703.98241991999998</v>
      </c>
      <c r="K70" s="56">
        <v>0</v>
      </c>
      <c r="L70" s="56">
        <v>1.03E-2</v>
      </c>
      <c r="M70" s="56">
        <v>1.4E-3</v>
      </c>
    </row>
    <row r="71" spans="1:13">
      <c r="A71" t="s">
        <v>1805</v>
      </c>
      <c r="B71" t="s">
        <v>1806</v>
      </c>
      <c r="C71" t="s">
        <v>1532</v>
      </c>
      <c r="D71" s="106" t="s">
        <v>4062</v>
      </c>
      <c r="E71" t="s">
        <v>1700</v>
      </c>
      <c r="F71" t="s">
        <v>100</v>
      </c>
      <c r="G71" s="55">
        <v>6198.45</v>
      </c>
      <c r="H71" s="55">
        <v>11399</v>
      </c>
      <c r="I71" s="55">
        <v>0</v>
      </c>
      <c r="J71" s="55">
        <v>2562.6978913184998</v>
      </c>
      <c r="K71" s="56">
        <v>0</v>
      </c>
      <c r="L71" s="56">
        <v>3.7400000000000003E-2</v>
      </c>
      <c r="M71" s="56">
        <v>5.1000000000000004E-3</v>
      </c>
    </row>
    <row r="72" spans="1:13">
      <c r="A72" t="s">
        <v>1807</v>
      </c>
      <c r="B72" t="s">
        <v>1808</v>
      </c>
      <c r="C72" t="s">
        <v>1532</v>
      </c>
      <c r="D72" s="106" t="s">
        <v>4062</v>
      </c>
      <c r="E72" t="s">
        <v>1700</v>
      </c>
      <c r="F72" t="s">
        <v>100</v>
      </c>
      <c r="G72" s="55">
        <v>11188.54</v>
      </c>
      <c r="H72" s="55">
        <v>4006</v>
      </c>
      <c r="I72" s="55">
        <v>0</v>
      </c>
      <c r="J72" s="55">
        <v>1625.6682332748001</v>
      </c>
      <c r="K72" s="56">
        <v>1E-4</v>
      </c>
      <c r="L72" s="56">
        <v>2.3699999999999999E-2</v>
      </c>
      <c r="M72" s="56">
        <v>3.2000000000000002E-3</v>
      </c>
    </row>
    <row r="73" spans="1:13">
      <c r="A73" t="s">
        <v>1809</v>
      </c>
      <c r="B73" t="s">
        <v>1810</v>
      </c>
      <c r="C73" t="s">
        <v>1695</v>
      </c>
      <c r="D73" s="106" t="s">
        <v>4062</v>
      </c>
      <c r="E73" t="s">
        <v>1700</v>
      </c>
      <c r="F73" t="s">
        <v>100</v>
      </c>
      <c r="G73" s="55">
        <v>3951.59</v>
      </c>
      <c r="H73" s="55">
        <v>5893.5</v>
      </c>
      <c r="I73" s="55">
        <v>0</v>
      </c>
      <c r="J73" s="55">
        <v>844.68099176955002</v>
      </c>
      <c r="K73" s="56">
        <v>0</v>
      </c>
      <c r="L73" s="56">
        <v>1.23E-2</v>
      </c>
      <c r="M73" s="56">
        <v>1.6999999999999999E-3</v>
      </c>
    </row>
    <row r="74" spans="1:13">
      <c r="A74" t="s">
        <v>1811</v>
      </c>
      <c r="B74" t="s">
        <v>1812</v>
      </c>
      <c r="C74" t="s">
        <v>108</v>
      </c>
      <c r="D74" s="106" t="s">
        <v>4062</v>
      </c>
      <c r="E74" t="s">
        <v>1700</v>
      </c>
      <c r="F74" t="s">
        <v>102</v>
      </c>
      <c r="G74" s="55">
        <v>1808.47</v>
      </c>
      <c r="H74" s="55">
        <v>20075</v>
      </c>
      <c r="I74" s="55">
        <v>0</v>
      </c>
      <c r="J74" s="55">
        <v>1456.412794089</v>
      </c>
      <c r="K74" s="56">
        <v>5.9999999999999995E-4</v>
      </c>
      <c r="L74" s="56">
        <v>2.1299999999999999E-2</v>
      </c>
      <c r="M74" s="56">
        <v>2.8999999999999998E-3</v>
      </c>
    </row>
    <row r="75" spans="1:13">
      <c r="A75" t="s">
        <v>1813</v>
      </c>
      <c r="B75" t="s">
        <v>1814</v>
      </c>
      <c r="C75" t="s">
        <v>1532</v>
      </c>
      <c r="D75" s="106" t="s">
        <v>4062</v>
      </c>
      <c r="E75" t="s">
        <v>1700</v>
      </c>
      <c r="F75" t="s">
        <v>100</v>
      </c>
      <c r="G75" s="55">
        <v>1586.74</v>
      </c>
      <c r="H75" s="55">
        <v>4602</v>
      </c>
      <c r="I75" s="55">
        <v>0</v>
      </c>
      <c r="J75" s="55">
        <v>264.8499771996</v>
      </c>
      <c r="K75" s="56">
        <v>0</v>
      </c>
      <c r="L75" s="56">
        <v>3.8999999999999998E-3</v>
      </c>
      <c r="M75" s="56">
        <v>5.0000000000000001E-4</v>
      </c>
    </row>
    <row r="76" spans="1:13">
      <c r="A76" t="s">
        <v>1815</v>
      </c>
      <c r="B76" t="s">
        <v>1816</v>
      </c>
      <c r="C76" t="s">
        <v>1532</v>
      </c>
      <c r="D76" s="106" t="s">
        <v>4062</v>
      </c>
      <c r="E76" t="s">
        <v>1700</v>
      </c>
      <c r="F76" t="s">
        <v>100</v>
      </c>
      <c r="G76" s="55">
        <v>1218.55</v>
      </c>
      <c r="H76" s="55">
        <v>8929</v>
      </c>
      <c r="I76" s="55">
        <v>0</v>
      </c>
      <c r="J76" s="55">
        <v>394.63330309650001</v>
      </c>
      <c r="K76" s="56">
        <v>0</v>
      </c>
      <c r="L76" s="56">
        <v>5.7999999999999996E-3</v>
      </c>
      <c r="M76" s="56">
        <v>8.0000000000000004E-4</v>
      </c>
    </row>
    <row r="77" spans="1:13">
      <c r="A77" t="s">
        <v>1817</v>
      </c>
      <c r="B77" t="s">
        <v>1818</v>
      </c>
      <c r="C77" t="s">
        <v>1695</v>
      </c>
      <c r="D77" s="106" t="s">
        <v>4062</v>
      </c>
      <c r="E77" t="s">
        <v>1700</v>
      </c>
      <c r="F77" t="s">
        <v>100</v>
      </c>
      <c r="G77" s="55">
        <v>8421.92</v>
      </c>
      <c r="H77" s="55">
        <v>3163.375</v>
      </c>
      <c r="I77" s="55">
        <v>0</v>
      </c>
      <c r="J77" s="55">
        <v>966.2941390986</v>
      </c>
      <c r="K77" s="56">
        <v>4.0000000000000002E-4</v>
      </c>
      <c r="L77" s="56">
        <v>1.41E-2</v>
      </c>
      <c r="M77" s="56">
        <v>1.9E-3</v>
      </c>
    </row>
    <row r="78" spans="1:13">
      <c r="A78" t="s">
        <v>1819</v>
      </c>
      <c r="B78" t="s">
        <v>1820</v>
      </c>
      <c r="C78" t="s">
        <v>1532</v>
      </c>
      <c r="D78" s="106" t="s">
        <v>4062</v>
      </c>
      <c r="E78" t="s">
        <v>1700</v>
      </c>
      <c r="F78" t="s">
        <v>100</v>
      </c>
      <c r="G78" s="55">
        <v>1897.89</v>
      </c>
      <c r="H78" s="55">
        <v>19248</v>
      </c>
      <c r="I78" s="55">
        <v>0</v>
      </c>
      <c r="J78" s="55">
        <v>1324.9643803343999</v>
      </c>
      <c r="K78" s="56">
        <v>0</v>
      </c>
      <c r="L78" s="56">
        <v>1.9300000000000001E-2</v>
      </c>
      <c r="M78" s="56">
        <v>2.5999999999999999E-3</v>
      </c>
    </row>
    <row r="79" spans="1:13">
      <c r="A79" t="s">
        <v>1821</v>
      </c>
      <c r="B79" t="s">
        <v>1822</v>
      </c>
      <c r="C79" t="s">
        <v>101</v>
      </c>
      <c r="D79" s="106" t="s">
        <v>4062</v>
      </c>
      <c r="E79" t="s">
        <v>1700</v>
      </c>
      <c r="F79" t="s">
        <v>107</v>
      </c>
      <c r="G79" s="55">
        <v>6509.7</v>
      </c>
      <c r="H79" s="55">
        <v>9441</v>
      </c>
      <c r="I79" s="55">
        <v>0</v>
      </c>
      <c r="J79" s="55">
        <v>1521.2717973081001</v>
      </c>
      <c r="K79" s="56">
        <v>0</v>
      </c>
      <c r="L79" s="56">
        <v>2.2200000000000001E-2</v>
      </c>
      <c r="M79" s="56">
        <v>3.0000000000000001E-3</v>
      </c>
    </row>
    <row r="80" spans="1:13">
      <c r="A80" s="57" t="s">
        <v>1823</v>
      </c>
      <c r="B80" s="107" t="s">
        <v>4062</v>
      </c>
      <c r="C80" s="108" t="s">
        <v>4062</v>
      </c>
      <c r="D80" s="108" t="s">
        <v>4062</v>
      </c>
      <c r="E80" s="108" t="s">
        <v>4062</v>
      </c>
      <c r="F80" s="108" t="s">
        <v>4062</v>
      </c>
      <c r="G80" s="59">
        <v>0</v>
      </c>
      <c r="H80" s="108" t="s">
        <v>4062</v>
      </c>
      <c r="I80" s="59">
        <v>0</v>
      </c>
      <c r="J80" s="59">
        <v>0</v>
      </c>
      <c r="K80" s="108" t="s">
        <v>4062</v>
      </c>
      <c r="L80" s="58">
        <v>0</v>
      </c>
      <c r="M80" s="58">
        <v>0</v>
      </c>
    </row>
    <row r="81" spans="1:13">
      <c r="A81" t="s">
        <v>177</v>
      </c>
      <c r="B81" t="s">
        <v>177</v>
      </c>
      <c r="C81" s="108" t="s">
        <v>4062</v>
      </c>
      <c r="D81" s="108" t="s">
        <v>4062</v>
      </c>
      <c r="E81" t="s">
        <v>177</v>
      </c>
      <c r="F81" t="s">
        <v>177</v>
      </c>
      <c r="G81" s="55">
        <v>0</v>
      </c>
      <c r="H81" s="55">
        <v>0</v>
      </c>
      <c r="I81" s="108" t="s">
        <v>4062</v>
      </c>
      <c r="J81" s="55">
        <v>0</v>
      </c>
      <c r="K81" s="56">
        <v>0</v>
      </c>
      <c r="L81" s="56">
        <v>0</v>
      </c>
      <c r="M81" s="56">
        <v>0</v>
      </c>
    </row>
    <row r="82" spans="1:13">
      <c r="A82" s="57" t="s">
        <v>825</v>
      </c>
      <c r="B82" s="107" t="s">
        <v>4062</v>
      </c>
      <c r="C82" s="108" t="s">
        <v>4062</v>
      </c>
      <c r="D82" s="108" t="s">
        <v>4062</v>
      </c>
      <c r="E82" s="108" t="s">
        <v>4062</v>
      </c>
      <c r="F82" s="108" t="s">
        <v>4062</v>
      </c>
      <c r="G82" s="59">
        <v>0</v>
      </c>
      <c r="H82" s="108" t="s">
        <v>4062</v>
      </c>
      <c r="I82" s="59">
        <v>0</v>
      </c>
      <c r="J82" s="59">
        <v>0</v>
      </c>
      <c r="K82" s="108" t="s">
        <v>4062</v>
      </c>
      <c r="L82" s="58">
        <v>0</v>
      </c>
      <c r="M82" s="58">
        <v>0</v>
      </c>
    </row>
    <row r="83" spans="1:13">
      <c r="A83" t="s">
        <v>177</v>
      </c>
      <c r="B83" t="s">
        <v>177</v>
      </c>
      <c r="C83" s="108" t="s">
        <v>4062</v>
      </c>
      <c r="D83" s="108" t="s">
        <v>4062</v>
      </c>
      <c r="E83" t="s">
        <v>177</v>
      </c>
      <c r="F83" t="s">
        <v>177</v>
      </c>
      <c r="G83" s="55">
        <v>0</v>
      </c>
      <c r="H83" s="55">
        <v>0</v>
      </c>
      <c r="I83" s="108" t="s">
        <v>4062</v>
      </c>
      <c r="J83" s="55">
        <v>0</v>
      </c>
      <c r="K83" s="56">
        <v>0</v>
      </c>
      <c r="L83" s="56">
        <v>0</v>
      </c>
      <c r="M83" s="56">
        <v>0</v>
      </c>
    </row>
    <row r="84" spans="1:13">
      <c r="A84" s="57" t="s">
        <v>1742</v>
      </c>
      <c r="B84" s="107" t="s">
        <v>4062</v>
      </c>
      <c r="C84" s="108" t="s">
        <v>4062</v>
      </c>
      <c r="D84" s="108" t="s">
        <v>4062</v>
      </c>
      <c r="E84" s="108" t="s">
        <v>4062</v>
      </c>
      <c r="F84" s="108" t="s">
        <v>4062</v>
      </c>
      <c r="G84" s="59">
        <v>0</v>
      </c>
      <c r="H84" s="108" t="s">
        <v>4062</v>
      </c>
      <c r="I84" s="59">
        <v>0</v>
      </c>
      <c r="J84" s="59">
        <v>0</v>
      </c>
      <c r="K84" s="108" t="s">
        <v>4062</v>
      </c>
      <c r="L84" s="58">
        <v>0</v>
      </c>
      <c r="M84" s="58">
        <v>0</v>
      </c>
    </row>
    <row r="85" spans="1:13">
      <c r="A85" t="s">
        <v>177</v>
      </c>
      <c r="B85" t="s">
        <v>177</v>
      </c>
      <c r="C85" s="108" t="s">
        <v>4062</v>
      </c>
      <c r="D85" s="108" t="s">
        <v>4062</v>
      </c>
      <c r="E85" t="s">
        <v>177</v>
      </c>
      <c r="F85" t="s">
        <v>177</v>
      </c>
      <c r="G85" s="55">
        <v>0</v>
      </c>
      <c r="H85" s="55">
        <v>0</v>
      </c>
      <c r="I85" s="108" t="s">
        <v>4062</v>
      </c>
      <c r="J85" s="55">
        <v>0</v>
      </c>
      <c r="K85" s="56">
        <v>0</v>
      </c>
      <c r="L85" s="56">
        <v>0</v>
      </c>
      <c r="M85" s="56">
        <v>0</v>
      </c>
    </row>
    <row r="86" spans="1:13">
      <c r="A86" t="s">
        <v>186</v>
      </c>
      <c r="B86" s="107" t="s">
        <v>4062</v>
      </c>
      <c r="C86" s="108" t="s">
        <v>4062</v>
      </c>
      <c r="D86" s="108" t="s">
        <v>4062</v>
      </c>
      <c r="E86" s="108" t="s">
        <v>4062</v>
      </c>
      <c r="F86" s="108" t="s">
        <v>4062</v>
      </c>
      <c r="G86" s="108" t="s">
        <v>4062</v>
      </c>
      <c r="H86" s="108" t="s">
        <v>4062</v>
      </c>
      <c r="I86" s="108" t="s">
        <v>4062</v>
      </c>
      <c r="J86" s="108" t="s">
        <v>4062</v>
      </c>
      <c r="K86" s="108" t="s">
        <v>4062</v>
      </c>
      <c r="L86" s="108" t="s">
        <v>4062</v>
      </c>
      <c r="M86" s="108" t="s">
        <v>4062</v>
      </c>
    </row>
    <row r="87" spans="1:13">
      <c r="A87" t="s">
        <v>299</v>
      </c>
      <c r="B87" s="107" t="s">
        <v>4062</v>
      </c>
      <c r="C87" s="108" t="s">
        <v>4062</v>
      </c>
      <c r="D87" s="108" t="s">
        <v>4062</v>
      </c>
      <c r="E87" s="108" t="s">
        <v>4062</v>
      </c>
      <c r="F87" s="108" t="s">
        <v>4062</v>
      </c>
      <c r="G87" s="108" t="s">
        <v>4062</v>
      </c>
      <c r="H87" s="108" t="s">
        <v>4062</v>
      </c>
      <c r="I87" s="108" t="s">
        <v>4062</v>
      </c>
      <c r="J87" s="108" t="s">
        <v>4062</v>
      </c>
      <c r="K87" s="108" t="s">
        <v>4062</v>
      </c>
      <c r="L87" s="108" t="s">
        <v>4062</v>
      </c>
      <c r="M87" s="108" t="s">
        <v>4062</v>
      </c>
    </row>
    <row r="88" spans="1:13">
      <c r="A88" t="s">
        <v>300</v>
      </c>
      <c r="B88" s="107" t="s">
        <v>4062</v>
      </c>
      <c r="C88" s="108" t="s">
        <v>4062</v>
      </c>
      <c r="D88" s="108" t="s">
        <v>4062</v>
      </c>
      <c r="E88" s="108" t="s">
        <v>4062</v>
      </c>
      <c r="F88" s="108" t="s">
        <v>4062</v>
      </c>
      <c r="G88" s="108" t="s">
        <v>4062</v>
      </c>
      <c r="H88" s="108" t="s">
        <v>4062</v>
      </c>
      <c r="I88" s="108" t="s">
        <v>4062</v>
      </c>
      <c r="J88" s="108" t="s">
        <v>4062</v>
      </c>
      <c r="K88" s="108" t="s">
        <v>4062</v>
      </c>
      <c r="L88" s="108" t="s">
        <v>4062</v>
      </c>
      <c r="M88" s="108" t="s">
        <v>4062</v>
      </c>
    </row>
    <row r="89" spans="1:13">
      <c r="A89" t="s">
        <v>301</v>
      </c>
      <c r="B89" s="107" t="s">
        <v>4062</v>
      </c>
      <c r="C89" s="108" t="s">
        <v>4062</v>
      </c>
      <c r="D89" s="108" t="s">
        <v>4062</v>
      </c>
      <c r="E89" s="108" t="s">
        <v>4062</v>
      </c>
      <c r="F89" s="108" t="s">
        <v>4062</v>
      </c>
      <c r="G89" s="108" t="s">
        <v>4062</v>
      </c>
      <c r="H89" s="108" t="s">
        <v>4062</v>
      </c>
      <c r="I89" s="108" t="s">
        <v>4062</v>
      </c>
      <c r="J89" s="108" t="s">
        <v>4062</v>
      </c>
      <c r="K89" s="108" t="s">
        <v>4062</v>
      </c>
      <c r="L89" s="108" t="s">
        <v>4062</v>
      </c>
      <c r="M89" s="108" t="s">
        <v>4062</v>
      </c>
    </row>
    <row r="90" spans="1:13">
      <c r="A90" t="s">
        <v>302</v>
      </c>
      <c r="B90" s="107" t="s">
        <v>4062</v>
      </c>
      <c r="C90" s="108" t="s">
        <v>4062</v>
      </c>
      <c r="D90" s="108" t="s">
        <v>4062</v>
      </c>
      <c r="E90" s="108" t="s">
        <v>4062</v>
      </c>
      <c r="F90" s="108" t="s">
        <v>4062</v>
      </c>
      <c r="G90" s="108" t="s">
        <v>4062</v>
      </c>
      <c r="H90" s="108" t="s">
        <v>4062</v>
      </c>
      <c r="I90" s="108" t="s">
        <v>4062</v>
      </c>
      <c r="J90" s="108" t="s">
        <v>4062</v>
      </c>
      <c r="K90" s="108" t="s">
        <v>4062</v>
      </c>
      <c r="L90" s="108" t="s">
        <v>4062</v>
      </c>
      <c r="M90" s="108" t="s">
        <v>4062</v>
      </c>
    </row>
    <row r="91" spans="1:13" hidden="1">
      <c r="C91" s="13"/>
      <c r="D91" s="13"/>
      <c r="E91" s="13"/>
      <c r="F91" s="13"/>
    </row>
    <row r="92" spans="1:13" hidden="1">
      <c r="C92" s="13"/>
      <c r="D92" s="13"/>
      <c r="E92" s="13"/>
      <c r="F92" s="13"/>
    </row>
    <row r="93" spans="1:13" hidden="1">
      <c r="C93" s="13"/>
      <c r="D93" s="13"/>
      <c r="E93" s="13"/>
      <c r="F93" s="13"/>
    </row>
    <row r="94" spans="1:13" hidden="1">
      <c r="C94" s="13"/>
      <c r="D94" s="13"/>
      <c r="E94" s="13"/>
      <c r="F94" s="13"/>
    </row>
    <row r="95" spans="1:13" hidden="1">
      <c r="C95" s="13"/>
      <c r="D95" s="13"/>
      <c r="E95" s="13"/>
      <c r="F95" s="13"/>
    </row>
    <row r="96" spans="1:13" hidden="1">
      <c r="C96" s="13"/>
      <c r="D96" s="13"/>
      <c r="E96" s="13"/>
      <c r="F96" s="13"/>
    </row>
    <row r="97" spans="3:6" hidden="1">
      <c r="C97" s="13"/>
      <c r="D97" s="13"/>
      <c r="E97" s="13"/>
      <c r="F97" s="13"/>
    </row>
    <row r="98" spans="3:6" hidden="1">
      <c r="C98" s="13"/>
      <c r="D98" s="13"/>
      <c r="E98" s="13"/>
      <c r="F98" s="13"/>
    </row>
    <row r="99" spans="3:6" hidden="1">
      <c r="C99" s="13"/>
      <c r="D99" s="13"/>
      <c r="E99" s="13"/>
      <c r="F99" s="13"/>
    </row>
    <row r="100" spans="3:6" hidden="1">
      <c r="C100" s="13"/>
      <c r="D100" s="13"/>
      <c r="E100" s="13"/>
      <c r="F100" s="13"/>
    </row>
    <row r="101" spans="3:6" hidden="1">
      <c r="C101" s="13"/>
      <c r="D101" s="13"/>
      <c r="E101" s="13"/>
      <c r="F101" s="13"/>
    </row>
    <row r="102" spans="3:6" hidden="1">
      <c r="C102" s="13"/>
      <c r="D102" s="13"/>
      <c r="E102" s="13"/>
      <c r="F102" s="13"/>
    </row>
    <row r="103" spans="3:6" hidden="1">
      <c r="C103" s="13"/>
      <c r="D103" s="13"/>
      <c r="E103" s="13"/>
      <c r="F103" s="13"/>
    </row>
    <row r="104" spans="3:6" hidden="1">
      <c r="C104" s="13"/>
      <c r="D104" s="13"/>
      <c r="E104" s="13"/>
      <c r="F104" s="13"/>
    </row>
    <row r="105" spans="3:6" hidden="1">
      <c r="C105" s="13"/>
      <c r="D105" s="13"/>
      <c r="E105" s="13"/>
      <c r="F105" s="13"/>
    </row>
    <row r="106" spans="3:6" hidden="1">
      <c r="C106" s="13"/>
      <c r="D106" s="13"/>
      <c r="E106" s="13"/>
      <c r="F106" s="13"/>
    </row>
    <row r="107" spans="3:6" hidden="1">
      <c r="C107" s="13"/>
      <c r="D107" s="13"/>
      <c r="E107" s="13"/>
      <c r="F107" s="13"/>
    </row>
    <row r="108" spans="3:6" hidden="1">
      <c r="C108" s="13"/>
      <c r="D108" s="13"/>
      <c r="E108" s="13"/>
      <c r="F108" s="13"/>
    </row>
    <row r="109" spans="3:6" hidden="1">
      <c r="C109" s="13"/>
      <c r="D109" s="13"/>
      <c r="E109" s="13"/>
      <c r="F109" s="13"/>
    </row>
    <row r="110" spans="3:6" hidden="1">
      <c r="C110" s="13"/>
      <c r="D110" s="13"/>
      <c r="E110" s="13"/>
      <c r="F110" s="13"/>
    </row>
    <row r="111" spans="3:6" hidden="1">
      <c r="C111" s="13"/>
      <c r="D111" s="13"/>
      <c r="E111" s="13"/>
      <c r="F111" s="13"/>
    </row>
    <row r="112" spans="3:6" hidden="1">
      <c r="C112" s="13"/>
      <c r="D112" s="13"/>
      <c r="E112" s="13"/>
      <c r="F112" s="13"/>
    </row>
    <row r="113" spans="3:6" hidden="1">
      <c r="C113" s="13"/>
      <c r="D113" s="13"/>
      <c r="E113" s="13"/>
      <c r="F113" s="13"/>
    </row>
    <row r="114" spans="3:6" hidden="1">
      <c r="C114" s="13"/>
      <c r="D114" s="13"/>
      <c r="E114" s="13"/>
      <c r="F114" s="13"/>
    </row>
    <row r="115" spans="3:6" hidden="1">
      <c r="C115" s="13"/>
      <c r="D115" s="13"/>
      <c r="E115" s="13"/>
      <c r="F115" s="13"/>
    </row>
    <row r="116" spans="3:6" hidden="1">
      <c r="C116" s="13"/>
      <c r="D116" s="13"/>
      <c r="E116" s="13"/>
      <c r="F116" s="13"/>
    </row>
    <row r="117" spans="3:6" hidden="1">
      <c r="C117" s="13"/>
      <c r="D117" s="13"/>
      <c r="E117" s="13"/>
      <c r="F117" s="13"/>
    </row>
    <row r="118" spans="3:6" hidden="1">
      <c r="C118" s="13"/>
      <c r="D118" s="13"/>
      <c r="E118" s="13"/>
      <c r="F118" s="13"/>
    </row>
    <row r="119" spans="3:6" hidden="1">
      <c r="C119" s="13"/>
      <c r="D119" s="13"/>
      <c r="E119" s="13"/>
      <c r="F119" s="13"/>
    </row>
    <row r="120" spans="3:6" hidden="1">
      <c r="C120" s="13"/>
      <c r="D120" s="13"/>
      <c r="E120" s="13"/>
      <c r="F120" s="13"/>
    </row>
    <row r="121" spans="3:6" hidden="1">
      <c r="C121" s="13"/>
      <c r="D121" s="13"/>
      <c r="E121" s="13"/>
      <c r="F121" s="13"/>
    </row>
    <row r="122" spans="3:6" hidden="1">
      <c r="C122" s="13"/>
      <c r="D122" s="13"/>
      <c r="E122" s="13"/>
      <c r="F122" s="13"/>
    </row>
    <row r="123" spans="3:6" hidden="1">
      <c r="C123" s="13"/>
      <c r="D123" s="13"/>
      <c r="E123" s="13"/>
      <c r="F123" s="13"/>
    </row>
    <row r="124" spans="3:6" hidden="1">
      <c r="C124" s="13"/>
      <c r="D124" s="13"/>
      <c r="E124" s="13"/>
      <c r="F124" s="13"/>
    </row>
    <row r="125" spans="3:6" hidden="1">
      <c r="C125" s="13"/>
      <c r="D125" s="13"/>
      <c r="E125" s="13"/>
      <c r="F125" s="13"/>
    </row>
    <row r="126" spans="3:6" hidden="1">
      <c r="C126" s="13"/>
      <c r="D126" s="13"/>
      <c r="E126" s="13"/>
      <c r="F126" s="13"/>
    </row>
    <row r="127" spans="3:6" hidden="1">
      <c r="C127" s="13"/>
      <c r="D127" s="13"/>
      <c r="E127" s="13"/>
      <c r="F127" s="13"/>
    </row>
    <row r="128" spans="3:6" hidden="1">
      <c r="C128" s="13"/>
      <c r="D128" s="13"/>
      <c r="E128" s="13"/>
      <c r="F128" s="13"/>
    </row>
    <row r="129" spans="3:6" hidden="1">
      <c r="C129" s="13"/>
      <c r="D129" s="13"/>
      <c r="E129" s="13"/>
      <c r="F129" s="13"/>
    </row>
    <row r="130" spans="3:6" hidden="1">
      <c r="C130" s="13"/>
      <c r="D130" s="13"/>
      <c r="E130" s="13"/>
      <c r="F130" s="13"/>
    </row>
    <row r="131" spans="3:6" hidden="1">
      <c r="C131" s="13"/>
      <c r="D131" s="13"/>
      <c r="E131" s="13"/>
      <c r="F131" s="13"/>
    </row>
    <row r="132" spans="3:6" hidden="1">
      <c r="C132" s="13"/>
      <c r="D132" s="13"/>
      <c r="E132" s="13"/>
      <c r="F132" s="13"/>
    </row>
    <row r="133" spans="3:6" hidden="1">
      <c r="C133" s="13"/>
      <c r="D133" s="13"/>
      <c r="E133" s="13"/>
      <c r="F133" s="13"/>
    </row>
    <row r="134" spans="3:6" hidden="1">
      <c r="C134" s="13"/>
      <c r="D134" s="13"/>
      <c r="E134" s="13"/>
      <c r="F134" s="13"/>
    </row>
    <row r="135" spans="3:6" hidden="1">
      <c r="C135" s="13"/>
      <c r="D135" s="13"/>
      <c r="E135" s="13"/>
      <c r="F135" s="13"/>
    </row>
    <row r="136" spans="3:6" hidden="1">
      <c r="C136" s="13"/>
      <c r="D136" s="13"/>
      <c r="E136" s="13"/>
      <c r="F136" s="13"/>
    </row>
    <row r="137" spans="3:6" hidden="1">
      <c r="C137" s="13"/>
      <c r="D137" s="13"/>
      <c r="E137" s="13"/>
      <c r="F137" s="13"/>
    </row>
    <row r="138" spans="3:6" hidden="1">
      <c r="C138" s="13"/>
      <c r="D138" s="13"/>
      <c r="E138" s="13"/>
      <c r="F138" s="13"/>
    </row>
    <row r="139" spans="3:6" hidden="1">
      <c r="C139" s="13"/>
      <c r="D139" s="13"/>
      <c r="E139" s="13"/>
      <c r="F139" s="13"/>
    </row>
    <row r="140" spans="3:6" hidden="1">
      <c r="C140" s="13"/>
      <c r="D140" s="13"/>
      <c r="E140" s="13"/>
      <c r="F140" s="13"/>
    </row>
    <row r="141" spans="3:6" hidden="1">
      <c r="C141" s="13"/>
      <c r="D141" s="13"/>
      <c r="E141" s="13"/>
      <c r="F141" s="13"/>
    </row>
    <row r="142" spans="3:6" hidden="1">
      <c r="C142" s="13"/>
      <c r="D142" s="13"/>
      <c r="E142" s="13"/>
      <c r="F142" s="13"/>
    </row>
    <row r="143" spans="3:6" hidden="1">
      <c r="C143" s="13"/>
      <c r="D143" s="13"/>
      <c r="E143" s="13"/>
      <c r="F143" s="13"/>
    </row>
    <row r="144" spans="3:6" hidden="1">
      <c r="C144" s="13"/>
      <c r="D144" s="13"/>
      <c r="E144" s="13"/>
      <c r="F144" s="13"/>
    </row>
    <row r="145" spans="3:6" hidden="1">
      <c r="C145" s="13"/>
      <c r="D145" s="13"/>
      <c r="E145" s="13"/>
      <c r="F145" s="13"/>
    </row>
    <row r="146" spans="3:6" hidden="1">
      <c r="C146" s="13"/>
      <c r="D146" s="13"/>
      <c r="E146" s="13"/>
      <c r="F146" s="13"/>
    </row>
    <row r="147" spans="3:6" hidden="1">
      <c r="C147" s="13"/>
      <c r="D147" s="13"/>
      <c r="E147" s="13"/>
      <c r="F147" s="13"/>
    </row>
    <row r="148" spans="3:6" hidden="1">
      <c r="C148" s="13"/>
      <c r="D148" s="13"/>
      <c r="E148" s="13"/>
      <c r="F148" s="13"/>
    </row>
    <row r="149" spans="3:6" hidden="1">
      <c r="C149" s="13"/>
      <c r="D149" s="13"/>
      <c r="E149" s="13"/>
      <c r="F149" s="13"/>
    </row>
    <row r="150" spans="3:6" hidden="1">
      <c r="C150" s="13"/>
      <c r="D150" s="13"/>
      <c r="E150" s="13"/>
      <c r="F150" s="13"/>
    </row>
    <row r="151" spans="3:6" hidden="1">
      <c r="C151" s="13"/>
      <c r="D151" s="13"/>
      <c r="E151" s="13"/>
      <c r="F151" s="13"/>
    </row>
    <row r="152" spans="3:6" hidden="1">
      <c r="C152" s="13"/>
      <c r="D152" s="13"/>
      <c r="E152" s="13"/>
      <c r="F152" s="13"/>
    </row>
    <row r="153" spans="3:6" hidden="1">
      <c r="C153" s="13"/>
      <c r="D153" s="13"/>
      <c r="E153" s="13"/>
      <c r="F153" s="13"/>
    </row>
    <row r="154" spans="3:6" hidden="1">
      <c r="C154" s="13"/>
      <c r="D154" s="13"/>
      <c r="E154" s="13"/>
      <c r="F154" s="13"/>
    </row>
    <row r="155" spans="3:6" hidden="1">
      <c r="C155" s="13"/>
      <c r="D155" s="13"/>
      <c r="E155" s="13"/>
      <c r="F155" s="13"/>
    </row>
    <row r="156" spans="3:6" hidden="1">
      <c r="C156" s="13"/>
      <c r="D156" s="13"/>
      <c r="E156" s="13"/>
      <c r="F156" s="13"/>
    </row>
    <row r="157" spans="3:6" hidden="1">
      <c r="C157" s="13"/>
      <c r="D157" s="13"/>
      <c r="E157" s="13"/>
      <c r="F157" s="13"/>
    </row>
    <row r="158" spans="3:6" hidden="1">
      <c r="C158" s="13"/>
      <c r="D158" s="13"/>
      <c r="E158" s="13"/>
      <c r="F158" s="13"/>
    </row>
    <row r="159" spans="3:6" hidden="1">
      <c r="C159" s="13"/>
      <c r="D159" s="13"/>
      <c r="E159" s="13"/>
      <c r="F159" s="13"/>
    </row>
    <row r="160" spans="3:6" hidden="1">
      <c r="C160" s="13"/>
      <c r="D160" s="13"/>
      <c r="E160" s="13"/>
      <c r="F160" s="13"/>
    </row>
    <row r="161" spans="3:6" hidden="1">
      <c r="C161" s="13"/>
      <c r="D161" s="13"/>
      <c r="E161" s="13"/>
      <c r="F161" s="13"/>
    </row>
    <row r="162" spans="3:6" hidden="1">
      <c r="C162" s="13"/>
      <c r="D162" s="13"/>
      <c r="E162" s="13"/>
      <c r="F162" s="13"/>
    </row>
    <row r="163" spans="3:6" hidden="1">
      <c r="C163" s="13"/>
      <c r="D163" s="13"/>
      <c r="E163" s="13"/>
      <c r="F163" s="13"/>
    </row>
    <row r="164" spans="3:6" hidden="1">
      <c r="C164" s="13"/>
      <c r="D164" s="13"/>
      <c r="E164" s="13"/>
      <c r="F164" s="13"/>
    </row>
    <row r="165" spans="3:6" hidden="1">
      <c r="C165" s="13"/>
      <c r="D165" s="13"/>
      <c r="E165" s="13"/>
      <c r="F165" s="13"/>
    </row>
    <row r="166" spans="3:6" hidden="1">
      <c r="C166" s="13"/>
      <c r="D166" s="13"/>
      <c r="E166" s="13"/>
      <c r="F166" s="13"/>
    </row>
    <row r="167" spans="3:6" hidden="1">
      <c r="C167" s="13"/>
      <c r="D167" s="13"/>
      <c r="E167" s="13"/>
      <c r="F167" s="13"/>
    </row>
    <row r="168" spans="3:6" hidden="1">
      <c r="C168" s="13"/>
      <c r="D168" s="13"/>
      <c r="E168" s="13"/>
      <c r="F168" s="13"/>
    </row>
    <row r="169" spans="3:6" hidden="1">
      <c r="C169" s="13"/>
      <c r="D169" s="13"/>
      <c r="E169" s="13"/>
      <c r="F169" s="13"/>
    </row>
    <row r="170" spans="3:6" hidden="1">
      <c r="C170" s="13"/>
      <c r="D170" s="13"/>
      <c r="E170" s="13"/>
      <c r="F170" s="13"/>
    </row>
    <row r="171" spans="3:6" hidden="1">
      <c r="C171" s="13"/>
      <c r="D171" s="13"/>
      <c r="E171" s="13"/>
      <c r="F171" s="13"/>
    </row>
    <row r="172" spans="3:6" hidden="1">
      <c r="C172" s="13"/>
      <c r="D172" s="13"/>
      <c r="E172" s="13"/>
      <c r="F172" s="13"/>
    </row>
    <row r="173" spans="3:6" hidden="1">
      <c r="C173" s="13"/>
      <c r="D173" s="13"/>
      <c r="E173" s="13"/>
      <c r="F173" s="13"/>
    </row>
    <row r="174" spans="3:6" hidden="1">
      <c r="C174" s="13"/>
      <c r="D174" s="13"/>
      <c r="E174" s="13"/>
      <c r="F174" s="13"/>
    </row>
    <row r="175" spans="3:6" hidden="1">
      <c r="C175" s="13"/>
      <c r="D175" s="13"/>
      <c r="E175" s="13"/>
      <c r="F175" s="13"/>
    </row>
    <row r="176" spans="3:6" hidden="1">
      <c r="C176" s="13"/>
      <c r="D176" s="13"/>
      <c r="E176" s="13"/>
      <c r="F176" s="13"/>
    </row>
    <row r="177" spans="3:6" hidden="1">
      <c r="C177" s="13"/>
      <c r="D177" s="13"/>
      <c r="E177" s="13"/>
      <c r="F177" s="13"/>
    </row>
    <row r="178" spans="3:6" hidden="1">
      <c r="C178" s="13"/>
      <c r="D178" s="13"/>
      <c r="E178" s="13"/>
      <c r="F178" s="13"/>
    </row>
    <row r="179" spans="3:6" hidden="1">
      <c r="C179" s="13"/>
      <c r="D179" s="13"/>
      <c r="E179" s="13"/>
      <c r="F179" s="13"/>
    </row>
    <row r="180" spans="3:6" hidden="1">
      <c r="C180" s="13"/>
      <c r="D180" s="13"/>
      <c r="E180" s="13"/>
      <c r="F180" s="13"/>
    </row>
    <row r="181" spans="3:6" hidden="1">
      <c r="C181" s="13"/>
      <c r="D181" s="13"/>
      <c r="E181" s="13"/>
      <c r="F181" s="13"/>
    </row>
    <row r="182" spans="3:6" hidden="1">
      <c r="C182" s="13"/>
      <c r="D182" s="13"/>
      <c r="E182" s="13"/>
      <c r="F182" s="13"/>
    </row>
    <row r="183" spans="3:6" hidden="1">
      <c r="C183" s="13"/>
      <c r="D183" s="13"/>
      <c r="E183" s="13"/>
      <c r="F183" s="13"/>
    </row>
    <row r="184" spans="3:6" hidden="1">
      <c r="C184" s="13"/>
      <c r="D184" s="13"/>
      <c r="E184" s="13"/>
      <c r="F184" s="13"/>
    </row>
    <row r="185" spans="3:6" hidden="1">
      <c r="C185" s="13"/>
      <c r="D185" s="13"/>
      <c r="E185" s="13"/>
      <c r="F185" s="13"/>
    </row>
    <row r="186" spans="3:6" hidden="1">
      <c r="C186" s="13"/>
      <c r="D186" s="13"/>
      <c r="E186" s="13"/>
      <c r="F186" s="13"/>
    </row>
    <row r="187" spans="3:6" hidden="1">
      <c r="C187" s="13"/>
      <c r="D187" s="13"/>
      <c r="E187" s="13"/>
      <c r="F187" s="13"/>
    </row>
    <row r="188" spans="3:6" hidden="1">
      <c r="C188" s="13"/>
      <c r="D188" s="13"/>
      <c r="E188" s="13"/>
      <c r="F188" s="13"/>
    </row>
    <row r="189" spans="3:6" hidden="1">
      <c r="C189" s="13"/>
      <c r="D189" s="13"/>
      <c r="E189" s="13"/>
      <c r="F189" s="13"/>
    </row>
    <row r="190" spans="3:6" hidden="1">
      <c r="C190" s="13"/>
      <c r="D190" s="13"/>
      <c r="E190" s="13"/>
      <c r="F190" s="13"/>
    </row>
    <row r="191" spans="3:6" hidden="1">
      <c r="C191" s="13"/>
      <c r="D191" s="13"/>
      <c r="E191" s="13"/>
      <c r="F191" s="13"/>
    </row>
    <row r="192" spans="3:6" hidden="1">
      <c r="C192" s="13"/>
      <c r="D192" s="13"/>
      <c r="E192" s="13"/>
      <c r="F192" s="13"/>
    </row>
    <row r="193" spans="3:6" hidden="1">
      <c r="C193" s="13"/>
      <c r="D193" s="13"/>
      <c r="E193" s="13"/>
      <c r="F193" s="13"/>
    </row>
    <row r="194" spans="3:6" hidden="1">
      <c r="C194" s="13"/>
      <c r="D194" s="13"/>
      <c r="E194" s="13"/>
      <c r="F194" s="13"/>
    </row>
    <row r="195" spans="3:6" hidden="1">
      <c r="C195" s="13"/>
      <c r="D195" s="13"/>
      <c r="E195" s="13"/>
      <c r="F195" s="13"/>
    </row>
    <row r="196" spans="3:6" hidden="1">
      <c r="C196" s="13"/>
      <c r="D196" s="13"/>
      <c r="E196" s="13"/>
      <c r="F196" s="13"/>
    </row>
    <row r="197" spans="3:6" hidden="1">
      <c r="C197" s="13"/>
      <c r="D197" s="13"/>
      <c r="E197" s="13"/>
      <c r="F197" s="13"/>
    </row>
    <row r="198" spans="3:6" hidden="1">
      <c r="C198" s="13"/>
      <c r="D198" s="13"/>
      <c r="E198" s="13"/>
      <c r="F198" s="13"/>
    </row>
    <row r="199" spans="3:6" hidden="1">
      <c r="C199" s="13"/>
      <c r="D199" s="13"/>
      <c r="E199" s="13"/>
      <c r="F199" s="13"/>
    </row>
    <row r="200" spans="3:6" hidden="1">
      <c r="C200" s="13"/>
      <c r="D200" s="13"/>
      <c r="E200" s="13"/>
      <c r="F200" s="13"/>
    </row>
    <row r="201" spans="3:6" hidden="1">
      <c r="C201" s="13"/>
      <c r="D201" s="13"/>
      <c r="E201" s="13"/>
      <c r="F201" s="13"/>
    </row>
    <row r="202" spans="3:6" hidden="1">
      <c r="C202" s="13"/>
      <c r="D202" s="13"/>
      <c r="E202" s="13"/>
      <c r="F202" s="13"/>
    </row>
    <row r="203" spans="3:6" hidden="1">
      <c r="C203" s="13"/>
      <c r="D203" s="13"/>
      <c r="E203" s="13"/>
      <c r="F203" s="13"/>
    </row>
    <row r="204" spans="3:6" hidden="1">
      <c r="C204" s="13"/>
      <c r="D204" s="13"/>
      <c r="E204" s="13"/>
      <c r="F204" s="13"/>
    </row>
    <row r="205" spans="3:6" hidden="1">
      <c r="C205" s="13"/>
      <c r="D205" s="13"/>
      <c r="E205" s="13"/>
      <c r="F205" s="13"/>
    </row>
    <row r="206" spans="3:6" hidden="1">
      <c r="C206" s="13"/>
      <c r="D206" s="13"/>
      <c r="E206" s="13"/>
      <c r="F206" s="13"/>
    </row>
    <row r="207" spans="3:6" hidden="1">
      <c r="C207" s="13"/>
      <c r="D207" s="13"/>
      <c r="E207" s="13"/>
      <c r="F207" s="13"/>
    </row>
    <row r="208" spans="3:6" hidden="1">
      <c r="C208" s="13"/>
      <c r="D208" s="13"/>
      <c r="E208" s="13"/>
      <c r="F208" s="13"/>
    </row>
    <row r="209" spans="1:6" hidden="1">
      <c r="C209" s="13"/>
      <c r="D209" s="13"/>
      <c r="E209" s="13"/>
      <c r="F209" s="13"/>
    </row>
    <row r="210" spans="1:6" hidden="1">
      <c r="C210" s="13"/>
      <c r="D210" s="13"/>
      <c r="E210" s="13"/>
      <c r="F210" s="13"/>
    </row>
    <row r="211" spans="1:6" hidden="1">
      <c r="C211" s="13"/>
      <c r="D211" s="13"/>
      <c r="E211" s="13"/>
      <c r="F211" s="13"/>
    </row>
    <row r="212" spans="1:6" hidden="1">
      <c r="C212" s="13"/>
      <c r="D212" s="13"/>
      <c r="E212" s="13"/>
      <c r="F212" s="13"/>
    </row>
    <row r="213" spans="1:6" hidden="1">
      <c r="A213" s="13"/>
      <c r="C213" s="13"/>
      <c r="D213" s="13"/>
      <c r="E213" s="13"/>
      <c r="F213" s="13"/>
    </row>
    <row r="214" spans="1:6" hidden="1">
      <c r="A214" s="13"/>
      <c r="C214" s="13"/>
      <c r="D214" s="13"/>
      <c r="E214" s="13"/>
      <c r="F214" s="13"/>
    </row>
    <row r="215" spans="1:6" hidden="1">
      <c r="A215" s="15"/>
      <c r="C215" s="13"/>
      <c r="D215" s="13"/>
      <c r="E215" s="13"/>
      <c r="F215" s="13"/>
    </row>
    <row r="216" spans="1:6" hidden="1">
      <c r="C216" s="13"/>
      <c r="D216" s="13"/>
      <c r="E216" s="13"/>
      <c r="F216" s="13"/>
    </row>
    <row r="217" spans="1:6" hidden="1">
      <c r="C217" s="13"/>
      <c r="D217" s="13"/>
      <c r="E217" s="13"/>
      <c r="F217" s="13"/>
    </row>
    <row r="218" spans="1:6" hidden="1">
      <c r="C218" s="13"/>
      <c r="D218" s="13"/>
      <c r="E218" s="13"/>
      <c r="F218" s="13"/>
    </row>
    <row r="10000" spans="52:52" hidden="1">
      <c r="AZ10000"/>
    </row>
  </sheetData>
  <mergeCells count="1">
    <mergeCell ref="A5:M5"/>
  </mergeCells>
  <dataValidations count="1">
    <dataValidation allowBlank="1" showInputMessage="1" showErrorMessage="1" sqref="B1:B4 I5:M5 J6:M1048576 A5:H1048576 I7:I1048576 N5:AY1048576 BA5:XFD1048576 AZ5:AZ9999 AZ10001:AZ1048576" xr:uid="{00000000-0002-0000-0600-000000000000}"/>
  </dataValidations>
  <pageMargins left="0" right="0" top="0.5" bottom="0.5" header="0" footer="0.25"/>
  <pageSetup paperSize="9" scale="33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38.42578125" style="12" customWidth="1"/>
    <col min="2" max="2" width="12.42578125" style="12" customWidth="1"/>
    <col min="3" max="3" width="12.7109375" style="12" customWidth="1"/>
    <col min="4" max="4" width="13.85546875" style="12" customWidth="1"/>
    <col min="5" max="5" width="11.85546875" style="13" customWidth="1"/>
    <col min="6" max="6" width="10.7109375" style="13" customWidth="1"/>
    <col min="7" max="7" width="11.140625" style="13" customWidth="1"/>
    <col min="8" max="8" width="11.5703125" style="13" customWidth="1"/>
    <col min="9" max="9" width="14.7109375" style="13" customWidth="1"/>
    <col min="10" max="10" width="11.7109375" style="13" customWidth="1"/>
    <col min="11" max="11" width="14.7109375" style="13" customWidth="1"/>
    <col min="12" max="12" width="22.7109375" style="13" customWidth="1"/>
    <col min="13" max="13" width="26.85546875" style="13" customWidth="1"/>
    <col min="14" max="14" width="25.42578125" style="13" customWidth="1"/>
    <col min="15" max="15" width="7.5703125" style="13" hidden="1"/>
    <col min="16" max="16" width="6.7109375" style="13" hidden="1"/>
    <col min="17" max="17" width="7.7109375" style="13" hidden="1"/>
    <col min="18" max="18" width="7.140625" style="13" hidden="1"/>
    <col min="19" max="19" width="6" style="13" hidden="1"/>
    <col min="20" max="20" width="7.85546875" style="13" hidden="1"/>
    <col min="21" max="21" width="8.140625" style="13" hidden="1"/>
    <col min="22" max="22" width="6.28515625" style="13" hidden="1"/>
    <col min="23" max="23" width="8" style="13" hidden="1"/>
    <col min="24" max="24" width="8.7109375" style="13" hidden="1"/>
    <col min="25" max="25" width="10" style="13" hidden="1"/>
    <col min="26" max="26" width="9.5703125" style="13" hidden="1"/>
    <col min="27" max="27" width="6.140625" style="13" hidden="1"/>
    <col min="28" max="29" width="5.7109375" style="13" hidden="1"/>
    <col min="30" max="30" width="6.85546875" style="13" hidden="1"/>
    <col min="31" max="31" width="6.42578125" style="13" hidden="1"/>
    <col min="32" max="32" width="6.7109375" style="13" hidden="1"/>
    <col min="33" max="33" width="7.28515625" style="13" hidden="1"/>
    <col min="34" max="34" width="5.7109375" style="13" hidden="1"/>
    <col min="35" max="46" width="9.140625" style="13" hidden="1"/>
    <col min="47" max="52" width="0" style="13" hidden="1"/>
    <col min="53" max="16384" width="9.140625" style="13" hidden="1"/>
  </cols>
  <sheetData>
    <row r="1" spans="1:16" s="1" customFormat="1">
      <c r="A1" s="2" t="s">
        <v>0</v>
      </c>
      <c r="B1" s="62" t="s">
        <v>4061</v>
      </c>
    </row>
    <row r="2" spans="1:16" s="1" customFormat="1">
      <c r="A2" s="2" t="s">
        <v>1</v>
      </c>
      <c r="B2" s="9" t="s">
        <v>3164</v>
      </c>
    </row>
    <row r="3" spans="1:16" s="1" customFormat="1">
      <c r="A3" s="2" t="s">
        <v>2</v>
      </c>
      <c r="B3" s="20" t="s">
        <v>3165</v>
      </c>
    </row>
    <row r="4" spans="1:16" s="1" customFormat="1">
      <c r="A4" s="2" t="s">
        <v>3</v>
      </c>
      <c r="B4" s="63" t="s">
        <v>165</v>
      </c>
    </row>
    <row r="5" spans="1:16" ht="18.75">
      <c r="A5" s="83" t="s">
        <v>89</v>
      </c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5"/>
    </row>
    <row r="6" spans="1:16" s="15" customFormat="1">
      <c r="A6" s="32" t="s">
        <v>45</v>
      </c>
      <c r="B6" s="33" t="s">
        <v>46</v>
      </c>
      <c r="C6" s="33" t="s">
        <v>66</v>
      </c>
      <c r="D6" s="33" t="s">
        <v>47</v>
      </c>
      <c r="E6" s="33" t="s">
        <v>80</v>
      </c>
      <c r="F6" s="33" t="s">
        <v>48</v>
      </c>
      <c r="G6" s="33" t="s">
        <v>49</v>
      </c>
      <c r="H6" s="33" t="s">
        <v>50</v>
      </c>
      <c r="I6" s="33" t="s">
        <v>155</v>
      </c>
      <c r="J6" s="33" t="s">
        <v>156</v>
      </c>
      <c r="K6" s="33" t="s">
        <v>53</v>
      </c>
      <c r="L6" s="33" t="s">
        <v>69</v>
      </c>
      <c r="M6" s="33" t="s">
        <v>54</v>
      </c>
      <c r="N6" s="116" t="s">
        <v>151</v>
      </c>
      <c r="P6" s="13"/>
    </row>
    <row r="7" spans="1:16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101" t="s">
        <v>4062</v>
      </c>
      <c r="F7" s="101" t="s">
        <v>4062</v>
      </c>
      <c r="G7" s="101" t="s">
        <v>4062</v>
      </c>
      <c r="H7" s="101" t="s">
        <v>4062</v>
      </c>
      <c r="I7" s="21" t="s">
        <v>152</v>
      </c>
      <c r="J7" s="101" t="s">
        <v>4062</v>
      </c>
      <c r="K7" s="21" t="s">
        <v>6</v>
      </c>
      <c r="L7" s="21" t="s">
        <v>7</v>
      </c>
      <c r="M7" s="21" t="s">
        <v>7</v>
      </c>
      <c r="N7" s="22" t="s">
        <v>7</v>
      </c>
    </row>
    <row r="8" spans="1:16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57</v>
      </c>
      <c r="F8" s="5" t="s">
        <v>58</v>
      </c>
      <c r="G8" s="5" t="s">
        <v>59</v>
      </c>
      <c r="H8" s="5" t="s">
        <v>60</v>
      </c>
      <c r="I8" s="5" t="s">
        <v>61</v>
      </c>
      <c r="J8" s="5" t="s">
        <v>62</v>
      </c>
      <c r="K8" s="5" t="s">
        <v>63</v>
      </c>
      <c r="L8" s="5" t="s">
        <v>72</v>
      </c>
      <c r="M8" s="24" t="s">
        <v>73</v>
      </c>
      <c r="N8" s="24" t="s">
        <v>74</v>
      </c>
      <c r="O8" s="25"/>
    </row>
    <row r="9" spans="1:16" s="17" customFormat="1" ht="20.25">
      <c r="A9" s="18" t="s">
        <v>90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103" t="s">
        <v>4062</v>
      </c>
      <c r="G9" s="103" t="s">
        <v>4062</v>
      </c>
      <c r="H9" s="103" t="s">
        <v>4062</v>
      </c>
      <c r="I9" s="53">
        <v>46848.34</v>
      </c>
      <c r="J9" s="103" t="s">
        <v>4062</v>
      </c>
      <c r="K9" s="53">
        <v>6081.5340070622442</v>
      </c>
      <c r="L9" s="103" t="s">
        <v>4062</v>
      </c>
      <c r="M9" s="54">
        <v>1</v>
      </c>
      <c r="N9" s="54">
        <v>1.2200000000000001E-2</v>
      </c>
      <c r="O9" s="25"/>
    </row>
    <row r="10" spans="1:16">
      <c r="A10" s="57" t="s">
        <v>172</v>
      </c>
      <c r="B10" s="108" t="s">
        <v>4062</v>
      </c>
      <c r="C10" s="108" t="s">
        <v>4062</v>
      </c>
      <c r="D10" s="108" t="s">
        <v>4062</v>
      </c>
      <c r="E10" s="108" t="s">
        <v>4062</v>
      </c>
      <c r="F10" s="108" t="s">
        <v>4062</v>
      </c>
      <c r="G10" s="108" t="s">
        <v>4062</v>
      </c>
      <c r="H10" s="108" t="s">
        <v>4062</v>
      </c>
      <c r="I10" s="59">
        <v>0</v>
      </c>
      <c r="J10" s="108" t="s">
        <v>4062</v>
      </c>
      <c r="K10" s="59">
        <v>0</v>
      </c>
      <c r="L10" s="108" t="s">
        <v>4062</v>
      </c>
      <c r="M10" s="58">
        <v>0</v>
      </c>
      <c r="N10" s="58">
        <v>0</v>
      </c>
    </row>
    <row r="11" spans="1:16">
      <c r="A11" s="57" t="s">
        <v>1824</v>
      </c>
      <c r="B11" s="108" t="s">
        <v>4062</v>
      </c>
      <c r="C11" s="108" t="s">
        <v>4062</v>
      </c>
      <c r="D11" s="108" t="s">
        <v>4062</v>
      </c>
      <c r="E11" s="108" t="s">
        <v>4062</v>
      </c>
      <c r="F11" s="108" t="s">
        <v>4062</v>
      </c>
      <c r="G11" s="108" t="s">
        <v>4062</v>
      </c>
      <c r="H11" s="108" t="s">
        <v>4062</v>
      </c>
      <c r="I11" s="59">
        <v>0</v>
      </c>
      <c r="J11" s="108" t="s">
        <v>4062</v>
      </c>
      <c r="K11" s="59">
        <v>0</v>
      </c>
      <c r="L11" s="108" t="s">
        <v>4062</v>
      </c>
      <c r="M11" s="58">
        <v>0</v>
      </c>
      <c r="N11" s="58">
        <v>0</v>
      </c>
    </row>
    <row r="12" spans="1:16">
      <c r="A12" t="s">
        <v>177</v>
      </c>
      <c r="B12" t="s">
        <v>177</v>
      </c>
      <c r="C12" s="108" t="s">
        <v>4062</v>
      </c>
      <c r="D12" s="108" t="s">
        <v>4062</v>
      </c>
      <c r="E12" t="s">
        <v>177</v>
      </c>
      <c r="F12" t="s">
        <v>177</v>
      </c>
      <c r="G12" s="108" t="s">
        <v>4062</v>
      </c>
      <c r="H12" t="s">
        <v>177</v>
      </c>
      <c r="I12" s="55">
        <v>0</v>
      </c>
      <c r="J12" s="55">
        <v>0</v>
      </c>
      <c r="K12" s="55">
        <v>0</v>
      </c>
      <c r="L12" s="56">
        <v>0</v>
      </c>
      <c r="M12" s="56">
        <v>0</v>
      </c>
      <c r="N12" s="56">
        <v>0</v>
      </c>
    </row>
    <row r="13" spans="1:16">
      <c r="A13" s="57" t="s">
        <v>1825</v>
      </c>
      <c r="B13" s="108" t="s">
        <v>4062</v>
      </c>
      <c r="C13" s="108" t="s">
        <v>4062</v>
      </c>
      <c r="D13" s="108" t="s">
        <v>4062</v>
      </c>
      <c r="E13" s="108" t="s">
        <v>4062</v>
      </c>
      <c r="F13" s="108" t="s">
        <v>4062</v>
      </c>
      <c r="G13" s="108" t="s">
        <v>4062</v>
      </c>
      <c r="H13" s="108" t="s">
        <v>4062</v>
      </c>
      <c r="I13" s="59">
        <v>0</v>
      </c>
      <c r="J13" s="108" t="s">
        <v>4062</v>
      </c>
      <c r="K13" s="59">
        <v>0</v>
      </c>
      <c r="L13" s="108" t="s">
        <v>4062</v>
      </c>
      <c r="M13" s="58">
        <v>0</v>
      </c>
      <c r="N13" s="58">
        <v>0</v>
      </c>
    </row>
    <row r="14" spans="1:16">
      <c r="A14" t="s">
        <v>177</v>
      </c>
      <c r="B14" t="s">
        <v>177</v>
      </c>
      <c r="C14" s="108" t="s">
        <v>4062</v>
      </c>
      <c r="D14" s="108" t="s">
        <v>4062</v>
      </c>
      <c r="E14" t="s">
        <v>177</v>
      </c>
      <c r="F14" t="s">
        <v>177</v>
      </c>
      <c r="G14" s="108" t="s">
        <v>4062</v>
      </c>
      <c r="H14" t="s">
        <v>177</v>
      </c>
      <c r="I14" s="55">
        <v>0</v>
      </c>
      <c r="J14" s="55">
        <v>0</v>
      </c>
      <c r="K14" s="55">
        <v>0</v>
      </c>
      <c r="L14" s="56">
        <v>0</v>
      </c>
      <c r="M14" s="56">
        <v>0</v>
      </c>
      <c r="N14" s="56">
        <v>0</v>
      </c>
    </row>
    <row r="15" spans="1:16">
      <c r="A15" s="57" t="s">
        <v>88</v>
      </c>
      <c r="B15" s="108" t="s">
        <v>4062</v>
      </c>
      <c r="C15" s="108" t="s">
        <v>4062</v>
      </c>
      <c r="D15" s="108" t="s">
        <v>4062</v>
      </c>
      <c r="E15" s="108" t="s">
        <v>4062</v>
      </c>
      <c r="F15" s="108" t="s">
        <v>4062</v>
      </c>
      <c r="G15" s="108" t="s">
        <v>4062</v>
      </c>
      <c r="H15" s="108" t="s">
        <v>4062</v>
      </c>
      <c r="I15" s="59">
        <v>0</v>
      </c>
      <c r="J15" s="108" t="s">
        <v>4062</v>
      </c>
      <c r="K15" s="59">
        <v>0</v>
      </c>
      <c r="L15" s="108" t="s">
        <v>4062</v>
      </c>
      <c r="M15" s="58">
        <v>0</v>
      </c>
      <c r="N15" s="58">
        <v>0</v>
      </c>
    </row>
    <row r="16" spans="1:16">
      <c r="A16" t="s">
        <v>177</v>
      </c>
      <c r="B16" t="s">
        <v>177</v>
      </c>
      <c r="C16" s="108" t="s">
        <v>4062</v>
      </c>
      <c r="D16" s="108" t="s">
        <v>4062</v>
      </c>
      <c r="E16" t="s">
        <v>177</v>
      </c>
      <c r="F16" t="s">
        <v>177</v>
      </c>
      <c r="G16" s="108" t="s">
        <v>4062</v>
      </c>
      <c r="H16" t="s">
        <v>177</v>
      </c>
      <c r="I16" s="55">
        <v>0</v>
      </c>
      <c r="J16" s="55">
        <v>0</v>
      </c>
      <c r="K16" s="55">
        <v>0</v>
      </c>
      <c r="L16" s="56">
        <v>0</v>
      </c>
      <c r="M16" s="56">
        <v>0</v>
      </c>
      <c r="N16" s="56">
        <v>0</v>
      </c>
    </row>
    <row r="17" spans="1:14">
      <c r="A17" s="57" t="s">
        <v>825</v>
      </c>
      <c r="B17" s="108" t="s">
        <v>4062</v>
      </c>
      <c r="C17" s="108" t="s">
        <v>4062</v>
      </c>
      <c r="D17" s="108" t="s">
        <v>4062</v>
      </c>
      <c r="E17" s="108" t="s">
        <v>4062</v>
      </c>
      <c r="F17" s="108" t="s">
        <v>4062</v>
      </c>
      <c r="G17" s="108" t="s">
        <v>4062</v>
      </c>
      <c r="H17" s="108" t="s">
        <v>4062</v>
      </c>
      <c r="I17" s="59">
        <v>0</v>
      </c>
      <c r="J17" s="108" t="s">
        <v>4062</v>
      </c>
      <c r="K17" s="59">
        <v>0</v>
      </c>
      <c r="L17" s="108" t="s">
        <v>4062</v>
      </c>
      <c r="M17" s="58">
        <v>0</v>
      </c>
      <c r="N17" s="58">
        <v>0</v>
      </c>
    </row>
    <row r="18" spans="1:14">
      <c r="A18" t="s">
        <v>177</v>
      </c>
      <c r="B18" t="s">
        <v>177</v>
      </c>
      <c r="C18" s="108" t="s">
        <v>4062</v>
      </c>
      <c r="D18" s="108" t="s">
        <v>4062</v>
      </c>
      <c r="E18" t="s">
        <v>177</v>
      </c>
      <c r="F18" t="s">
        <v>177</v>
      </c>
      <c r="G18" s="108" t="s">
        <v>4062</v>
      </c>
      <c r="H18" t="s">
        <v>177</v>
      </c>
      <c r="I18" s="55">
        <v>0</v>
      </c>
      <c r="J18" s="55">
        <v>0</v>
      </c>
      <c r="K18" s="55">
        <v>0</v>
      </c>
      <c r="L18" s="56">
        <v>0</v>
      </c>
      <c r="M18" s="56">
        <v>0</v>
      </c>
      <c r="N18" s="56">
        <v>0</v>
      </c>
    </row>
    <row r="19" spans="1:14">
      <c r="A19" s="57" t="s">
        <v>184</v>
      </c>
      <c r="B19" s="108" t="s">
        <v>4062</v>
      </c>
      <c r="C19" s="108" t="s">
        <v>4062</v>
      </c>
      <c r="D19" s="108" t="s">
        <v>4062</v>
      </c>
      <c r="E19" s="108" t="s">
        <v>4062</v>
      </c>
      <c r="F19" s="108" t="s">
        <v>4062</v>
      </c>
      <c r="G19" s="108" t="s">
        <v>4062</v>
      </c>
      <c r="H19" s="108" t="s">
        <v>4062</v>
      </c>
      <c r="I19" s="59">
        <v>46848.34</v>
      </c>
      <c r="J19" s="108" t="s">
        <v>4062</v>
      </c>
      <c r="K19" s="59">
        <v>6081.5340070622442</v>
      </c>
      <c r="L19" s="108" t="s">
        <v>4062</v>
      </c>
      <c r="M19" s="58">
        <v>1</v>
      </c>
      <c r="N19" s="58">
        <v>1.2200000000000001E-2</v>
      </c>
    </row>
    <row r="20" spans="1:14">
      <c r="A20" s="57" t="s">
        <v>1824</v>
      </c>
      <c r="B20" s="108" t="s">
        <v>4062</v>
      </c>
      <c r="C20" s="108" t="s">
        <v>4062</v>
      </c>
      <c r="D20" s="108" t="s">
        <v>4062</v>
      </c>
      <c r="E20" s="108" t="s">
        <v>4062</v>
      </c>
      <c r="F20" s="108" t="s">
        <v>4062</v>
      </c>
      <c r="G20" s="108" t="s">
        <v>4062</v>
      </c>
      <c r="H20" s="108" t="s">
        <v>4062</v>
      </c>
      <c r="I20" s="59">
        <v>0</v>
      </c>
      <c r="J20" s="108" t="s">
        <v>4062</v>
      </c>
      <c r="K20" s="59">
        <v>0</v>
      </c>
      <c r="L20" s="108" t="s">
        <v>4062</v>
      </c>
      <c r="M20" s="58">
        <v>0</v>
      </c>
      <c r="N20" s="58">
        <v>0</v>
      </c>
    </row>
    <row r="21" spans="1:14">
      <c r="A21" t="s">
        <v>177</v>
      </c>
      <c r="B21" t="s">
        <v>177</v>
      </c>
      <c r="C21" s="108" t="s">
        <v>4062</v>
      </c>
      <c r="D21" s="108" t="s">
        <v>4062</v>
      </c>
      <c r="E21" t="s">
        <v>177</v>
      </c>
      <c r="F21" t="s">
        <v>177</v>
      </c>
      <c r="G21" s="108" t="s">
        <v>4062</v>
      </c>
      <c r="H21" t="s">
        <v>177</v>
      </c>
      <c r="I21" s="55">
        <v>0</v>
      </c>
      <c r="J21" s="55">
        <v>0</v>
      </c>
      <c r="K21" s="55">
        <v>0</v>
      </c>
      <c r="L21" s="56">
        <v>0</v>
      </c>
      <c r="M21" s="56">
        <v>0</v>
      </c>
      <c r="N21" s="56">
        <v>0</v>
      </c>
    </row>
    <row r="22" spans="1:14">
      <c r="A22" s="57" t="s">
        <v>1825</v>
      </c>
      <c r="B22" s="108" t="s">
        <v>4062</v>
      </c>
      <c r="C22" s="108" t="s">
        <v>4062</v>
      </c>
      <c r="D22" s="108" t="s">
        <v>4062</v>
      </c>
      <c r="E22" s="108" t="s">
        <v>4062</v>
      </c>
      <c r="F22" s="108" t="s">
        <v>4062</v>
      </c>
      <c r="G22" s="108" t="s">
        <v>4062</v>
      </c>
      <c r="H22" s="108" t="s">
        <v>4062</v>
      </c>
      <c r="I22" s="59">
        <v>33427.08</v>
      </c>
      <c r="J22" s="108" t="s">
        <v>4062</v>
      </c>
      <c r="K22" s="59">
        <v>3369.106102171696</v>
      </c>
      <c r="L22" s="108" t="s">
        <v>4062</v>
      </c>
      <c r="M22" s="58">
        <v>0.55400000000000005</v>
      </c>
      <c r="N22" s="58">
        <v>6.7000000000000002E-3</v>
      </c>
    </row>
    <row r="23" spans="1:14">
      <c r="A23" t="s">
        <v>1826</v>
      </c>
      <c r="B23" t="s">
        <v>1827</v>
      </c>
      <c r="C23" t="s">
        <v>108</v>
      </c>
      <c r="D23" s="106" t="s">
        <v>4062</v>
      </c>
      <c r="E23" t="s">
        <v>1734</v>
      </c>
      <c r="F23" t="s">
        <v>829</v>
      </c>
      <c r="G23" t="s">
        <v>830</v>
      </c>
      <c r="H23" t="s">
        <v>102</v>
      </c>
      <c r="I23" s="55">
        <v>82.33</v>
      </c>
      <c r="J23" s="55">
        <v>109226.59640000001</v>
      </c>
      <c r="K23" s="55">
        <v>360.74817184354703</v>
      </c>
      <c r="L23" s="56">
        <v>0</v>
      </c>
      <c r="M23" s="56">
        <v>5.9299999999999999E-2</v>
      </c>
      <c r="N23" s="56">
        <v>6.9999999999999999E-4</v>
      </c>
    </row>
    <row r="24" spans="1:14">
      <c r="A24" t="s">
        <v>1828</v>
      </c>
      <c r="B24" t="s">
        <v>1829</v>
      </c>
      <c r="C24" t="s">
        <v>108</v>
      </c>
      <c r="D24" s="106" t="s">
        <v>4062</v>
      </c>
      <c r="E24" t="s">
        <v>1734</v>
      </c>
      <c r="F24" t="s">
        <v>841</v>
      </c>
      <c r="G24" t="s">
        <v>830</v>
      </c>
      <c r="H24" t="s">
        <v>100</v>
      </c>
      <c r="I24" s="55">
        <v>14.39</v>
      </c>
      <c r="J24" s="55">
        <v>1016194</v>
      </c>
      <c r="K24" s="55">
        <v>530.37735830819997</v>
      </c>
      <c r="L24" s="56">
        <v>0</v>
      </c>
      <c r="M24" s="56">
        <v>8.72E-2</v>
      </c>
      <c r="N24" s="56">
        <v>1.1000000000000001E-3</v>
      </c>
    </row>
    <row r="25" spans="1:14">
      <c r="A25" t="s">
        <v>1830</v>
      </c>
      <c r="B25" t="s">
        <v>1831</v>
      </c>
      <c r="C25" t="s">
        <v>108</v>
      </c>
      <c r="D25" s="106" t="s">
        <v>4062</v>
      </c>
      <c r="E25" t="s">
        <v>1734</v>
      </c>
      <c r="F25" t="s">
        <v>1832</v>
      </c>
      <c r="G25" t="s">
        <v>830</v>
      </c>
      <c r="H25" t="s">
        <v>102</v>
      </c>
      <c r="I25" s="55">
        <v>49.77</v>
      </c>
      <c r="J25" s="55">
        <v>244579</v>
      </c>
      <c r="K25" s="55">
        <v>488.31990603228002</v>
      </c>
      <c r="L25" s="56">
        <v>0</v>
      </c>
      <c r="M25" s="56">
        <v>8.0299999999999996E-2</v>
      </c>
      <c r="N25" s="56">
        <v>1E-3</v>
      </c>
    </row>
    <row r="26" spans="1:14">
      <c r="A26" t="s">
        <v>1833</v>
      </c>
      <c r="B26" t="s">
        <v>1834</v>
      </c>
      <c r="C26" t="s">
        <v>108</v>
      </c>
      <c r="D26" s="106" t="s">
        <v>4062</v>
      </c>
      <c r="E26" t="s">
        <v>1734</v>
      </c>
      <c r="F26" t="s">
        <v>1835</v>
      </c>
      <c r="G26" t="s">
        <v>830</v>
      </c>
      <c r="H26" t="s">
        <v>100</v>
      </c>
      <c r="I26" s="55">
        <v>194.07</v>
      </c>
      <c r="J26" s="55">
        <v>129297.8</v>
      </c>
      <c r="K26" s="55">
        <v>910.11672814841995</v>
      </c>
      <c r="L26" s="56">
        <v>0</v>
      </c>
      <c r="M26" s="56">
        <v>0.1497</v>
      </c>
      <c r="N26" s="56">
        <v>1.8E-3</v>
      </c>
    </row>
    <row r="27" spans="1:14">
      <c r="A27" t="s">
        <v>1836</v>
      </c>
      <c r="B27" t="s">
        <v>1837</v>
      </c>
      <c r="C27" t="s">
        <v>108</v>
      </c>
      <c r="D27" s="106" t="s">
        <v>4062</v>
      </c>
      <c r="E27" t="s">
        <v>1734</v>
      </c>
      <c r="F27" t="s">
        <v>1835</v>
      </c>
      <c r="G27" t="s">
        <v>830</v>
      </c>
      <c r="H27" t="s">
        <v>104</v>
      </c>
      <c r="I27" s="55">
        <v>31939.24</v>
      </c>
      <c r="J27" s="55">
        <v>132.5</v>
      </c>
      <c r="K27" s="55">
        <v>195.55414520369999</v>
      </c>
      <c r="L27" s="56">
        <v>0</v>
      </c>
      <c r="M27" s="56">
        <v>3.2199999999999999E-2</v>
      </c>
      <c r="N27" s="56">
        <v>4.0000000000000002E-4</v>
      </c>
    </row>
    <row r="28" spans="1:14">
      <c r="A28" t="s">
        <v>1838</v>
      </c>
      <c r="B28" t="s">
        <v>1839</v>
      </c>
      <c r="C28" t="s">
        <v>108</v>
      </c>
      <c r="D28" s="106" t="s">
        <v>4062</v>
      </c>
      <c r="E28" t="s">
        <v>1734</v>
      </c>
      <c r="F28" s="64" t="s">
        <v>3335</v>
      </c>
      <c r="G28" s="106" t="s">
        <v>4062</v>
      </c>
      <c r="H28" t="s">
        <v>104</v>
      </c>
      <c r="I28" s="55">
        <v>1147.28</v>
      </c>
      <c r="J28" s="55">
        <v>16674.440000000002</v>
      </c>
      <c r="K28" s="55">
        <v>883.98979263554895</v>
      </c>
      <c r="L28" s="56">
        <v>0</v>
      </c>
      <c r="M28" s="56">
        <v>0.1454</v>
      </c>
      <c r="N28" s="56">
        <v>1.8E-3</v>
      </c>
    </row>
    <row r="29" spans="1:14">
      <c r="A29" s="57" t="s">
        <v>88</v>
      </c>
      <c r="B29" s="108" t="s">
        <v>4062</v>
      </c>
      <c r="C29" s="108" t="s">
        <v>4062</v>
      </c>
      <c r="D29" s="108" t="s">
        <v>4062</v>
      </c>
      <c r="E29" s="108" t="s">
        <v>4062</v>
      </c>
      <c r="F29" s="108" t="s">
        <v>4062</v>
      </c>
      <c r="G29" s="108" t="s">
        <v>4062</v>
      </c>
      <c r="H29" s="108" t="s">
        <v>4062</v>
      </c>
      <c r="I29" s="59">
        <v>13421.26</v>
      </c>
      <c r="J29" s="108" t="s">
        <v>4062</v>
      </c>
      <c r="K29" s="59">
        <v>2712.4279048905478</v>
      </c>
      <c r="L29" s="108" t="s">
        <v>4062</v>
      </c>
      <c r="M29" s="58">
        <v>0.44600000000000001</v>
      </c>
      <c r="N29" s="58">
        <v>5.4000000000000003E-3</v>
      </c>
    </row>
    <row r="30" spans="1:14">
      <c r="A30" t="s">
        <v>1840</v>
      </c>
      <c r="B30" t="s">
        <v>1841</v>
      </c>
      <c r="C30" t="s">
        <v>108</v>
      </c>
      <c r="D30" s="106" t="s">
        <v>4062</v>
      </c>
      <c r="E30" t="s">
        <v>1700</v>
      </c>
      <c r="F30" s="64" t="s">
        <v>3335</v>
      </c>
      <c r="G30" s="106" t="s">
        <v>4062</v>
      </c>
      <c r="H30" t="s">
        <v>100</v>
      </c>
      <c r="I30" s="55">
        <v>462.19</v>
      </c>
      <c r="J30" s="55">
        <v>22796</v>
      </c>
      <c r="K30" s="55">
        <v>382.14373911479998</v>
      </c>
      <c r="L30" s="56">
        <v>0</v>
      </c>
      <c r="M30" s="56">
        <v>6.2799999999999995E-2</v>
      </c>
      <c r="N30" s="56">
        <v>8.0000000000000004E-4</v>
      </c>
    </row>
    <row r="31" spans="1:14">
      <c r="A31" t="s">
        <v>1842</v>
      </c>
      <c r="B31" t="s">
        <v>1843</v>
      </c>
      <c r="C31" t="s">
        <v>108</v>
      </c>
      <c r="D31" s="106" t="s">
        <v>4062</v>
      </c>
      <c r="E31" t="s">
        <v>1700</v>
      </c>
      <c r="F31" s="64" t="s">
        <v>3335</v>
      </c>
      <c r="G31" s="106" t="s">
        <v>4062</v>
      </c>
      <c r="H31" t="s">
        <v>100</v>
      </c>
      <c r="I31" s="55">
        <v>2598.2600000000002</v>
      </c>
      <c r="J31" s="55">
        <v>4107</v>
      </c>
      <c r="K31" s="55">
        <v>387.0391220514</v>
      </c>
      <c r="L31" s="56">
        <v>0</v>
      </c>
      <c r="M31" s="56">
        <v>6.3600000000000004E-2</v>
      </c>
      <c r="N31" s="56">
        <v>8.0000000000000004E-4</v>
      </c>
    </row>
    <row r="32" spans="1:14">
      <c r="A32" t="s">
        <v>1844</v>
      </c>
      <c r="B32" t="s">
        <v>1845</v>
      </c>
      <c r="C32" t="s">
        <v>108</v>
      </c>
      <c r="D32" s="106" t="s">
        <v>4062</v>
      </c>
      <c r="E32" t="s">
        <v>1700</v>
      </c>
      <c r="F32" s="64" t="s">
        <v>3335</v>
      </c>
      <c r="G32" s="106" t="s">
        <v>4062</v>
      </c>
      <c r="H32" t="s">
        <v>100</v>
      </c>
      <c r="I32" s="55">
        <v>6835.18</v>
      </c>
      <c r="J32" s="55">
        <v>1264.03</v>
      </c>
      <c r="K32" s="55">
        <v>313.36817830975798</v>
      </c>
      <c r="L32" s="56">
        <v>0</v>
      </c>
      <c r="M32" s="56">
        <v>5.1499999999999997E-2</v>
      </c>
      <c r="N32" s="56">
        <v>5.9999999999999995E-4</v>
      </c>
    </row>
    <row r="33" spans="1:14">
      <c r="A33" t="s">
        <v>1846</v>
      </c>
      <c r="B33" t="s">
        <v>1847</v>
      </c>
      <c r="C33" t="s">
        <v>1848</v>
      </c>
      <c r="D33" s="106" t="s">
        <v>4062</v>
      </c>
      <c r="E33" t="s">
        <v>1700</v>
      </c>
      <c r="F33" s="64" t="s">
        <v>3335</v>
      </c>
      <c r="G33" s="106" t="s">
        <v>4062</v>
      </c>
      <c r="H33" t="s">
        <v>100</v>
      </c>
      <c r="I33" s="55">
        <v>3525.63</v>
      </c>
      <c r="J33" s="55">
        <v>12745.9</v>
      </c>
      <c r="K33" s="55">
        <v>1629.8768654145899</v>
      </c>
      <c r="L33" s="56">
        <v>0</v>
      </c>
      <c r="M33" s="56">
        <v>0.26800000000000002</v>
      </c>
      <c r="N33" s="56">
        <v>3.3E-3</v>
      </c>
    </row>
    <row r="34" spans="1:14">
      <c r="A34" s="57" t="s">
        <v>825</v>
      </c>
      <c r="B34" s="108" t="s">
        <v>4062</v>
      </c>
      <c r="C34" s="108" t="s">
        <v>4062</v>
      </c>
      <c r="D34" s="108" t="s">
        <v>4062</v>
      </c>
      <c r="E34" s="108" t="s">
        <v>4062</v>
      </c>
      <c r="F34" s="108" t="s">
        <v>4062</v>
      </c>
      <c r="G34" s="108" t="s">
        <v>4062</v>
      </c>
      <c r="H34" s="108" t="s">
        <v>4062</v>
      </c>
      <c r="I34" s="59">
        <v>0</v>
      </c>
      <c r="J34" s="108" t="s">
        <v>4062</v>
      </c>
      <c r="K34" s="59">
        <v>0</v>
      </c>
      <c r="L34" s="108" t="s">
        <v>4062</v>
      </c>
      <c r="M34" s="58">
        <v>0</v>
      </c>
      <c r="N34" s="58">
        <v>0</v>
      </c>
    </row>
    <row r="35" spans="1:14">
      <c r="A35" t="s">
        <v>177</v>
      </c>
      <c r="B35" t="s">
        <v>177</v>
      </c>
      <c r="C35" s="108" t="s">
        <v>4062</v>
      </c>
      <c r="D35" s="108" t="s">
        <v>4062</v>
      </c>
      <c r="E35" t="s">
        <v>177</v>
      </c>
      <c r="F35" t="s">
        <v>177</v>
      </c>
      <c r="G35" s="108" t="s">
        <v>4062</v>
      </c>
      <c r="H35" t="s">
        <v>177</v>
      </c>
      <c r="I35" s="55">
        <v>0</v>
      </c>
      <c r="J35" s="55">
        <v>0</v>
      </c>
      <c r="K35" s="55">
        <v>0</v>
      </c>
      <c r="L35" s="56">
        <v>0</v>
      </c>
      <c r="M35" s="56">
        <v>0</v>
      </c>
      <c r="N35" s="56">
        <v>0</v>
      </c>
    </row>
    <row r="36" spans="1:14">
      <c r="A36" t="s">
        <v>186</v>
      </c>
      <c r="B36" s="108" t="s">
        <v>4062</v>
      </c>
      <c r="C36" s="108" t="s">
        <v>4062</v>
      </c>
      <c r="D36" s="108" t="s">
        <v>4062</v>
      </c>
      <c r="E36" s="108" t="s">
        <v>4062</v>
      </c>
      <c r="F36" s="108" t="s">
        <v>4062</v>
      </c>
      <c r="G36" s="108" t="s">
        <v>4062</v>
      </c>
      <c r="H36" s="108" t="s">
        <v>4062</v>
      </c>
      <c r="I36" s="108" t="s">
        <v>4062</v>
      </c>
      <c r="J36" s="108" t="s">
        <v>4062</v>
      </c>
      <c r="K36" s="108" t="s">
        <v>4062</v>
      </c>
      <c r="L36" s="108" t="s">
        <v>4062</v>
      </c>
      <c r="M36" s="108" t="s">
        <v>4062</v>
      </c>
      <c r="N36" s="108" t="s">
        <v>4062</v>
      </c>
    </row>
    <row r="37" spans="1:14">
      <c r="A37" t="s">
        <v>299</v>
      </c>
      <c r="B37" s="108" t="s">
        <v>4062</v>
      </c>
      <c r="C37" s="108" t="s">
        <v>4062</v>
      </c>
      <c r="D37" s="108" t="s">
        <v>4062</v>
      </c>
      <c r="E37" s="108" t="s">
        <v>4062</v>
      </c>
      <c r="F37" s="108" t="s">
        <v>4062</v>
      </c>
      <c r="G37" s="108" t="s">
        <v>4062</v>
      </c>
      <c r="H37" s="108" t="s">
        <v>4062</v>
      </c>
      <c r="I37" s="108" t="s">
        <v>4062</v>
      </c>
      <c r="J37" s="108" t="s">
        <v>4062</v>
      </c>
      <c r="K37" s="108" t="s">
        <v>4062</v>
      </c>
      <c r="L37" s="108" t="s">
        <v>4062</v>
      </c>
      <c r="M37" s="108" t="s">
        <v>4062</v>
      </c>
      <c r="N37" s="108" t="s">
        <v>4062</v>
      </c>
    </row>
    <row r="38" spans="1:14">
      <c r="A38" t="s">
        <v>300</v>
      </c>
      <c r="B38" s="108" t="s">
        <v>4062</v>
      </c>
      <c r="C38" s="108" t="s">
        <v>4062</v>
      </c>
      <c r="D38" s="108" t="s">
        <v>4062</v>
      </c>
      <c r="E38" s="108" t="s">
        <v>4062</v>
      </c>
      <c r="F38" s="108" t="s">
        <v>4062</v>
      </c>
      <c r="G38" s="108" t="s">
        <v>4062</v>
      </c>
      <c r="H38" s="108" t="s">
        <v>4062</v>
      </c>
      <c r="I38" s="108" t="s">
        <v>4062</v>
      </c>
      <c r="J38" s="108" t="s">
        <v>4062</v>
      </c>
      <c r="K38" s="108" t="s">
        <v>4062</v>
      </c>
      <c r="L38" s="108" t="s">
        <v>4062</v>
      </c>
      <c r="M38" s="108" t="s">
        <v>4062</v>
      </c>
      <c r="N38" s="108" t="s">
        <v>4062</v>
      </c>
    </row>
    <row r="39" spans="1:14">
      <c r="A39" t="s">
        <v>301</v>
      </c>
      <c r="B39" s="108" t="s">
        <v>4062</v>
      </c>
      <c r="C39" s="108" t="s">
        <v>4062</v>
      </c>
      <c r="D39" s="108" t="s">
        <v>4062</v>
      </c>
      <c r="E39" s="108" t="s">
        <v>4062</v>
      </c>
      <c r="F39" s="108" t="s">
        <v>4062</v>
      </c>
      <c r="G39" s="108" t="s">
        <v>4062</v>
      </c>
      <c r="H39" s="108" t="s">
        <v>4062</v>
      </c>
      <c r="I39" s="108" t="s">
        <v>4062</v>
      </c>
      <c r="J39" s="108" t="s">
        <v>4062</v>
      </c>
      <c r="K39" s="108" t="s">
        <v>4062</v>
      </c>
      <c r="L39" s="108" t="s">
        <v>4062</v>
      </c>
      <c r="M39" s="108" t="s">
        <v>4062</v>
      </c>
      <c r="N39" s="108" t="s">
        <v>4062</v>
      </c>
    </row>
    <row r="40" spans="1:14" hidden="1">
      <c r="B40" s="13"/>
      <c r="C40" s="13"/>
      <c r="D40" s="13"/>
    </row>
    <row r="41" spans="1:14" hidden="1">
      <c r="B41" s="13"/>
      <c r="C41" s="13"/>
      <c r="D41" s="13"/>
    </row>
    <row r="42" spans="1:14" hidden="1">
      <c r="B42" s="13"/>
      <c r="C42" s="13"/>
      <c r="D42" s="13"/>
    </row>
    <row r="43" spans="1:14" hidden="1">
      <c r="B43" s="13"/>
      <c r="C43" s="13"/>
      <c r="D43" s="13"/>
    </row>
    <row r="44" spans="1:14" hidden="1">
      <c r="B44" s="13"/>
      <c r="C44" s="13"/>
      <c r="D44" s="13"/>
    </row>
    <row r="45" spans="1:14" hidden="1">
      <c r="B45" s="13"/>
      <c r="C45" s="13"/>
      <c r="D45" s="13"/>
    </row>
    <row r="46" spans="1:14" hidden="1">
      <c r="B46" s="13"/>
      <c r="C46" s="13"/>
      <c r="D46" s="13"/>
    </row>
    <row r="47" spans="1:14" hidden="1">
      <c r="B47" s="13"/>
      <c r="C47" s="13"/>
      <c r="D47" s="13"/>
    </row>
    <row r="48" spans="1:14" hidden="1">
      <c r="B48" s="13"/>
      <c r="C48" s="13"/>
      <c r="D48" s="13"/>
    </row>
    <row r="49" spans="2:4" hidden="1">
      <c r="B49" s="13"/>
      <c r="C49" s="13"/>
      <c r="D49" s="13"/>
    </row>
    <row r="50" spans="2:4" hidden="1">
      <c r="B50" s="13"/>
      <c r="C50" s="13"/>
      <c r="D50" s="13"/>
    </row>
    <row r="51" spans="2:4" hidden="1">
      <c r="B51" s="13"/>
      <c r="C51" s="13"/>
      <c r="D51" s="13"/>
    </row>
    <row r="52" spans="2:4" hidden="1">
      <c r="B52" s="13"/>
      <c r="C52" s="13"/>
      <c r="D52" s="13"/>
    </row>
    <row r="53" spans="2:4" hidden="1">
      <c r="B53" s="13"/>
      <c r="C53" s="13"/>
      <c r="D53" s="13"/>
    </row>
    <row r="54" spans="2:4" hidden="1">
      <c r="B54" s="13"/>
      <c r="C54" s="13"/>
      <c r="D54" s="13"/>
    </row>
    <row r="55" spans="2:4" hidden="1">
      <c r="B55" s="13"/>
      <c r="C55" s="13"/>
      <c r="D55" s="13"/>
    </row>
    <row r="56" spans="2:4" hidden="1">
      <c r="B56" s="13"/>
      <c r="C56" s="13"/>
      <c r="D56" s="13"/>
    </row>
    <row r="57" spans="2:4" hidden="1">
      <c r="B57" s="13"/>
      <c r="C57" s="13"/>
      <c r="D57" s="13"/>
    </row>
    <row r="58" spans="2:4" hidden="1">
      <c r="B58" s="13"/>
      <c r="C58" s="13"/>
      <c r="D58" s="13"/>
    </row>
    <row r="59" spans="2:4" hidden="1">
      <c r="B59" s="13"/>
      <c r="C59" s="13"/>
      <c r="D59" s="13"/>
    </row>
    <row r="60" spans="2:4" hidden="1">
      <c r="B60" s="13"/>
      <c r="C60" s="13"/>
      <c r="D60" s="13"/>
    </row>
    <row r="61" spans="2:4" hidden="1">
      <c r="B61" s="13"/>
      <c r="C61" s="13"/>
      <c r="D61" s="13"/>
    </row>
    <row r="62" spans="2:4" hidden="1">
      <c r="B62" s="13"/>
      <c r="C62" s="13"/>
      <c r="D62" s="13"/>
    </row>
    <row r="63" spans="2:4" hidden="1">
      <c r="B63" s="13"/>
      <c r="C63" s="13"/>
      <c r="D63" s="13"/>
    </row>
    <row r="64" spans="2:4" hidden="1">
      <c r="B64" s="13"/>
      <c r="C64" s="13"/>
      <c r="D64" s="13"/>
    </row>
    <row r="65" spans="2:4" hidden="1">
      <c r="B65" s="13"/>
      <c r="C65" s="13"/>
      <c r="D65" s="13"/>
    </row>
    <row r="66" spans="2:4" hidden="1">
      <c r="B66" s="13"/>
      <c r="C66" s="13"/>
      <c r="D66" s="13"/>
    </row>
    <row r="67" spans="2:4" hidden="1">
      <c r="B67" s="13"/>
      <c r="C67" s="13"/>
      <c r="D67" s="13"/>
    </row>
    <row r="68" spans="2:4" hidden="1">
      <c r="B68" s="13"/>
      <c r="C68" s="13"/>
      <c r="D68" s="13"/>
    </row>
    <row r="69" spans="2:4" hidden="1">
      <c r="B69" s="13"/>
      <c r="C69" s="13"/>
      <c r="D69" s="13"/>
    </row>
    <row r="70" spans="2:4" hidden="1">
      <c r="B70" s="13"/>
      <c r="C70" s="13"/>
      <c r="D70" s="13"/>
    </row>
    <row r="71" spans="2:4" hidden="1">
      <c r="B71" s="13"/>
      <c r="C71" s="13"/>
      <c r="D71" s="13"/>
    </row>
    <row r="72" spans="2:4" hidden="1">
      <c r="B72" s="13"/>
      <c r="C72" s="13"/>
      <c r="D72" s="13"/>
    </row>
    <row r="73" spans="2:4" hidden="1">
      <c r="B73" s="13"/>
      <c r="C73" s="13"/>
      <c r="D73" s="13"/>
    </row>
    <row r="74" spans="2:4" hidden="1">
      <c r="B74" s="13"/>
      <c r="C74" s="13"/>
      <c r="D74" s="13"/>
    </row>
    <row r="75" spans="2:4" hidden="1">
      <c r="B75" s="13"/>
      <c r="C75" s="13"/>
      <c r="D75" s="13"/>
    </row>
    <row r="76" spans="2:4" hidden="1">
      <c r="B76" s="13"/>
      <c r="C76" s="13"/>
      <c r="D76" s="13"/>
    </row>
    <row r="77" spans="2:4" hidden="1">
      <c r="B77" s="13"/>
      <c r="C77" s="13"/>
      <c r="D77" s="13"/>
    </row>
    <row r="78" spans="2:4" hidden="1">
      <c r="B78" s="13"/>
      <c r="C78" s="13"/>
      <c r="D78" s="13"/>
    </row>
    <row r="79" spans="2:4" hidden="1">
      <c r="B79" s="13"/>
      <c r="C79" s="13"/>
      <c r="D79" s="13"/>
    </row>
    <row r="80" spans="2:4" hidden="1">
      <c r="B80" s="13"/>
      <c r="C80" s="13"/>
      <c r="D80" s="13"/>
    </row>
    <row r="81" spans="2:4" hidden="1">
      <c r="B81" s="13"/>
      <c r="C81" s="13"/>
      <c r="D81" s="13"/>
    </row>
    <row r="82" spans="2:4" hidden="1">
      <c r="B82" s="13"/>
      <c r="C82" s="13"/>
      <c r="D82" s="13"/>
    </row>
    <row r="83" spans="2:4" hidden="1">
      <c r="B83" s="13"/>
      <c r="C83" s="13"/>
      <c r="D83" s="13"/>
    </row>
    <row r="84" spans="2:4" hidden="1">
      <c r="B84" s="13"/>
      <c r="C84" s="13"/>
      <c r="D84" s="13"/>
    </row>
    <row r="85" spans="2:4" hidden="1">
      <c r="B85" s="13"/>
      <c r="C85" s="13"/>
      <c r="D85" s="13"/>
    </row>
    <row r="86" spans="2:4" hidden="1">
      <c r="B86" s="13"/>
      <c r="C86" s="13"/>
      <c r="D86" s="13"/>
    </row>
    <row r="87" spans="2:4" hidden="1">
      <c r="B87" s="13"/>
      <c r="C87" s="13"/>
      <c r="D87" s="13"/>
    </row>
    <row r="88" spans="2:4" hidden="1">
      <c r="B88" s="13"/>
      <c r="C88" s="13"/>
      <c r="D88" s="13"/>
    </row>
    <row r="89" spans="2:4" hidden="1">
      <c r="B89" s="13"/>
      <c r="C89" s="13"/>
      <c r="D89" s="13"/>
    </row>
    <row r="90" spans="2:4" hidden="1">
      <c r="B90" s="13"/>
      <c r="C90" s="13"/>
      <c r="D90" s="13"/>
    </row>
    <row r="91" spans="2:4" hidden="1">
      <c r="B91" s="13"/>
      <c r="C91" s="13"/>
      <c r="D91" s="13"/>
    </row>
    <row r="92" spans="2:4" hidden="1">
      <c r="B92" s="13"/>
      <c r="C92" s="13"/>
      <c r="D92" s="13"/>
    </row>
    <row r="93" spans="2:4" hidden="1">
      <c r="B93" s="13"/>
      <c r="C93" s="13"/>
      <c r="D93" s="13"/>
    </row>
    <row r="94" spans="2:4" hidden="1">
      <c r="B94" s="13"/>
      <c r="C94" s="13"/>
      <c r="D94" s="13"/>
    </row>
    <row r="95" spans="2:4" hidden="1">
      <c r="B95" s="13"/>
      <c r="C95" s="13"/>
      <c r="D95" s="13"/>
    </row>
    <row r="96" spans="2:4" hidden="1">
      <c r="B96" s="13"/>
      <c r="C96" s="13"/>
      <c r="D96" s="13"/>
    </row>
    <row r="97" spans="2:4" hidden="1">
      <c r="B97" s="13"/>
      <c r="C97" s="13"/>
      <c r="D97" s="13"/>
    </row>
    <row r="98" spans="2:4" hidden="1">
      <c r="B98" s="13"/>
      <c r="C98" s="13"/>
      <c r="D98" s="13"/>
    </row>
    <row r="99" spans="2:4" hidden="1">
      <c r="B99" s="13"/>
      <c r="C99" s="13"/>
      <c r="D99" s="13"/>
    </row>
    <row r="100" spans="2:4" hidden="1">
      <c r="B100" s="13"/>
      <c r="C100" s="13"/>
      <c r="D100" s="13"/>
    </row>
    <row r="101" spans="2:4" hidden="1">
      <c r="B101" s="13"/>
      <c r="C101" s="13"/>
      <c r="D101" s="13"/>
    </row>
    <row r="102" spans="2:4" hidden="1">
      <c r="B102" s="13"/>
      <c r="C102" s="13"/>
      <c r="D102" s="13"/>
    </row>
    <row r="103" spans="2:4" hidden="1">
      <c r="B103" s="13"/>
      <c r="C103" s="13"/>
      <c r="D103" s="13"/>
    </row>
    <row r="104" spans="2:4" hidden="1">
      <c r="B104" s="13"/>
      <c r="C104" s="13"/>
      <c r="D104" s="13"/>
    </row>
    <row r="105" spans="2:4" hidden="1">
      <c r="B105" s="13"/>
      <c r="C105" s="13"/>
      <c r="D105" s="13"/>
    </row>
    <row r="106" spans="2:4" hidden="1">
      <c r="B106" s="13"/>
      <c r="C106" s="13"/>
      <c r="D106" s="13"/>
    </row>
    <row r="107" spans="2:4" hidden="1">
      <c r="B107" s="13"/>
      <c r="C107" s="13"/>
      <c r="D107" s="13"/>
    </row>
    <row r="108" spans="2:4" hidden="1">
      <c r="B108" s="13"/>
      <c r="C108" s="13"/>
      <c r="D108" s="13"/>
    </row>
    <row r="109" spans="2:4" hidden="1">
      <c r="B109" s="13"/>
      <c r="C109" s="13"/>
      <c r="D109" s="13"/>
    </row>
    <row r="110" spans="2:4" hidden="1">
      <c r="B110" s="13"/>
      <c r="C110" s="13"/>
      <c r="D110" s="13"/>
    </row>
    <row r="111" spans="2:4" hidden="1">
      <c r="B111" s="13"/>
      <c r="C111" s="13"/>
      <c r="D111" s="13"/>
    </row>
    <row r="112" spans="2:4" hidden="1">
      <c r="B112" s="13"/>
      <c r="C112" s="13"/>
      <c r="D112" s="13"/>
    </row>
    <row r="113" spans="2:4" hidden="1">
      <c r="B113" s="13"/>
      <c r="C113" s="13"/>
      <c r="D113" s="13"/>
    </row>
    <row r="114" spans="2:4" hidden="1">
      <c r="B114" s="13"/>
      <c r="C114" s="13"/>
      <c r="D114" s="13"/>
    </row>
    <row r="115" spans="2:4" hidden="1">
      <c r="B115" s="13"/>
      <c r="C115" s="13"/>
      <c r="D115" s="13"/>
    </row>
    <row r="116" spans="2:4" hidden="1">
      <c r="B116" s="13"/>
      <c r="C116" s="13"/>
      <c r="D116" s="13"/>
    </row>
    <row r="117" spans="2:4" hidden="1">
      <c r="B117" s="13"/>
      <c r="C117" s="13"/>
      <c r="D117" s="13"/>
    </row>
    <row r="118" spans="2:4" hidden="1">
      <c r="B118" s="13"/>
      <c r="C118" s="13"/>
      <c r="D118" s="13"/>
    </row>
    <row r="119" spans="2:4" hidden="1">
      <c r="B119" s="13"/>
      <c r="C119" s="13"/>
      <c r="D119" s="13"/>
    </row>
    <row r="120" spans="2:4" hidden="1">
      <c r="B120" s="13"/>
      <c r="C120" s="13"/>
      <c r="D120" s="13"/>
    </row>
    <row r="121" spans="2:4" hidden="1">
      <c r="B121" s="13"/>
      <c r="C121" s="13"/>
      <c r="D121" s="13"/>
    </row>
    <row r="122" spans="2:4" hidden="1">
      <c r="B122" s="13"/>
      <c r="C122" s="13"/>
      <c r="D122" s="13"/>
    </row>
    <row r="123" spans="2:4" hidden="1">
      <c r="B123" s="13"/>
      <c r="C123" s="13"/>
      <c r="D123" s="13"/>
    </row>
    <row r="124" spans="2:4" hidden="1">
      <c r="B124" s="13"/>
      <c r="C124" s="13"/>
      <c r="D124" s="13"/>
    </row>
    <row r="125" spans="2:4" hidden="1">
      <c r="B125" s="13"/>
      <c r="C125" s="13"/>
      <c r="D125" s="13"/>
    </row>
    <row r="126" spans="2:4" hidden="1">
      <c r="B126" s="13"/>
      <c r="C126" s="13"/>
      <c r="D126" s="13"/>
    </row>
    <row r="127" spans="2:4" hidden="1">
      <c r="B127" s="13"/>
      <c r="C127" s="13"/>
      <c r="D127" s="13"/>
    </row>
    <row r="128" spans="2:4" hidden="1">
      <c r="B128" s="13"/>
      <c r="C128" s="13"/>
      <c r="D128" s="13"/>
    </row>
    <row r="129" spans="2:4" hidden="1">
      <c r="B129" s="13"/>
      <c r="C129" s="13"/>
      <c r="D129" s="13"/>
    </row>
    <row r="130" spans="2:4" hidden="1">
      <c r="B130" s="13"/>
      <c r="C130" s="13"/>
      <c r="D130" s="13"/>
    </row>
    <row r="131" spans="2:4" hidden="1">
      <c r="B131" s="13"/>
      <c r="C131" s="13"/>
      <c r="D131" s="13"/>
    </row>
    <row r="132" spans="2:4" hidden="1">
      <c r="B132" s="13"/>
      <c r="C132" s="13"/>
      <c r="D132" s="13"/>
    </row>
    <row r="133" spans="2:4" hidden="1">
      <c r="B133" s="13"/>
      <c r="C133" s="13"/>
      <c r="D133" s="13"/>
    </row>
    <row r="134" spans="2:4" hidden="1">
      <c r="B134" s="13"/>
      <c r="C134" s="13"/>
      <c r="D134" s="13"/>
    </row>
    <row r="135" spans="2:4" hidden="1">
      <c r="B135" s="13"/>
      <c r="C135" s="13"/>
      <c r="D135" s="13"/>
    </row>
    <row r="136" spans="2:4" hidden="1">
      <c r="B136" s="13"/>
      <c r="C136" s="13"/>
      <c r="D136" s="13"/>
    </row>
    <row r="137" spans="2:4" hidden="1">
      <c r="B137" s="13"/>
      <c r="C137" s="13"/>
      <c r="D137" s="13"/>
    </row>
    <row r="138" spans="2:4" hidden="1">
      <c r="B138" s="13"/>
      <c r="C138" s="13"/>
      <c r="D138" s="13"/>
    </row>
    <row r="139" spans="2:4" hidden="1">
      <c r="B139" s="13"/>
      <c r="C139" s="13"/>
      <c r="D139" s="13"/>
    </row>
    <row r="140" spans="2:4" hidden="1">
      <c r="B140" s="13"/>
      <c r="C140" s="13"/>
      <c r="D140" s="13"/>
    </row>
    <row r="141" spans="2:4" hidden="1">
      <c r="B141" s="13"/>
      <c r="C141" s="13"/>
      <c r="D141" s="13"/>
    </row>
    <row r="142" spans="2:4" hidden="1">
      <c r="B142" s="13"/>
      <c r="C142" s="13"/>
      <c r="D142" s="13"/>
    </row>
    <row r="143" spans="2:4" hidden="1">
      <c r="B143" s="13"/>
      <c r="C143" s="13"/>
      <c r="D143" s="13"/>
    </row>
    <row r="144" spans="2:4" hidden="1">
      <c r="B144" s="13"/>
      <c r="C144" s="13"/>
      <c r="D144" s="13"/>
    </row>
    <row r="145" spans="2:4" hidden="1">
      <c r="B145" s="13"/>
      <c r="C145" s="13"/>
      <c r="D145" s="13"/>
    </row>
    <row r="146" spans="2:4" hidden="1">
      <c r="B146" s="13"/>
      <c r="C146" s="13"/>
      <c r="D146" s="13"/>
    </row>
    <row r="147" spans="2:4" hidden="1">
      <c r="B147" s="13"/>
      <c r="C147" s="13"/>
      <c r="D147" s="13"/>
    </row>
    <row r="148" spans="2:4" hidden="1">
      <c r="B148" s="13"/>
      <c r="C148" s="13"/>
      <c r="D148" s="13"/>
    </row>
    <row r="149" spans="2:4" hidden="1">
      <c r="B149" s="13"/>
      <c r="C149" s="13"/>
      <c r="D149" s="13"/>
    </row>
    <row r="150" spans="2:4" hidden="1">
      <c r="B150" s="13"/>
      <c r="C150" s="13"/>
      <c r="D150" s="13"/>
    </row>
    <row r="151" spans="2:4" hidden="1">
      <c r="B151" s="13"/>
      <c r="C151" s="13"/>
      <c r="D151" s="13"/>
    </row>
    <row r="152" spans="2:4" hidden="1">
      <c r="B152" s="13"/>
      <c r="C152" s="13"/>
      <c r="D152" s="13"/>
    </row>
    <row r="153" spans="2:4" hidden="1">
      <c r="B153" s="13"/>
      <c r="C153" s="13"/>
      <c r="D153" s="13"/>
    </row>
    <row r="154" spans="2:4" hidden="1">
      <c r="B154" s="13"/>
      <c r="C154" s="13"/>
      <c r="D154" s="13"/>
    </row>
    <row r="155" spans="2:4" hidden="1">
      <c r="B155" s="13"/>
      <c r="C155" s="13"/>
      <c r="D155" s="13"/>
    </row>
    <row r="156" spans="2:4" hidden="1">
      <c r="B156" s="13"/>
      <c r="C156" s="13"/>
      <c r="D156" s="13"/>
    </row>
    <row r="157" spans="2:4" hidden="1">
      <c r="B157" s="13"/>
      <c r="C157" s="13"/>
      <c r="D157" s="13"/>
    </row>
    <row r="158" spans="2:4" hidden="1">
      <c r="B158" s="13"/>
      <c r="C158" s="13"/>
      <c r="D158" s="13"/>
    </row>
    <row r="159" spans="2:4" hidden="1">
      <c r="B159" s="13"/>
      <c r="C159" s="13"/>
      <c r="D159" s="13"/>
    </row>
    <row r="160" spans="2:4" hidden="1">
      <c r="B160" s="13"/>
      <c r="C160" s="13"/>
      <c r="D160" s="13"/>
    </row>
    <row r="161" spans="2:4" hidden="1">
      <c r="B161" s="13"/>
      <c r="C161" s="13"/>
      <c r="D161" s="13"/>
    </row>
    <row r="162" spans="2:4" hidden="1">
      <c r="B162" s="13"/>
      <c r="C162" s="13"/>
      <c r="D162" s="13"/>
    </row>
    <row r="163" spans="2:4" hidden="1">
      <c r="B163" s="13"/>
      <c r="C163" s="13"/>
      <c r="D163" s="13"/>
    </row>
    <row r="164" spans="2:4" hidden="1">
      <c r="B164" s="13"/>
      <c r="C164" s="13"/>
      <c r="D164" s="13"/>
    </row>
    <row r="165" spans="2:4" hidden="1">
      <c r="B165" s="13"/>
      <c r="C165" s="13"/>
      <c r="D165" s="13"/>
    </row>
    <row r="166" spans="2:4" hidden="1">
      <c r="B166" s="13"/>
      <c r="C166" s="13"/>
      <c r="D166" s="13"/>
    </row>
    <row r="167" spans="2:4" hidden="1">
      <c r="B167" s="13"/>
      <c r="C167" s="13"/>
      <c r="D167" s="13"/>
    </row>
    <row r="168" spans="2:4" hidden="1">
      <c r="B168" s="13"/>
      <c r="C168" s="13"/>
      <c r="D168" s="13"/>
    </row>
    <row r="169" spans="2:4" hidden="1">
      <c r="B169" s="13"/>
      <c r="C169" s="13"/>
      <c r="D169" s="13"/>
    </row>
    <row r="170" spans="2:4" hidden="1">
      <c r="B170" s="13"/>
      <c r="C170" s="13"/>
      <c r="D170" s="13"/>
    </row>
    <row r="171" spans="2:4" hidden="1">
      <c r="B171" s="13"/>
      <c r="C171" s="13"/>
      <c r="D171" s="13"/>
    </row>
    <row r="172" spans="2:4" hidden="1">
      <c r="B172" s="13"/>
      <c r="C172" s="13"/>
      <c r="D172" s="13"/>
    </row>
    <row r="173" spans="2:4" hidden="1">
      <c r="B173" s="13"/>
      <c r="C173" s="13"/>
      <c r="D173" s="13"/>
    </row>
    <row r="174" spans="2:4" hidden="1">
      <c r="B174" s="13"/>
      <c r="C174" s="13"/>
      <c r="D174" s="13"/>
    </row>
    <row r="175" spans="2:4" hidden="1">
      <c r="B175" s="13"/>
      <c r="C175" s="13"/>
      <c r="D175" s="13"/>
    </row>
    <row r="176" spans="2:4" hidden="1">
      <c r="B176" s="13"/>
      <c r="C176" s="13"/>
      <c r="D176" s="13"/>
    </row>
    <row r="177" spans="2:4" hidden="1">
      <c r="B177" s="13"/>
      <c r="C177" s="13"/>
      <c r="D177" s="13"/>
    </row>
    <row r="178" spans="2:4" hidden="1">
      <c r="B178" s="13"/>
      <c r="C178" s="13"/>
      <c r="D178" s="13"/>
    </row>
    <row r="179" spans="2:4" hidden="1">
      <c r="B179" s="13"/>
      <c r="C179" s="13"/>
      <c r="D179" s="13"/>
    </row>
    <row r="180" spans="2:4" hidden="1">
      <c r="B180" s="13"/>
      <c r="C180" s="13"/>
      <c r="D180" s="13"/>
    </row>
    <row r="181" spans="2:4" hidden="1">
      <c r="B181" s="13"/>
      <c r="C181" s="13"/>
      <c r="D181" s="13"/>
    </row>
    <row r="182" spans="2:4" hidden="1">
      <c r="B182" s="13"/>
      <c r="C182" s="13"/>
      <c r="D182" s="13"/>
    </row>
    <row r="183" spans="2:4" hidden="1">
      <c r="B183" s="13"/>
      <c r="C183" s="13"/>
      <c r="D183" s="13"/>
    </row>
    <row r="184" spans="2:4" hidden="1">
      <c r="B184" s="13"/>
      <c r="C184" s="13"/>
      <c r="D184" s="13"/>
    </row>
    <row r="185" spans="2:4" hidden="1">
      <c r="B185" s="13"/>
      <c r="C185" s="13"/>
      <c r="D185" s="13"/>
    </row>
    <row r="186" spans="2:4" hidden="1">
      <c r="B186" s="13"/>
      <c r="C186" s="13"/>
      <c r="D186" s="13"/>
    </row>
    <row r="187" spans="2:4" hidden="1">
      <c r="B187" s="13"/>
      <c r="C187" s="13"/>
      <c r="D187" s="13"/>
    </row>
    <row r="188" spans="2:4" hidden="1">
      <c r="B188" s="13"/>
      <c r="C188" s="13"/>
      <c r="D188" s="13"/>
    </row>
    <row r="189" spans="2:4" hidden="1">
      <c r="B189" s="13"/>
      <c r="C189" s="13"/>
      <c r="D189" s="13"/>
    </row>
    <row r="190" spans="2:4" hidden="1">
      <c r="B190" s="13"/>
      <c r="C190" s="13"/>
      <c r="D190" s="13"/>
    </row>
    <row r="191" spans="2:4" hidden="1">
      <c r="B191" s="13"/>
      <c r="C191" s="13"/>
      <c r="D191" s="13"/>
    </row>
    <row r="192" spans="2:4" hidden="1">
      <c r="B192" s="13"/>
      <c r="C192" s="13"/>
      <c r="D192" s="13"/>
    </row>
    <row r="193" spans="2:4" hidden="1">
      <c r="B193" s="13"/>
      <c r="C193" s="13"/>
      <c r="D193" s="13"/>
    </row>
    <row r="194" spans="2:4" hidden="1">
      <c r="B194" s="13"/>
      <c r="C194" s="13"/>
      <c r="D194" s="13"/>
    </row>
    <row r="195" spans="2:4" hidden="1">
      <c r="B195" s="13"/>
      <c r="C195" s="13"/>
      <c r="D195" s="13"/>
    </row>
    <row r="196" spans="2:4" hidden="1">
      <c r="B196" s="13"/>
      <c r="C196" s="13"/>
      <c r="D196" s="13"/>
    </row>
    <row r="197" spans="2:4" hidden="1">
      <c r="B197" s="13"/>
      <c r="C197" s="13"/>
      <c r="D197" s="13"/>
    </row>
    <row r="198" spans="2:4" hidden="1">
      <c r="B198" s="13"/>
      <c r="C198" s="13"/>
      <c r="D198" s="13"/>
    </row>
    <row r="199" spans="2:4" hidden="1">
      <c r="B199" s="13"/>
      <c r="C199" s="13"/>
      <c r="D199" s="13"/>
    </row>
    <row r="200" spans="2:4" hidden="1">
      <c r="B200" s="13"/>
      <c r="C200" s="13"/>
      <c r="D200" s="13"/>
    </row>
    <row r="201" spans="2:4" hidden="1">
      <c r="B201" s="13"/>
      <c r="C201" s="13"/>
      <c r="D201" s="13"/>
    </row>
    <row r="202" spans="2:4" hidden="1">
      <c r="B202" s="13"/>
      <c r="C202" s="13"/>
      <c r="D202" s="13"/>
    </row>
    <row r="203" spans="2:4" hidden="1">
      <c r="B203" s="13"/>
      <c r="C203" s="13"/>
      <c r="D203" s="13"/>
    </row>
    <row r="204" spans="2:4" hidden="1">
      <c r="B204" s="13"/>
      <c r="C204" s="13"/>
      <c r="D204" s="13"/>
    </row>
    <row r="205" spans="2:4" hidden="1">
      <c r="B205" s="13"/>
      <c r="C205" s="13"/>
      <c r="D205" s="13"/>
    </row>
    <row r="206" spans="2:4" hidden="1">
      <c r="B206" s="13"/>
      <c r="C206" s="13"/>
      <c r="D206" s="13"/>
    </row>
    <row r="207" spans="2:4" hidden="1">
      <c r="B207" s="13"/>
      <c r="C207" s="13"/>
      <c r="D207" s="13"/>
    </row>
    <row r="208" spans="2:4" hidden="1">
      <c r="B208" s="13"/>
      <c r="C208" s="13"/>
      <c r="D208" s="13"/>
    </row>
    <row r="209" spans="2:4" hidden="1">
      <c r="B209" s="13"/>
      <c r="C209" s="13"/>
      <c r="D209" s="13"/>
    </row>
    <row r="210" spans="2:4" hidden="1">
      <c r="B210" s="13"/>
      <c r="C210" s="13"/>
      <c r="D210" s="13"/>
    </row>
    <row r="211" spans="2:4" hidden="1">
      <c r="B211" s="13"/>
      <c r="C211" s="13"/>
      <c r="D211" s="13"/>
    </row>
    <row r="212" spans="2:4" hidden="1">
      <c r="B212" s="13"/>
      <c r="C212" s="13"/>
      <c r="D212" s="13"/>
    </row>
    <row r="213" spans="2:4" hidden="1">
      <c r="B213" s="13"/>
      <c r="C213" s="13"/>
      <c r="D213" s="13"/>
    </row>
    <row r="214" spans="2:4" hidden="1">
      <c r="B214" s="13"/>
      <c r="C214" s="13"/>
      <c r="D214" s="13"/>
    </row>
    <row r="215" spans="2:4" hidden="1">
      <c r="B215" s="13"/>
      <c r="C215" s="13"/>
      <c r="D215" s="13"/>
    </row>
    <row r="216" spans="2:4" hidden="1">
      <c r="B216" s="13"/>
      <c r="C216" s="13"/>
      <c r="D216" s="13"/>
    </row>
    <row r="217" spans="2:4" hidden="1">
      <c r="B217" s="13"/>
      <c r="C217" s="13"/>
      <c r="D217" s="13"/>
    </row>
    <row r="218" spans="2:4" hidden="1">
      <c r="B218" s="13"/>
      <c r="C218" s="13"/>
      <c r="D218" s="13"/>
    </row>
    <row r="219" spans="2:4" hidden="1">
      <c r="B219" s="13"/>
      <c r="C219" s="13"/>
      <c r="D219" s="13"/>
    </row>
    <row r="220" spans="2:4" hidden="1">
      <c r="B220" s="13"/>
      <c r="C220" s="13"/>
      <c r="D220" s="13"/>
    </row>
    <row r="221" spans="2:4" hidden="1">
      <c r="B221" s="13"/>
      <c r="C221" s="13"/>
      <c r="D221" s="13"/>
    </row>
    <row r="222" spans="2:4" hidden="1">
      <c r="B222" s="13"/>
      <c r="C222" s="13"/>
      <c r="D222" s="13"/>
    </row>
    <row r="223" spans="2:4" hidden="1">
      <c r="B223" s="13"/>
      <c r="C223" s="13"/>
      <c r="D223" s="13"/>
    </row>
    <row r="224" spans="2:4" hidden="1">
      <c r="B224" s="13"/>
      <c r="C224" s="13"/>
      <c r="D224" s="13"/>
    </row>
    <row r="225" spans="2:4" hidden="1">
      <c r="B225" s="13"/>
      <c r="C225" s="13"/>
      <c r="D225" s="13"/>
    </row>
    <row r="226" spans="2:4" hidden="1">
      <c r="B226" s="13"/>
      <c r="C226" s="13"/>
      <c r="D226" s="13"/>
    </row>
    <row r="227" spans="2:4" hidden="1">
      <c r="B227" s="13"/>
      <c r="C227" s="13"/>
      <c r="D227" s="13"/>
    </row>
    <row r="228" spans="2:4" hidden="1">
      <c r="B228" s="13"/>
      <c r="C228" s="13"/>
      <c r="D228" s="13"/>
    </row>
    <row r="229" spans="2:4" hidden="1">
      <c r="B229" s="13"/>
      <c r="C229" s="13"/>
      <c r="D229" s="13"/>
    </row>
    <row r="230" spans="2:4" hidden="1">
      <c r="B230" s="13"/>
      <c r="C230" s="13"/>
      <c r="D230" s="13"/>
    </row>
    <row r="231" spans="2:4" hidden="1">
      <c r="B231" s="13"/>
      <c r="C231" s="13"/>
      <c r="D231" s="13"/>
    </row>
    <row r="232" spans="2:4" hidden="1">
      <c r="B232" s="13"/>
      <c r="C232" s="13"/>
      <c r="D232" s="13"/>
    </row>
    <row r="233" spans="2:4" hidden="1">
      <c r="B233" s="13"/>
      <c r="C233" s="13"/>
      <c r="D233" s="13"/>
    </row>
    <row r="234" spans="2:4" hidden="1">
      <c r="B234" s="13"/>
      <c r="C234" s="13"/>
      <c r="D234" s="13"/>
    </row>
    <row r="235" spans="2:4" hidden="1">
      <c r="B235" s="13"/>
      <c r="C235" s="13"/>
      <c r="D235" s="13"/>
    </row>
    <row r="236" spans="2:4" hidden="1">
      <c r="B236" s="13"/>
      <c r="C236" s="13"/>
      <c r="D236" s="13"/>
    </row>
    <row r="237" spans="2:4" hidden="1">
      <c r="B237" s="13"/>
      <c r="C237" s="13"/>
      <c r="D237" s="13"/>
    </row>
    <row r="238" spans="2:4" hidden="1">
      <c r="B238" s="13"/>
      <c r="C238" s="13"/>
      <c r="D238" s="13"/>
    </row>
    <row r="239" spans="2:4" hidden="1">
      <c r="B239" s="13"/>
      <c r="C239" s="13"/>
      <c r="D239" s="13"/>
    </row>
    <row r="240" spans="2:4" hidden="1">
      <c r="B240" s="13"/>
      <c r="C240" s="13"/>
      <c r="D240" s="13"/>
    </row>
    <row r="241" spans="2:4" hidden="1">
      <c r="B241" s="13"/>
      <c r="C241" s="13"/>
      <c r="D241" s="13"/>
    </row>
    <row r="242" spans="2:4" hidden="1">
      <c r="B242" s="13"/>
      <c r="C242" s="13"/>
      <c r="D242" s="13"/>
    </row>
    <row r="243" spans="2:4" hidden="1">
      <c r="B243" s="13"/>
      <c r="C243" s="13"/>
      <c r="D243" s="13"/>
    </row>
    <row r="244" spans="2:4" hidden="1">
      <c r="B244" s="13"/>
      <c r="C244" s="13"/>
      <c r="D244" s="13"/>
    </row>
    <row r="245" spans="2:4" hidden="1">
      <c r="B245" s="13"/>
      <c r="C245" s="13"/>
      <c r="D245" s="13"/>
    </row>
    <row r="246" spans="2:4" hidden="1">
      <c r="B246" s="13"/>
      <c r="C246" s="13"/>
      <c r="D246" s="13"/>
    </row>
    <row r="247" spans="2:4" hidden="1">
      <c r="B247" s="13"/>
      <c r="C247" s="13"/>
      <c r="D247" s="13"/>
    </row>
    <row r="248" spans="2:4" hidden="1">
      <c r="B248" s="13"/>
      <c r="C248" s="13"/>
      <c r="D248" s="13"/>
    </row>
    <row r="249" spans="2:4" hidden="1">
      <c r="B249" s="13"/>
      <c r="C249" s="13"/>
      <c r="D249" s="13"/>
    </row>
    <row r="250" spans="2:4" hidden="1">
      <c r="B250" s="13"/>
      <c r="C250" s="13"/>
      <c r="D250" s="13"/>
    </row>
    <row r="251" spans="2:4" hidden="1">
      <c r="B251" s="13"/>
      <c r="C251" s="13"/>
      <c r="D251" s="13"/>
    </row>
    <row r="252" spans="2:4" hidden="1">
      <c r="B252" s="13"/>
      <c r="C252" s="13"/>
      <c r="D252" s="13"/>
    </row>
    <row r="253" spans="2:4" hidden="1">
      <c r="B253" s="13"/>
      <c r="C253" s="13"/>
      <c r="D253" s="13"/>
    </row>
    <row r="254" spans="2:4" hidden="1">
      <c r="B254" s="13"/>
      <c r="C254" s="13"/>
      <c r="D254" s="13"/>
    </row>
    <row r="255" spans="2:4" hidden="1">
      <c r="B255" s="13"/>
      <c r="C255" s="13"/>
      <c r="D255" s="13"/>
    </row>
    <row r="256" spans="2:4" hidden="1">
      <c r="B256" s="13"/>
      <c r="C256" s="13"/>
      <c r="D256" s="13"/>
    </row>
    <row r="257" spans="2:4" hidden="1">
      <c r="B257" s="13"/>
      <c r="C257" s="13"/>
      <c r="D257" s="13"/>
    </row>
    <row r="258" spans="2:4" hidden="1">
      <c r="B258" s="13"/>
      <c r="C258" s="13"/>
      <c r="D258" s="13"/>
    </row>
    <row r="259" spans="2:4" hidden="1">
      <c r="B259" s="13"/>
      <c r="C259" s="13"/>
      <c r="D259" s="13"/>
    </row>
    <row r="260" spans="2:4" hidden="1">
      <c r="B260" s="13"/>
      <c r="C260" s="13"/>
      <c r="D260" s="13"/>
    </row>
    <row r="261" spans="2:4" hidden="1">
      <c r="B261" s="13"/>
      <c r="C261" s="13"/>
      <c r="D261" s="13"/>
    </row>
    <row r="262" spans="2:4" hidden="1">
      <c r="B262" s="13"/>
      <c r="C262" s="13"/>
      <c r="D262" s="13"/>
    </row>
    <row r="263" spans="2:4" hidden="1">
      <c r="B263" s="13"/>
      <c r="C263" s="13"/>
      <c r="D263" s="13"/>
    </row>
    <row r="264" spans="2:4" hidden="1">
      <c r="B264" s="13"/>
      <c r="C264" s="13"/>
      <c r="D264" s="13"/>
    </row>
    <row r="265" spans="2:4" hidden="1">
      <c r="B265" s="13"/>
      <c r="C265" s="13"/>
      <c r="D265" s="13"/>
    </row>
    <row r="266" spans="2:4" hidden="1">
      <c r="B266" s="13"/>
      <c r="C266" s="13"/>
      <c r="D266" s="13"/>
    </row>
    <row r="267" spans="2:4" hidden="1">
      <c r="B267" s="13"/>
      <c r="C267" s="13"/>
      <c r="D267" s="13"/>
    </row>
    <row r="268" spans="2:4" hidden="1">
      <c r="B268" s="13"/>
      <c r="C268" s="13"/>
      <c r="D268" s="13"/>
    </row>
    <row r="269" spans="2:4" hidden="1">
      <c r="B269" s="13"/>
      <c r="C269" s="13"/>
      <c r="D269" s="13"/>
    </row>
    <row r="270" spans="2:4" hidden="1">
      <c r="B270" s="13"/>
      <c r="C270" s="13"/>
      <c r="D270" s="13"/>
    </row>
    <row r="271" spans="2:4" hidden="1">
      <c r="B271" s="13"/>
      <c r="C271" s="13"/>
      <c r="D271" s="13"/>
    </row>
    <row r="272" spans="2:4" hidden="1">
      <c r="B272" s="13"/>
      <c r="C272" s="13"/>
      <c r="D272" s="13"/>
    </row>
    <row r="273" spans="2:4" hidden="1">
      <c r="B273" s="13"/>
      <c r="C273" s="13"/>
      <c r="D273" s="13"/>
    </row>
    <row r="274" spans="2:4" hidden="1">
      <c r="B274" s="13"/>
      <c r="C274" s="13"/>
      <c r="D274" s="13"/>
    </row>
    <row r="275" spans="2:4" hidden="1">
      <c r="B275" s="13"/>
      <c r="C275" s="13"/>
      <c r="D275" s="13"/>
    </row>
    <row r="276" spans="2:4" hidden="1">
      <c r="B276" s="13"/>
      <c r="C276" s="13"/>
      <c r="D276" s="13"/>
    </row>
    <row r="277" spans="2:4" hidden="1">
      <c r="B277" s="13"/>
      <c r="C277" s="13"/>
      <c r="D277" s="13"/>
    </row>
    <row r="278" spans="2:4" hidden="1">
      <c r="B278" s="13"/>
      <c r="C278" s="13"/>
      <c r="D278" s="13"/>
    </row>
    <row r="279" spans="2:4" hidden="1">
      <c r="B279" s="13"/>
      <c r="C279" s="13"/>
      <c r="D279" s="13"/>
    </row>
    <row r="280" spans="2:4" hidden="1">
      <c r="B280" s="13"/>
      <c r="C280" s="13"/>
      <c r="D280" s="13"/>
    </row>
    <row r="281" spans="2:4" hidden="1">
      <c r="B281" s="13"/>
      <c r="C281" s="13"/>
      <c r="D281" s="13"/>
    </row>
    <row r="282" spans="2:4" hidden="1">
      <c r="B282" s="13"/>
      <c r="C282" s="13"/>
      <c r="D282" s="13"/>
    </row>
    <row r="283" spans="2:4" hidden="1">
      <c r="B283" s="13"/>
      <c r="C283" s="13"/>
      <c r="D283" s="13"/>
    </row>
    <row r="284" spans="2:4" hidden="1">
      <c r="B284" s="13"/>
      <c r="C284" s="13"/>
      <c r="D284" s="13"/>
    </row>
    <row r="285" spans="2:4" hidden="1">
      <c r="B285" s="13"/>
      <c r="C285" s="13"/>
      <c r="D285" s="13"/>
    </row>
    <row r="286" spans="2:4" hidden="1">
      <c r="B286" s="13"/>
      <c r="C286" s="13"/>
      <c r="D286" s="13"/>
    </row>
    <row r="287" spans="2:4" hidden="1">
      <c r="B287" s="13"/>
      <c r="C287" s="13"/>
      <c r="D287" s="13"/>
    </row>
    <row r="288" spans="2:4" hidden="1">
      <c r="B288" s="13"/>
      <c r="C288" s="13"/>
      <c r="D288" s="13"/>
    </row>
    <row r="289" spans="1:4" hidden="1">
      <c r="B289" s="13"/>
      <c r="C289" s="13"/>
      <c r="D289" s="13"/>
    </row>
    <row r="290" spans="1:4" hidden="1">
      <c r="B290" s="13"/>
      <c r="C290" s="13"/>
      <c r="D290" s="13"/>
    </row>
    <row r="291" spans="1:4" hidden="1">
      <c r="B291" s="13"/>
      <c r="C291" s="13"/>
      <c r="D291" s="13"/>
    </row>
    <row r="292" spans="1:4" hidden="1">
      <c r="B292" s="13"/>
      <c r="C292" s="13"/>
      <c r="D292" s="13"/>
    </row>
    <row r="293" spans="1:4" hidden="1">
      <c r="A293" s="13"/>
      <c r="B293" s="13"/>
      <c r="C293" s="13"/>
      <c r="D293" s="13"/>
    </row>
    <row r="294" spans="1:4" hidden="1">
      <c r="A294" s="13"/>
      <c r="B294" s="13"/>
      <c r="C294" s="13"/>
      <c r="D294" s="13"/>
    </row>
    <row r="295" spans="1:4" hidden="1">
      <c r="A295" s="15"/>
      <c r="B295" s="13"/>
      <c r="C295" s="13"/>
      <c r="D295" s="13"/>
    </row>
    <row r="10000" spans="52:52" hidden="1">
      <c r="AZ10000"/>
    </row>
  </sheetData>
  <mergeCells count="1">
    <mergeCell ref="A5:N5"/>
  </mergeCells>
  <dataValidations count="1">
    <dataValidation allowBlank="1" showInputMessage="1" showErrorMessage="1" sqref="B1:B4 A5:AY1048576 BA5:XFD1048576 AZ5:AZ9999 AZ10001:AZ1048576" xr:uid="{00000000-0002-0000-0700-000000000000}"/>
  </dataValidations>
  <pageMargins left="0" right="0" top="0.5" bottom="0.5" header="0" footer="0.25"/>
  <pageSetup paperSize="9" scale="60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indexed="44"/>
    <pageSetUpPr fitToPage="1"/>
  </sheetPr>
  <dimension ref="A1:AZ10000"/>
  <sheetViews>
    <sheetView rightToLeft="1" workbookViewId="0"/>
  </sheetViews>
  <sheetFormatPr defaultColWidth="0" defaultRowHeight="18" zeroHeight="1"/>
  <cols>
    <col min="1" max="1" width="38.42578125" style="12" customWidth="1"/>
    <col min="2" max="2" width="12.42578125" style="12" customWidth="1"/>
    <col min="3" max="3" width="12.7109375" style="12" customWidth="1"/>
    <col min="4" max="4" width="11.85546875" style="12" customWidth="1"/>
    <col min="5" max="5" width="11.5703125" style="13" customWidth="1"/>
    <col min="6" max="6" width="14.7109375" style="13" customWidth="1"/>
    <col min="7" max="7" width="11.7109375" style="13" customWidth="1"/>
    <col min="8" max="8" width="14.7109375" style="13" customWidth="1"/>
    <col min="9" max="9" width="22.7109375" style="13" customWidth="1"/>
    <col min="10" max="10" width="26.85546875" style="13" customWidth="1"/>
    <col min="11" max="11" width="25.42578125" style="13" customWidth="1"/>
    <col min="12" max="12" width="7.7109375" style="13" hidden="1"/>
    <col min="13" max="13" width="7.140625" style="13" hidden="1"/>
    <col min="14" max="14" width="6" style="13" hidden="1"/>
    <col min="15" max="15" width="7.85546875" style="13" hidden="1"/>
    <col min="16" max="16" width="8.140625" style="13" hidden="1"/>
    <col min="17" max="17" width="6.28515625" style="13" hidden="1"/>
    <col min="18" max="18" width="8" style="13" hidden="1"/>
    <col min="19" max="19" width="8.7109375" style="13" hidden="1"/>
    <col min="20" max="20" width="10" style="13" hidden="1"/>
    <col min="21" max="21" width="9.5703125" style="13" hidden="1"/>
    <col min="22" max="22" width="6.140625" style="13" hidden="1"/>
    <col min="23" max="24" width="5.7109375" style="13" hidden="1"/>
    <col min="25" max="25" width="6.85546875" style="13" hidden="1"/>
    <col min="26" max="26" width="6.42578125" style="13" hidden="1"/>
    <col min="27" max="27" width="6.7109375" style="13" hidden="1"/>
    <col min="28" max="28" width="7.28515625" style="13" hidden="1"/>
    <col min="29" max="34" width="5.7109375" style="13" hidden="1"/>
    <col min="35" max="41" width="9.140625" style="13" hidden="1"/>
    <col min="42" max="52" width="0" style="13" hidden="1"/>
    <col min="53" max="16384" width="9.140625" style="13" hidden="1"/>
  </cols>
  <sheetData>
    <row r="1" spans="1:11" s="1" customFormat="1">
      <c r="A1" s="2" t="s">
        <v>0</v>
      </c>
      <c r="B1" s="62" t="s">
        <v>4061</v>
      </c>
    </row>
    <row r="2" spans="1:11" s="1" customFormat="1">
      <c r="A2" s="2" t="s">
        <v>1</v>
      </c>
      <c r="B2" s="9" t="s">
        <v>3164</v>
      </c>
    </row>
    <row r="3" spans="1:11" s="1" customFormat="1">
      <c r="A3" s="2" t="s">
        <v>2</v>
      </c>
      <c r="B3" s="20" t="s">
        <v>3165</v>
      </c>
    </row>
    <row r="4" spans="1:11" s="1" customFormat="1">
      <c r="A4" s="2" t="s">
        <v>3</v>
      </c>
      <c r="B4" s="63" t="s">
        <v>165</v>
      </c>
    </row>
    <row r="5" spans="1:11" ht="18.75">
      <c r="A5" s="83" t="s">
        <v>91</v>
      </c>
      <c r="B5" s="84"/>
      <c r="C5" s="84"/>
      <c r="D5" s="84"/>
      <c r="E5" s="84"/>
      <c r="F5" s="84"/>
      <c r="G5" s="84"/>
      <c r="H5" s="84"/>
      <c r="I5" s="84"/>
      <c r="J5" s="84"/>
      <c r="K5" s="85"/>
    </row>
    <row r="6" spans="1:11" s="15" customFormat="1">
      <c r="A6" s="32" t="s">
        <v>92</v>
      </c>
      <c r="B6" s="33" t="s">
        <v>46</v>
      </c>
      <c r="C6" s="33" t="s">
        <v>66</v>
      </c>
      <c r="D6" s="33" t="s">
        <v>80</v>
      </c>
      <c r="E6" s="33" t="s">
        <v>50</v>
      </c>
      <c r="F6" s="33" t="s">
        <v>155</v>
      </c>
      <c r="G6" s="33" t="s">
        <v>156</v>
      </c>
      <c r="H6" s="33" t="s">
        <v>53</v>
      </c>
      <c r="I6" s="33" t="s">
        <v>69</v>
      </c>
      <c r="J6" s="33" t="s">
        <v>54</v>
      </c>
      <c r="K6" s="33" t="s">
        <v>151</v>
      </c>
    </row>
    <row r="7" spans="1:11" s="15" customFormat="1">
      <c r="A7" s="100" t="s">
        <v>4062</v>
      </c>
      <c r="B7" s="101" t="s">
        <v>4062</v>
      </c>
      <c r="C7" s="101" t="s">
        <v>4062</v>
      </c>
      <c r="D7" s="101" t="s">
        <v>4062</v>
      </c>
      <c r="E7" s="101" t="s">
        <v>4062</v>
      </c>
      <c r="F7" s="16" t="s">
        <v>152</v>
      </c>
      <c r="G7" s="101" t="s">
        <v>4062</v>
      </c>
      <c r="H7" s="16" t="s">
        <v>6</v>
      </c>
      <c r="I7" s="16" t="s">
        <v>7</v>
      </c>
      <c r="J7" s="21" t="s">
        <v>7</v>
      </c>
      <c r="K7" s="29" t="s">
        <v>7</v>
      </c>
    </row>
    <row r="8" spans="1:11" s="17" customFormat="1" ht="20.25">
      <c r="A8" s="102" t="s">
        <v>4062</v>
      </c>
      <c r="B8" s="5" t="s">
        <v>8</v>
      </c>
      <c r="C8" s="5" t="s">
        <v>9</v>
      </c>
      <c r="D8" s="5" t="s">
        <v>56</v>
      </c>
      <c r="E8" s="5" t="s">
        <v>56</v>
      </c>
      <c r="F8" s="5" t="s">
        <v>57</v>
      </c>
      <c r="G8" s="5" t="s">
        <v>58</v>
      </c>
      <c r="H8" s="5" t="s">
        <v>59</v>
      </c>
      <c r="I8" s="5" t="s">
        <v>60</v>
      </c>
      <c r="J8" s="24" t="s">
        <v>61</v>
      </c>
      <c r="K8" s="24" t="s">
        <v>62</v>
      </c>
    </row>
    <row r="9" spans="1:11" s="17" customFormat="1" ht="20.25">
      <c r="A9" s="18" t="s">
        <v>93</v>
      </c>
      <c r="B9" s="103" t="s">
        <v>4062</v>
      </c>
      <c r="C9" s="103" t="s">
        <v>4062</v>
      </c>
      <c r="D9" s="103" t="s">
        <v>4062</v>
      </c>
      <c r="E9" s="103" t="s">
        <v>4062</v>
      </c>
      <c r="F9" s="53">
        <v>41463.29</v>
      </c>
      <c r="G9" s="103" t="s">
        <v>4062</v>
      </c>
      <c r="H9" s="53">
        <v>8.5427385014810007</v>
      </c>
      <c r="I9" s="117" t="s">
        <v>4062</v>
      </c>
      <c r="J9" s="54">
        <v>1</v>
      </c>
      <c r="K9" s="54">
        <v>0</v>
      </c>
    </row>
    <row r="10" spans="1:11">
      <c r="A10" s="57" t="s">
        <v>172</v>
      </c>
      <c r="B10" s="107" t="s">
        <v>4062</v>
      </c>
      <c r="C10" s="108" t="s">
        <v>4062</v>
      </c>
      <c r="D10" s="108" t="s">
        <v>4062</v>
      </c>
      <c r="E10" s="108" t="s">
        <v>4062</v>
      </c>
      <c r="F10" s="59">
        <v>40100.79</v>
      </c>
      <c r="G10" s="108" t="s">
        <v>4062</v>
      </c>
      <c r="H10" s="59">
        <v>8.3510957900000005</v>
      </c>
      <c r="I10" s="108" t="s">
        <v>4062</v>
      </c>
      <c r="J10" s="58">
        <v>0.97760000000000002</v>
      </c>
      <c r="K10" s="58">
        <v>0</v>
      </c>
    </row>
    <row r="11" spans="1:11">
      <c r="A11" s="57" t="s">
        <v>1849</v>
      </c>
      <c r="B11" s="107" t="s">
        <v>4062</v>
      </c>
      <c r="C11" s="108" t="s">
        <v>4062</v>
      </c>
      <c r="D11" s="108" t="s">
        <v>4062</v>
      </c>
      <c r="E11" s="108" t="s">
        <v>4062</v>
      </c>
      <c r="F11" s="59">
        <v>40100.79</v>
      </c>
      <c r="G11" s="108" t="s">
        <v>4062</v>
      </c>
      <c r="H11" s="59">
        <v>8.3510957900000005</v>
      </c>
      <c r="I11" s="108" t="s">
        <v>4062</v>
      </c>
      <c r="J11" s="58">
        <v>0.97760000000000002</v>
      </c>
      <c r="K11" s="58">
        <v>0</v>
      </c>
    </row>
    <row r="12" spans="1:11">
      <c r="A12" t="s">
        <v>1850</v>
      </c>
      <c r="B12" t="s">
        <v>1851</v>
      </c>
      <c r="C12" t="s">
        <v>96</v>
      </c>
      <c r="D12" t="s">
        <v>338</v>
      </c>
      <c r="E12" t="s">
        <v>98</v>
      </c>
      <c r="F12" s="55">
        <v>26588.28</v>
      </c>
      <c r="G12" s="55">
        <v>17.3</v>
      </c>
      <c r="H12" s="55">
        <v>4.5997724399999997</v>
      </c>
      <c r="I12" s="56">
        <v>0</v>
      </c>
      <c r="J12" s="56">
        <v>0.53839999999999999</v>
      </c>
      <c r="K12" s="56">
        <v>0</v>
      </c>
    </row>
    <row r="13" spans="1:11">
      <c r="A13" t="s">
        <v>1852</v>
      </c>
      <c r="B13" t="s">
        <v>1853</v>
      </c>
      <c r="C13" t="s">
        <v>96</v>
      </c>
      <c r="D13" t="s">
        <v>338</v>
      </c>
      <c r="E13" t="s">
        <v>98</v>
      </c>
      <c r="F13" s="55">
        <v>5169.1000000000004</v>
      </c>
      <c r="G13" s="55">
        <v>33.799999999999997</v>
      </c>
      <c r="H13" s="55">
        <v>1.7471558</v>
      </c>
      <c r="I13" s="56">
        <v>0</v>
      </c>
      <c r="J13" s="56">
        <v>0.20449999999999999</v>
      </c>
      <c r="K13" s="56">
        <v>0</v>
      </c>
    </row>
    <row r="14" spans="1:11">
      <c r="A14" t="s">
        <v>1854</v>
      </c>
      <c r="B14" t="s">
        <v>1855</v>
      </c>
      <c r="C14" t="s">
        <v>96</v>
      </c>
      <c r="D14" t="s">
        <v>1465</v>
      </c>
      <c r="E14" t="s">
        <v>98</v>
      </c>
      <c r="F14" s="55">
        <v>1203.46</v>
      </c>
      <c r="G14" s="55">
        <v>90</v>
      </c>
      <c r="H14" s="55">
        <v>1.0831139999999999</v>
      </c>
      <c r="I14" s="56">
        <v>4.0000000000000002E-4</v>
      </c>
      <c r="J14" s="56">
        <v>0.1268</v>
      </c>
      <c r="K14" s="56">
        <v>0</v>
      </c>
    </row>
    <row r="15" spans="1:11">
      <c r="A15" t="s">
        <v>1856</v>
      </c>
      <c r="B15" t="s">
        <v>1857</v>
      </c>
      <c r="C15" t="s">
        <v>96</v>
      </c>
      <c r="D15" t="s">
        <v>112</v>
      </c>
      <c r="E15" t="s">
        <v>98</v>
      </c>
      <c r="F15" s="55">
        <v>7139.95</v>
      </c>
      <c r="G15" s="55">
        <v>12.9</v>
      </c>
      <c r="H15" s="55">
        <v>0.92105355</v>
      </c>
      <c r="I15" s="56">
        <v>5.0000000000000001E-4</v>
      </c>
      <c r="J15" s="56">
        <v>0.10780000000000001</v>
      </c>
      <c r="K15" s="56">
        <v>0</v>
      </c>
    </row>
    <row r="16" spans="1:11">
      <c r="A16" s="57" t="s">
        <v>184</v>
      </c>
      <c r="B16" s="107" t="s">
        <v>4062</v>
      </c>
      <c r="C16" s="108" t="s">
        <v>4062</v>
      </c>
      <c r="D16" s="108" t="s">
        <v>4062</v>
      </c>
      <c r="E16" s="108" t="s">
        <v>4062</v>
      </c>
      <c r="F16" s="59">
        <v>1362.5</v>
      </c>
      <c r="G16" s="108" t="s">
        <v>4062</v>
      </c>
      <c r="H16" s="59">
        <v>0.19164271148100001</v>
      </c>
      <c r="I16" s="108" t="s">
        <v>4062</v>
      </c>
      <c r="J16" s="58">
        <v>2.24E-2</v>
      </c>
      <c r="K16" s="58">
        <v>0</v>
      </c>
    </row>
    <row r="17" spans="1:11">
      <c r="A17" s="57" t="s">
        <v>1858</v>
      </c>
      <c r="B17" s="107" t="s">
        <v>4062</v>
      </c>
      <c r="C17" s="108" t="s">
        <v>4062</v>
      </c>
      <c r="D17" s="108" t="s">
        <v>4062</v>
      </c>
      <c r="E17" s="108" t="s">
        <v>4062</v>
      </c>
      <c r="F17" s="59">
        <v>1362.5</v>
      </c>
      <c r="G17" s="108" t="s">
        <v>4062</v>
      </c>
      <c r="H17" s="59">
        <v>0.19164271148100001</v>
      </c>
      <c r="I17" s="108" t="s">
        <v>4062</v>
      </c>
      <c r="J17" s="58">
        <v>2.24E-2</v>
      </c>
      <c r="K17" s="58">
        <v>0</v>
      </c>
    </row>
    <row r="18" spans="1:11">
      <c r="A18" t="s">
        <v>1859</v>
      </c>
      <c r="B18" t="s">
        <v>1860</v>
      </c>
      <c r="C18" t="s">
        <v>1536</v>
      </c>
      <c r="D18" t="s">
        <v>907</v>
      </c>
      <c r="E18" t="s">
        <v>100</v>
      </c>
      <c r="F18" s="55">
        <v>1077.73</v>
      </c>
      <c r="G18" s="55">
        <v>4.1100000000000003</v>
      </c>
      <c r="H18" s="55">
        <v>0.16065688778100001</v>
      </c>
      <c r="I18" s="56">
        <v>0</v>
      </c>
      <c r="J18" s="56">
        <v>1.8800000000000001E-2</v>
      </c>
      <c r="K18" s="56">
        <v>0</v>
      </c>
    </row>
    <row r="19" spans="1:11">
      <c r="A19" t="s">
        <v>1861</v>
      </c>
      <c r="B19" t="s">
        <v>1862</v>
      </c>
      <c r="C19" t="s">
        <v>1532</v>
      </c>
      <c r="D19" t="s">
        <v>969</v>
      </c>
      <c r="E19" t="s">
        <v>100</v>
      </c>
      <c r="F19" s="55">
        <v>284.77</v>
      </c>
      <c r="G19" s="55">
        <v>3</v>
      </c>
      <c r="H19" s="55">
        <v>3.0985823700000002E-2</v>
      </c>
      <c r="I19" s="56">
        <v>0</v>
      </c>
      <c r="J19" s="56">
        <v>3.5999999999999999E-3</v>
      </c>
      <c r="K19" s="56">
        <v>0</v>
      </c>
    </row>
    <row r="20" spans="1:11">
      <c r="A20" t="s">
        <v>186</v>
      </c>
      <c r="B20" s="107" t="s">
        <v>4062</v>
      </c>
      <c r="C20" s="108" t="s">
        <v>4062</v>
      </c>
      <c r="D20" s="108" t="s">
        <v>4062</v>
      </c>
      <c r="E20" s="108" t="s">
        <v>4062</v>
      </c>
      <c r="F20" s="108" t="s">
        <v>4062</v>
      </c>
      <c r="G20" s="108" t="s">
        <v>4062</v>
      </c>
      <c r="H20" s="108" t="s">
        <v>4062</v>
      </c>
      <c r="I20" s="108" t="s">
        <v>4062</v>
      </c>
      <c r="J20" s="108" t="s">
        <v>4062</v>
      </c>
      <c r="K20" s="108" t="s">
        <v>4062</v>
      </c>
    </row>
    <row r="21" spans="1:11">
      <c r="A21" t="s">
        <v>299</v>
      </c>
      <c r="B21" s="107" t="s">
        <v>4062</v>
      </c>
      <c r="C21" s="108" t="s">
        <v>4062</v>
      </c>
      <c r="D21" s="108" t="s">
        <v>4062</v>
      </c>
      <c r="E21" s="108" t="s">
        <v>4062</v>
      </c>
      <c r="F21" s="108" t="s">
        <v>4062</v>
      </c>
      <c r="G21" s="108" t="s">
        <v>4062</v>
      </c>
      <c r="H21" s="108" t="s">
        <v>4062</v>
      </c>
      <c r="I21" s="108" t="s">
        <v>4062</v>
      </c>
      <c r="J21" s="108" t="s">
        <v>4062</v>
      </c>
      <c r="K21" s="108" t="s">
        <v>4062</v>
      </c>
    </row>
    <row r="22" spans="1:11">
      <c r="A22" t="s">
        <v>300</v>
      </c>
      <c r="B22" s="107" t="s">
        <v>4062</v>
      </c>
      <c r="C22" s="108" t="s">
        <v>4062</v>
      </c>
      <c r="D22" s="108" t="s">
        <v>4062</v>
      </c>
      <c r="E22" s="108" t="s">
        <v>4062</v>
      </c>
      <c r="F22" s="108" t="s">
        <v>4062</v>
      </c>
      <c r="G22" s="108" t="s">
        <v>4062</v>
      </c>
      <c r="H22" s="108" t="s">
        <v>4062</v>
      </c>
      <c r="I22" s="108" t="s">
        <v>4062</v>
      </c>
      <c r="J22" s="108" t="s">
        <v>4062</v>
      </c>
      <c r="K22" s="108" t="s">
        <v>4062</v>
      </c>
    </row>
    <row r="23" spans="1:11">
      <c r="A23" t="s">
        <v>301</v>
      </c>
      <c r="B23" s="107" t="s">
        <v>4062</v>
      </c>
      <c r="C23" s="108" t="s">
        <v>4062</v>
      </c>
      <c r="D23" s="108" t="s">
        <v>4062</v>
      </c>
      <c r="E23" s="108" t="s">
        <v>4062</v>
      </c>
      <c r="F23" s="108" t="s">
        <v>4062</v>
      </c>
      <c r="G23" s="108" t="s">
        <v>4062</v>
      </c>
      <c r="H23" s="108" t="s">
        <v>4062</v>
      </c>
      <c r="I23" s="108" t="s">
        <v>4062</v>
      </c>
      <c r="J23" s="108" t="s">
        <v>4062</v>
      </c>
      <c r="K23" s="108" t="s">
        <v>4062</v>
      </c>
    </row>
    <row r="24" spans="1:11" hidden="1">
      <c r="C24" s="13"/>
      <c r="D24" s="13"/>
    </row>
    <row r="25" spans="1:11" hidden="1">
      <c r="C25" s="13"/>
      <c r="D25" s="13"/>
    </row>
    <row r="26" spans="1:11" hidden="1">
      <c r="C26" s="13"/>
      <c r="D26" s="13"/>
    </row>
    <row r="27" spans="1:11" hidden="1">
      <c r="C27" s="13"/>
      <c r="D27" s="13"/>
    </row>
    <row r="28" spans="1:11" hidden="1">
      <c r="C28" s="13"/>
      <c r="D28" s="13"/>
    </row>
    <row r="29" spans="1:11" hidden="1">
      <c r="C29" s="13"/>
      <c r="D29" s="13"/>
    </row>
    <row r="30" spans="1:11" hidden="1">
      <c r="C30" s="13"/>
      <c r="D30" s="13"/>
    </row>
    <row r="31" spans="1:11" hidden="1">
      <c r="C31" s="13"/>
      <c r="D31" s="13"/>
    </row>
    <row r="32" spans="1:11" hidden="1">
      <c r="C32" s="13"/>
      <c r="D32" s="13"/>
    </row>
    <row r="33" spans="3:4" hidden="1">
      <c r="C33" s="13"/>
      <c r="D33" s="13"/>
    </row>
    <row r="34" spans="3:4" hidden="1">
      <c r="C34" s="13"/>
      <c r="D34" s="13"/>
    </row>
    <row r="35" spans="3:4" hidden="1">
      <c r="C35" s="13"/>
      <c r="D35" s="13"/>
    </row>
    <row r="36" spans="3:4" hidden="1">
      <c r="C36" s="13"/>
      <c r="D36" s="13"/>
    </row>
    <row r="37" spans="3:4" hidden="1">
      <c r="C37" s="13"/>
      <c r="D37" s="13"/>
    </row>
    <row r="38" spans="3:4" hidden="1">
      <c r="C38" s="13"/>
      <c r="D38" s="13"/>
    </row>
    <row r="39" spans="3:4" hidden="1">
      <c r="C39" s="13"/>
      <c r="D39" s="13"/>
    </row>
    <row r="40" spans="3:4" hidden="1">
      <c r="C40" s="13"/>
      <c r="D40" s="13"/>
    </row>
    <row r="41" spans="3:4" hidden="1">
      <c r="C41" s="13"/>
      <c r="D41" s="13"/>
    </row>
    <row r="42" spans="3:4" hidden="1">
      <c r="C42" s="13"/>
      <c r="D42" s="13"/>
    </row>
    <row r="43" spans="3:4" hidden="1">
      <c r="C43" s="13"/>
      <c r="D43" s="13"/>
    </row>
    <row r="44" spans="3:4" hidden="1">
      <c r="C44" s="13"/>
      <c r="D44" s="13"/>
    </row>
    <row r="45" spans="3:4" hidden="1">
      <c r="C45" s="13"/>
      <c r="D45" s="13"/>
    </row>
    <row r="46" spans="3:4" hidden="1">
      <c r="C46" s="13"/>
      <c r="D46" s="13"/>
    </row>
    <row r="47" spans="3:4" hidden="1">
      <c r="C47" s="13"/>
      <c r="D47" s="13"/>
    </row>
    <row r="48" spans="3:4" hidden="1">
      <c r="C48" s="13"/>
      <c r="D48" s="13"/>
    </row>
    <row r="49" spans="3:4" hidden="1">
      <c r="C49" s="13"/>
      <c r="D49" s="13"/>
    </row>
    <row r="50" spans="3:4" hidden="1">
      <c r="C50" s="13"/>
      <c r="D50" s="13"/>
    </row>
    <row r="51" spans="3:4" hidden="1">
      <c r="C51" s="13"/>
      <c r="D51" s="13"/>
    </row>
    <row r="52" spans="3:4" hidden="1">
      <c r="C52" s="13"/>
      <c r="D52" s="13"/>
    </row>
    <row r="53" spans="3:4" hidden="1">
      <c r="C53" s="13"/>
      <c r="D53" s="13"/>
    </row>
    <row r="54" spans="3:4" hidden="1">
      <c r="C54" s="13"/>
      <c r="D54" s="13"/>
    </row>
    <row r="55" spans="3:4" hidden="1">
      <c r="C55" s="13"/>
      <c r="D55" s="13"/>
    </row>
    <row r="56" spans="3:4" hidden="1">
      <c r="C56" s="13"/>
      <c r="D56" s="13"/>
    </row>
    <row r="57" spans="3:4" hidden="1">
      <c r="C57" s="13"/>
      <c r="D57" s="13"/>
    </row>
    <row r="58" spans="3:4" hidden="1">
      <c r="C58" s="13"/>
      <c r="D58" s="13"/>
    </row>
    <row r="59" spans="3:4" hidden="1">
      <c r="C59" s="13"/>
      <c r="D59" s="13"/>
    </row>
    <row r="60" spans="3:4" hidden="1">
      <c r="C60" s="13"/>
      <c r="D60" s="13"/>
    </row>
    <row r="61" spans="3:4" hidden="1">
      <c r="C61" s="13"/>
      <c r="D61" s="13"/>
    </row>
    <row r="62" spans="3:4" hidden="1">
      <c r="C62" s="13"/>
      <c r="D62" s="13"/>
    </row>
    <row r="63" spans="3:4" hidden="1">
      <c r="C63" s="13"/>
      <c r="D63" s="13"/>
    </row>
    <row r="64" spans="3:4" hidden="1">
      <c r="C64" s="13"/>
      <c r="D64" s="13"/>
    </row>
    <row r="65" spans="3:4" hidden="1">
      <c r="C65" s="13"/>
      <c r="D65" s="13"/>
    </row>
    <row r="66" spans="3:4" hidden="1">
      <c r="C66" s="13"/>
      <c r="D66" s="13"/>
    </row>
    <row r="67" spans="3:4" hidden="1">
      <c r="C67" s="13"/>
      <c r="D67" s="13"/>
    </row>
    <row r="68" spans="3:4" hidden="1">
      <c r="C68" s="13"/>
      <c r="D68" s="13"/>
    </row>
    <row r="69" spans="3:4" hidden="1">
      <c r="C69" s="13"/>
      <c r="D69" s="13"/>
    </row>
    <row r="70" spans="3:4" hidden="1">
      <c r="C70" s="13"/>
      <c r="D70" s="13"/>
    </row>
    <row r="71" spans="3:4" hidden="1">
      <c r="C71" s="13"/>
      <c r="D71" s="13"/>
    </row>
    <row r="72" spans="3:4" hidden="1">
      <c r="C72" s="13"/>
      <c r="D72" s="13"/>
    </row>
    <row r="73" spans="3:4" hidden="1">
      <c r="C73" s="13"/>
      <c r="D73" s="13"/>
    </row>
    <row r="74" spans="3:4" hidden="1">
      <c r="C74" s="13"/>
      <c r="D74" s="13"/>
    </row>
    <row r="75" spans="3:4" hidden="1">
      <c r="C75" s="13"/>
      <c r="D75" s="13"/>
    </row>
    <row r="76" spans="3:4" hidden="1">
      <c r="C76" s="13"/>
      <c r="D76" s="13"/>
    </row>
    <row r="77" spans="3:4" hidden="1">
      <c r="C77" s="13"/>
      <c r="D77" s="13"/>
    </row>
    <row r="78" spans="3:4" hidden="1">
      <c r="C78" s="13"/>
      <c r="D78" s="13"/>
    </row>
    <row r="79" spans="3:4" hidden="1">
      <c r="C79" s="13"/>
      <c r="D79" s="13"/>
    </row>
    <row r="80" spans="3:4" hidden="1">
      <c r="C80" s="13"/>
      <c r="D80" s="13"/>
    </row>
    <row r="81" spans="3:4" hidden="1">
      <c r="C81" s="13"/>
      <c r="D81" s="13"/>
    </row>
    <row r="82" spans="3:4" hidden="1">
      <c r="C82" s="13"/>
      <c r="D82" s="13"/>
    </row>
    <row r="83" spans="3:4" hidden="1">
      <c r="C83" s="13"/>
      <c r="D83" s="13"/>
    </row>
    <row r="84" spans="3:4" hidden="1">
      <c r="C84" s="13"/>
      <c r="D84" s="13"/>
    </row>
    <row r="85" spans="3:4" hidden="1">
      <c r="C85" s="13"/>
      <c r="D85" s="13"/>
    </row>
    <row r="86" spans="3:4" hidden="1">
      <c r="C86" s="13"/>
      <c r="D86" s="13"/>
    </row>
    <row r="87" spans="3:4" hidden="1">
      <c r="C87" s="13"/>
      <c r="D87" s="13"/>
    </row>
    <row r="88" spans="3:4" hidden="1">
      <c r="C88" s="13"/>
      <c r="D88" s="13"/>
    </row>
    <row r="89" spans="3:4" hidden="1">
      <c r="C89" s="13"/>
      <c r="D89" s="13"/>
    </row>
    <row r="90" spans="3:4" hidden="1">
      <c r="C90" s="13"/>
      <c r="D90" s="13"/>
    </row>
    <row r="91" spans="3:4" hidden="1">
      <c r="C91" s="13"/>
      <c r="D91" s="13"/>
    </row>
    <row r="92" spans="3:4" hidden="1">
      <c r="C92" s="13"/>
      <c r="D92" s="13"/>
    </row>
    <row r="93" spans="3:4" hidden="1">
      <c r="C93" s="13"/>
      <c r="D93" s="13"/>
    </row>
    <row r="94" spans="3:4" hidden="1">
      <c r="C94" s="13"/>
      <c r="D94" s="13"/>
    </row>
    <row r="95" spans="3:4" hidden="1">
      <c r="C95" s="13"/>
      <c r="D95" s="13"/>
    </row>
    <row r="96" spans="3:4" hidden="1">
      <c r="C96" s="13"/>
      <c r="D96" s="13"/>
    </row>
    <row r="97" spans="3:4" hidden="1">
      <c r="C97" s="13"/>
      <c r="D97" s="13"/>
    </row>
    <row r="98" spans="3:4" hidden="1">
      <c r="C98" s="13"/>
      <c r="D98" s="13"/>
    </row>
    <row r="99" spans="3:4" hidden="1">
      <c r="C99" s="13"/>
      <c r="D99" s="13"/>
    </row>
    <row r="100" spans="3:4" hidden="1">
      <c r="C100" s="13"/>
      <c r="D100" s="13"/>
    </row>
    <row r="101" spans="3:4" hidden="1">
      <c r="C101" s="13"/>
      <c r="D101" s="13"/>
    </row>
    <row r="102" spans="3:4" hidden="1">
      <c r="C102" s="13"/>
      <c r="D102" s="13"/>
    </row>
    <row r="103" spans="3:4" hidden="1">
      <c r="C103" s="13"/>
      <c r="D103" s="13"/>
    </row>
    <row r="104" spans="3:4" hidden="1">
      <c r="C104" s="13"/>
      <c r="D104" s="13"/>
    </row>
    <row r="105" spans="3:4" hidden="1">
      <c r="C105" s="13"/>
      <c r="D105" s="13"/>
    </row>
    <row r="106" spans="3:4" hidden="1">
      <c r="C106" s="13"/>
      <c r="D106" s="13"/>
    </row>
    <row r="107" spans="3:4" hidden="1">
      <c r="C107" s="13"/>
      <c r="D107" s="13"/>
    </row>
    <row r="108" spans="3:4" hidden="1">
      <c r="C108" s="13"/>
      <c r="D108" s="13"/>
    </row>
    <row r="109" spans="3:4" hidden="1">
      <c r="C109" s="13"/>
      <c r="D109" s="13"/>
    </row>
    <row r="110" spans="3:4" hidden="1">
      <c r="C110" s="13"/>
      <c r="D110" s="13"/>
    </row>
    <row r="111" spans="3:4" hidden="1">
      <c r="C111" s="13"/>
      <c r="D111" s="13"/>
    </row>
    <row r="112" spans="3:4" hidden="1">
      <c r="C112" s="13"/>
      <c r="D112" s="13"/>
    </row>
    <row r="113" spans="3:4" hidden="1">
      <c r="C113" s="13"/>
      <c r="D113" s="13"/>
    </row>
    <row r="114" spans="3:4" hidden="1">
      <c r="C114" s="13"/>
      <c r="D114" s="13"/>
    </row>
    <row r="115" spans="3:4" hidden="1">
      <c r="C115" s="13"/>
      <c r="D115" s="13"/>
    </row>
    <row r="116" spans="3:4" hidden="1">
      <c r="C116" s="13"/>
      <c r="D116" s="13"/>
    </row>
    <row r="117" spans="3:4" hidden="1">
      <c r="C117" s="13"/>
      <c r="D117" s="13"/>
    </row>
    <row r="118" spans="3:4" hidden="1">
      <c r="C118" s="13"/>
      <c r="D118" s="13"/>
    </row>
    <row r="119" spans="3:4" hidden="1">
      <c r="C119" s="13"/>
      <c r="D119" s="13"/>
    </row>
    <row r="120" spans="3:4" hidden="1">
      <c r="C120" s="13"/>
      <c r="D120" s="13"/>
    </row>
    <row r="121" spans="3:4" hidden="1">
      <c r="C121" s="13"/>
      <c r="D121" s="13"/>
    </row>
    <row r="122" spans="3:4" hidden="1">
      <c r="C122" s="13"/>
      <c r="D122" s="13"/>
    </row>
    <row r="123" spans="3:4" hidden="1">
      <c r="C123" s="13"/>
      <c r="D123" s="13"/>
    </row>
    <row r="124" spans="3:4" hidden="1">
      <c r="C124" s="13"/>
      <c r="D124" s="13"/>
    </row>
    <row r="125" spans="3:4" hidden="1">
      <c r="C125" s="13"/>
      <c r="D125" s="13"/>
    </row>
    <row r="126" spans="3:4" hidden="1">
      <c r="C126" s="13"/>
      <c r="D126" s="13"/>
    </row>
    <row r="127" spans="3:4" hidden="1">
      <c r="C127" s="13"/>
      <c r="D127" s="13"/>
    </row>
    <row r="128" spans="3:4" hidden="1">
      <c r="C128" s="13"/>
      <c r="D128" s="13"/>
    </row>
    <row r="129" spans="3:4" hidden="1">
      <c r="C129" s="13"/>
      <c r="D129" s="13"/>
    </row>
    <row r="130" spans="3:4" hidden="1">
      <c r="C130" s="13"/>
      <c r="D130" s="13"/>
    </row>
    <row r="131" spans="3:4" hidden="1">
      <c r="C131" s="13"/>
      <c r="D131" s="13"/>
    </row>
    <row r="132" spans="3:4" hidden="1">
      <c r="C132" s="13"/>
      <c r="D132" s="13"/>
    </row>
    <row r="133" spans="3:4" hidden="1">
      <c r="C133" s="13"/>
      <c r="D133" s="13"/>
    </row>
    <row r="134" spans="3:4" hidden="1">
      <c r="C134" s="13"/>
      <c r="D134" s="13"/>
    </row>
    <row r="135" spans="3:4" hidden="1">
      <c r="C135" s="13"/>
      <c r="D135" s="13"/>
    </row>
    <row r="136" spans="3:4" hidden="1">
      <c r="C136" s="13"/>
      <c r="D136" s="13"/>
    </row>
    <row r="137" spans="3:4" hidden="1">
      <c r="C137" s="13"/>
      <c r="D137" s="13"/>
    </row>
    <row r="138" spans="3:4" hidden="1">
      <c r="C138" s="13"/>
      <c r="D138" s="13"/>
    </row>
    <row r="139" spans="3:4" hidden="1">
      <c r="C139" s="13"/>
      <c r="D139" s="13"/>
    </row>
    <row r="140" spans="3:4" hidden="1">
      <c r="C140" s="13"/>
      <c r="D140" s="13"/>
    </row>
    <row r="141" spans="3:4" hidden="1">
      <c r="C141" s="13"/>
      <c r="D141" s="13"/>
    </row>
    <row r="142" spans="3:4" hidden="1">
      <c r="C142" s="13"/>
      <c r="D142" s="13"/>
    </row>
    <row r="143" spans="3:4" hidden="1">
      <c r="C143" s="13"/>
      <c r="D143" s="13"/>
    </row>
    <row r="144" spans="3:4" hidden="1">
      <c r="C144" s="13"/>
      <c r="D144" s="13"/>
    </row>
    <row r="145" spans="3:4" hidden="1">
      <c r="C145" s="13"/>
      <c r="D145" s="13"/>
    </row>
    <row r="146" spans="3:4" hidden="1">
      <c r="C146" s="13"/>
      <c r="D146" s="13"/>
    </row>
    <row r="147" spans="3:4" hidden="1">
      <c r="C147" s="13"/>
      <c r="D147" s="13"/>
    </row>
    <row r="148" spans="3:4" hidden="1">
      <c r="C148" s="13"/>
      <c r="D148" s="13"/>
    </row>
    <row r="149" spans="3:4" hidden="1">
      <c r="C149" s="13"/>
      <c r="D149" s="13"/>
    </row>
    <row r="150" spans="3:4" hidden="1">
      <c r="C150" s="13"/>
      <c r="D150" s="13"/>
    </row>
    <row r="151" spans="3:4" hidden="1">
      <c r="C151" s="13"/>
      <c r="D151" s="13"/>
    </row>
    <row r="152" spans="3:4" hidden="1">
      <c r="C152" s="13"/>
      <c r="D152" s="13"/>
    </row>
    <row r="153" spans="3:4" hidden="1">
      <c r="C153" s="13"/>
      <c r="D153" s="13"/>
    </row>
    <row r="154" spans="3:4" hidden="1">
      <c r="C154" s="13"/>
      <c r="D154" s="13"/>
    </row>
    <row r="155" spans="3:4" hidden="1">
      <c r="C155" s="13"/>
      <c r="D155" s="13"/>
    </row>
    <row r="156" spans="3:4" hidden="1">
      <c r="C156" s="13"/>
      <c r="D156" s="13"/>
    </row>
    <row r="157" spans="3:4" hidden="1">
      <c r="C157" s="13"/>
      <c r="D157" s="13"/>
    </row>
    <row r="158" spans="3:4" hidden="1">
      <c r="C158" s="13"/>
      <c r="D158" s="13"/>
    </row>
    <row r="159" spans="3:4" hidden="1">
      <c r="C159" s="13"/>
      <c r="D159" s="13"/>
    </row>
    <row r="160" spans="3:4" hidden="1">
      <c r="C160" s="13"/>
      <c r="D160" s="13"/>
    </row>
    <row r="161" spans="3:4" hidden="1">
      <c r="C161" s="13"/>
      <c r="D161" s="13"/>
    </row>
    <row r="162" spans="3:4" hidden="1">
      <c r="C162" s="13"/>
      <c r="D162" s="13"/>
    </row>
    <row r="163" spans="3:4" hidden="1">
      <c r="C163" s="13"/>
      <c r="D163" s="13"/>
    </row>
    <row r="164" spans="3:4" hidden="1">
      <c r="C164" s="13"/>
      <c r="D164" s="13"/>
    </row>
    <row r="165" spans="3:4" hidden="1">
      <c r="C165" s="13"/>
      <c r="D165" s="13"/>
    </row>
    <row r="166" spans="3:4" hidden="1">
      <c r="C166" s="13"/>
      <c r="D166" s="13"/>
    </row>
    <row r="167" spans="3:4" hidden="1">
      <c r="C167" s="13"/>
      <c r="D167" s="13"/>
    </row>
    <row r="168" spans="3:4" hidden="1">
      <c r="C168" s="13"/>
      <c r="D168" s="13"/>
    </row>
    <row r="169" spans="3:4" hidden="1">
      <c r="C169" s="13"/>
      <c r="D169" s="13"/>
    </row>
    <row r="170" spans="3:4" hidden="1">
      <c r="C170" s="13"/>
      <c r="D170" s="13"/>
    </row>
    <row r="171" spans="3:4" hidden="1">
      <c r="C171" s="13"/>
      <c r="D171" s="13"/>
    </row>
    <row r="172" spans="3:4" hidden="1">
      <c r="C172" s="13"/>
      <c r="D172" s="13"/>
    </row>
    <row r="173" spans="3:4" hidden="1">
      <c r="C173" s="13"/>
      <c r="D173" s="13"/>
    </row>
    <row r="174" spans="3:4" hidden="1">
      <c r="C174" s="13"/>
      <c r="D174" s="13"/>
    </row>
    <row r="175" spans="3:4" hidden="1">
      <c r="C175" s="13"/>
      <c r="D175" s="13"/>
    </row>
    <row r="176" spans="3:4" hidden="1">
      <c r="C176" s="13"/>
      <c r="D176" s="13"/>
    </row>
    <row r="177" spans="3:4" hidden="1">
      <c r="C177" s="13"/>
      <c r="D177" s="13"/>
    </row>
    <row r="178" spans="3:4" hidden="1">
      <c r="C178" s="13"/>
      <c r="D178" s="13"/>
    </row>
    <row r="179" spans="3:4" hidden="1">
      <c r="C179" s="13"/>
      <c r="D179" s="13"/>
    </row>
    <row r="180" spans="3:4" hidden="1">
      <c r="C180" s="13"/>
      <c r="D180" s="13"/>
    </row>
    <row r="181" spans="3:4" hidden="1">
      <c r="C181" s="13"/>
      <c r="D181" s="13"/>
    </row>
    <row r="182" spans="3:4" hidden="1">
      <c r="C182" s="13"/>
      <c r="D182" s="13"/>
    </row>
    <row r="183" spans="3:4" hidden="1">
      <c r="C183" s="13"/>
      <c r="D183" s="13"/>
    </row>
    <row r="184" spans="3:4" hidden="1">
      <c r="C184" s="13"/>
      <c r="D184" s="13"/>
    </row>
    <row r="185" spans="3:4" hidden="1">
      <c r="C185" s="13"/>
      <c r="D185" s="13"/>
    </row>
    <row r="186" spans="3:4" hidden="1">
      <c r="C186" s="13"/>
      <c r="D186" s="13"/>
    </row>
    <row r="187" spans="3:4" hidden="1">
      <c r="C187" s="13"/>
      <c r="D187" s="13"/>
    </row>
    <row r="188" spans="3:4" hidden="1">
      <c r="C188" s="13"/>
      <c r="D188" s="13"/>
    </row>
    <row r="189" spans="3:4" hidden="1">
      <c r="C189" s="13"/>
      <c r="D189" s="13"/>
    </row>
    <row r="190" spans="3:4" hidden="1">
      <c r="C190" s="13"/>
      <c r="D190" s="13"/>
    </row>
    <row r="191" spans="3:4" hidden="1">
      <c r="C191" s="13"/>
      <c r="D191" s="13"/>
    </row>
    <row r="192" spans="3:4" hidden="1">
      <c r="C192" s="13"/>
      <c r="D192" s="13"/>
    </row>
    <row r="193" spans="3:4" hidden="1">
      <c r="C193" s="13"/>
      <c r="D193" s="13"/>
    </row>
    <row r="194" spans="3:4" hidden="1">
      <c r="C194" s="13"/>
      <c r="D194" s="13"/>
    </row>
    <row r="195" spans="3:4" hidden="1">
      <c r="C195" s="13"/>
      <c r="D195" s="13"/>
    </row>
    <row r="196" spans="3:4" hidden="1">
      <c r="C196" s="13"/>
      <c r="D196" s="13"/>
    </row>
    <row r="197" spans="3:4" hidden="1">
      <c r="C197" s="13"/>
      <c r="D197" s="13"/>
    </row>
    <row r="198" spans="3:4" hidden="1">
      <c r="C198" s="13"/>
      <c r="D198" s="13"/>
    </row>
    <row r="199" spans="3:4" hidden="1">
      <c r="C199" s="13"/>
      <c r="D199" s="13"/>
    </row>
    <row r="200" spans="3:4" hidden="1">
      <c r="C200" s="13"/>
      <c r="D200" s="13"/>
    </row>
    <row r="201" spans="3:4" hidden="1">
      <c r="C201" s="13"/>
      <c r="D201" s="13"/>
    </row>
    <row r="202" spans="3:4" hidden="1">
      <c r="C202" s="13"/>
      <c r="D202" s="13"/>
    </row>
    <row r="203" spans="3:4" hidden="1">
      <c r="C203" s="13"/>
      <c r="D203" s="13"/>
    </row>
    <row r="204" spans="3:4" hidden="1">
      <c r="C204" s="13"/>
      <c r="D204" s="13"/>
    </row>
    <row r="205" spans="3:4" hidden="1">
      <c r="C205" s="13"/>
      <c r="D205" s="13"/>
    </row>
    <row r="206" spans="3:4" hidden="1">
      <c r="C206" s="13"/>
      <c r="D206" s="13"/>
    </row>
    <row r="207" spans="3:4" hidden="1">
      <c r="C207" s="13"/>
      <c r="D207" s="13"/>
    </row>
    <row r="208" spans="3:4" hidden="1">
      <c r="C208" s="13"/>
      <c r="D208" s="13"/>
    </row>
    <row r="209" spans="3:4" hidden="1">
      <c r="C209" s="13"/>
      <c r="D209" s="13"/>
    </row>
    <row r="210" spans="3:4" hidden="1">
      <c r="C210" s="13"/>
      <c r="D210" s="13"/>
    </row>
    <row r="211" spans="3:4" hidden="1">
      <c r="C211" s="13"/>
      <c r="D211" s="13"/>
    </row>
    <row r="212" spans="3:4" hidden="1">
      <c r="C212" s="13"/>
      <c r="D212" s="13"/>
    </row>
    <row r="213" spans="3:4" hidden="1">
      <c r="C213" s="13"/>
      <c r="D213" s="13"/>
    </row>
    <row r="214" spans="3:4" hidden="1">
      <c r="C214" s="13"/>
      <c r="D214" s="13"/>
    </row>
    <row r="215" spans="3:4" hidden="1">
      <c r="C215" s="13"/>
      <c r="D215" s="13"/>
    </row>
    <row r="216" spans="3:4" hidden="1">
      <c r="C216" s="13"/>
      <c r="D216" s="13"/>
    </row>
    <row r="217" spans="3:4" hidden="1">
      <c r="C217" s="13"/>
      <c r="D217" s="13"/>
    </row>
    <row r="218" spans="3:4" hidden="1">
      <c r="C218" s="13"/>
      <c r="D218" s="13"/>
    </row>
    <row r="219" spans="3:4" hidden="1">
      <c r="C219" s="13"/>
      <c r="D219" s="13"/>
    </row>
    <row r="220" spans="3:4" hidden="1">
      <c r="C220" s="13"/>
      <c r="D220" s="13"/>
    </row>
    <row r="221" spans="3:4" hidden="1">
      <c r="C221" s="13"/>
      <c r="D221" s="13"/>
    </row>
    <row r="222" spans="3:4" hidden="1">
      <c r="C222" s="13"/>
      <c r="D222" s="13"/>
    </row>
    <row r="223" spans="3:4" hidden="1">
      <c r="C223" s="13"/>
      <c r="D223" s="13"/>
    </row>
    <row r="224" spans="3:4" hidden="1">
      <c r="C224" s="13"/>
      <c r="D224" s="13"/>
    </row>
    <row r="225" spans="3:4" hidden="1">
      <c r="C225" s="13"/>
      <c r="D225" s="13"/>
    </row>
    <row r="226" spans="3:4" hidden="1">
      <c r="C226" s="13"/>
      <c r="D226" s="13"/>
    </row>
    <row r="227" spans="3:4" hidden="1">
      <c r="C227" s="13"/>
      <c r="D227" s="13"/>
    </row>
    <row r="228" spans="3:4" hidden="1">
      <c r="C228" s="13"/>
      <c r="D228" s="13"/>
    </row>
    <row r="229" spans="3:4" hidden="1">
      <c r="C229" s="13"/>
      <c r="D229" s="13"/>
    </row>
    <row r="230" spans="3:4" hidden="1">
      <c r="C230" s="13"/>
      <c r="D230" s="13"/>
    </row>
    <row r="231" spans="3:4" hidden="1">
      <c r="C231" s="13"/>
      <c r="D231" s="13"/>
    </row>
    <row r="232" spans="3:4" hidden="1">
      <c r="C232" s="13"/>
      <c r="D232" s="13"/>
    </row>
    <row r="233" spans="3:4" hidden="1">
      <c r="C233" s="13"/>
      <c r="D233" s="13"/>
    </row>
    <row r="234" spans="3:4" hidden="1">
      <c r="C234" s="13"/>
      <c r="D234" s="13"/>
    </row>
    <row r="235" spans="3:4" hidden="1">
      <c r="C235" s="13"/>
      <c r="D235" s="13"/>
    </row>
    <row r="236" spans="3:4" hidden="1">
      <c r="C236" s="13"/>
      <c r="D236" s="13"/>
    </row>
    <row r="237" spans="3:4" hidden="1">
      <c r="C237" s="13"/>
      <c r="D237" s="13"/>
    </row>
    <row r="238" spans="3:4" hidden="1">
      <c r="C238" s="13"/>
      <c r="D238" s="13"/>
    </row>
    <row r="239" spans="3:4" hidden="1">
      <c r="C239" s="13"/>
      <c r="D239" s="13"/>
    </row>
    <row r="240" spans="3:4" hidden="1">
      <c r="C240" s="13"/>
      <c r="D240" s="13"/>
    </row>
    <row r="241" spans="3:4" hidden="1">
      <c r="C241" s="13"/>
      <c r="D241" s="13"/>
    </row>
    <row r="242" spans="3:4" hidden="1">
      <c r="C242" s="13"/>
      <c r="D242" s="13"/>
    </row>
    <row r="243" spans="3:4" hidden="1">
      <c r="C243" s="13"/>
      <c r="D243" s="13"/>
    </row>
    <row r="244" spans="3:4" hidden="1">
      <c r="C244" s="13"/>
      <c r="D244" s="13"/>
    </row>
    <row r="245" spans="3:4" hidden="1">
      <c r="C245" s="13"/>
      <c r="D245" s="13"/>
    </row>
    <row r="246" spans="3:4" hidden="1">
      <c r="C246" s="13"/>
      <c r="D246" s="13"/>
    </row>
    <row r="247" spans="3:4" hidden="1">
      <c r="C247" s="13"/>
      <c r="D247" s="13"/>
    </row>
    <row r="248" spans="3:4" hidden="1">
      <c r="C248" s="13"/>
      <c r="D248" s="13"/>
    </row>
    <row r="249" spans="3:4" hidden="1">
      <c r="C249" s="13"/>
      <c r="D249" s="13"/>
    </row>
    <row r="250" spans="3:4" hidden="1">
      <c r="C250" s="13"/>
      <c r="D250" s="13"/>
    </row>
    <row r="251" spans="3:4" hidden="1">
      <c r="C251" s="13"/>
      <c r="D251" s="13"/>
    </row>
    <row r="252" spans="3:4" hidden="1">
      <c r="C252" s="13"/>
      <c r="D252" s="13"/>
    </row>
    <row r="253" spans="3:4" hidden="1">
      <c r="C253" s="13"/>
      <c r="D253" s="13"/>
    </row>
    <row r="254" spans="3:4" hidden="1">
      <c r="C254" s="13"/>
      <c r="D254" s="13"/>
    </row>
    <row r="255" spans="3:4" hidden="1">
      <c r="C255" s="13"/>
      <c r="D255" s="13"/>
    </row>
    <row r="256" spans="3:4" hidden="1">
      <c r="C256" s="13"/>
      <c r="D256" s="13"/>
    </row>
    <row r="257" spans="3:4" hidden="1">
      <c r="C257" s="13"/>
      <c r="D257" s="13"/>
    </row>
    <row r="258" spans="3:4" hidden="1">
      <c r="C258" s="13"/>
      <c r="D258" s="13"/>
    </row>
    <row r="259" spans="3:4" hidden="1">
      <c r="C259" s="13"/>
      <c r="D259" s="13"/>
    </row>
    <row r="260" spans="3:4" hidden="1">
      <c r="C260" s="13"/>
      <c r="D260" s="13"/>
    </row>
    <row r="261" spans="3:4" hidden="1">
      <c r="C261" s="13"/>
      <c r="D261" s="13"/>
    </row>
    <row r="262" spans="3:4" hidden="1">
      <c r="C262" s="13"/>
      <c r="D262" s="13"/>
    </row>
    <row r="263" spans="3:4" hidden="1">
      <c r="C263" s="13"/>
      <c r="D263" s="13"/>
    </row>
    <row r="264" spans="3:4" hidden="1">
      <c r="C264" s="13"/>
      <c r="D264" s="13"/>
    </row>
    <row r="265" spans="3:4" hidden="1">
      <c r="C265" s="13"/>
      <c r="D265" s="13"/>
    </row>
    <row r="266" spans="3:4" hidden="1">
      <c r="C266" s="13"/>
      <c r="D266" s="13"/>
    </row>
    <row r="267" spans="3:4" hidden="1">
      <c r="C267" s="13"/>
      <c r="D267" s="13"/>
    </row>
    <row r="268" spans="3:4" hidden="1">
      <c r="C268" s="13"/>
      <c r="D268" s="13"/>
    </row>
    <row r="269" spans="3:4" hidden="1">
      <c r="C269" s="13"/>
      <c r="D269" s="13"/>
    </row>
    <row r="270" spans="3:4" hidden="1">
      <c r="C270" s="13"/>
      <c r="D270" s="13"/>
    </row>
    <row r="271" spans="3:4" hidden="1">
      <c r="C271" s="13"/>
      <c r="D271" s="13"/>
    </row>
    <row r="272" spans="3:4" hidden="1">
      <c r="C272" s="13"/>
      <c r="D272" s="13"/>
    </row>
    <row r="273" spans="3:4" hidden="1">
      <c r="C273" s="13"/>
      <c r="D273" s="13"/>
    </row>
    <row r="274" spans="3:4" hidden="1">
      <c r="C274" s="13"/>
      <c r="D274" s="13"/>
    </row>
    <row r="275" spans="3:4" hidden="1">
      <c r="C275" s="13"/>
      <c r="D275" s="13"/>
    </row>
    <row r="276" spans="3:4" hidden="1">
      <c r="C276" s="13"/>
      <c r="D276" s="13"/>
    </row>
    <row r="277" spans="3:4" hidden="1">
      <c r="C277" s="13"/>
      <c r="D277" s="13"/>
    </row>
    <row r="278" spans="3:4" hidden="1">
      <c r="C278" s="13"/>
      <c r="D278" s="13"/>
    </row>
    <row r="279" spans="3:4" hidden="1">
      <c r="C279" s="13"/>
      <c r="D279" s="13"/>
    </row>
    <row r="280" spans="3:4" hidden="1">
      <c r="C280" s="13"/>
      <c r="D280" s="13"/>
    </row>
    <row r="281" spans="3:4" hidden="1">
      <c r="C281" s="13"/>
      <c r="D281" s="13"/>
    </row>
    <row r="282" spans="3:4" hidden="1">
      <c r="C282" s="13"/>
      <c r="D282" s="13"/>
    </row>
    <row r="283" spans="3:4" hidden="1">
      <c r="C283" s="13"/>
      <c r="D283" s="13"/>
    </row>
    <row r="284" spans="3:4" hidden="1">
      <c r="C284" s="13"/>
      <c r="D284" s="13"/>
    </row>
    <row r="285" spans="3:4" hidden="1">
      <c r="C285" s="13"/>
      <c r="D285" s="13"/>
    </row>
    <row r="286" spans="3:4" hidden="1">
      <c r="C286" s="13"/>
      <c r="D286" s="13"/>
    </row>
    <row r="287" spans="3:4" hidden="1">
      <c r="C287" s="13"/>
      <c r="D287" s="13"/>
    </row>
    <row r="288" spans="3:4" hidden="1">
      <c r="C288" s="13"/>
      <c r="D288" s="13"/>
    </row>
    <row r="289" spans="3:4" hidden="1">
      <c r="C289" s="13"/>
      <c r="D289" s="13"/>
    </row>
    <row r="290" spans="3:4" hidden="1">
      <c r="C290" s="13"/>
      <c r="D290" s="13"/>
    </row>
    <row r="291" spans="3:4" hidden="1">
      <c r="C291" s="13"/>
      <c r="D291" s="13"/>
    </row>
    <row r="292" spans="3:4" hidden="1">
      <c r="C292" s="13"/>
      <c r="D292" s="13"/>
    </row>
    <row r="293" spans="3:4" hidden="1">
      <c r="C293" s="13"/>
      <c r="D293" s="13"/>
    </row>
    <row r="294" spans="3:4" hidden="1">
      <c r="C294" s="13"/>
      <c r="D294" s="13"/>
    </row>
    <row r="295" spans="3:4" hidden="1">
      <c r="C295" s="13"/>
      <c r="D295" s="13"/>
    </row>
    <row r="296" spans="3:4" hidden="1">
      <c r="C296" s="13"/>
      <c r="D296" s="13"/>
    </row>
    <row r="297" spans="3:4" hidden="1">
      <c r="C297" s="13"/>
      <c r="D297" s="13"/>
    </row>
    <row r="298" spans="3:4" hidden="1">
      <c r="C298" s="13"/>
      <c r="D298" s="13"/>
    </row>
    <row r="299" spans="3:4" hidden="1">
      <c r="C299" s="13"/>
      <c r="D299" s="13"/>
    </row>
    <row r="300" spans="3:4" hidden="1">
      <c r="C300" s="13"/>
      <c r="D300" s="13"/>
    </row>
    <row r="301" spans="3:4" hidden="1">
      <c r="C301" s="13"/>
      <c r="D301" s="13"/>
    </row>
    <row r="302" spans="3:4" hidden="1">
      <c r="C302" s="13"/>
      <c r="D302" s="13"/>
    </row>
    <row r="303" spans="3:4" hidden="1">
      <c r="C303" s="13"/>
      <c r="D303" s="13"/>
    </row>
    <row r="304" spans="3:4" hidden="1">
      <c r="C304" s="13"/>
      <c r="D304" s="13"/>
    </row>
    <row r="305" spans="3:4" hidden="1">
      <c r="C305" s="13"/>
      <c r="D305" s="13"/>
    </row>
    <row r="306" spans="3:4" hidden="1">
      <c r="C306" s="13"/>
      <c r="D306" s="13"/>
    </row>
    <row r="307" spans="3:4" hidden="1">
      <c r="C307" s="13"/>
      <c r="D307" s="13"/>
    </row>
    <row r="308" spans="3:4" hidden="1">
      <c r="C308" s="13"/>
      <c r="D308" s="13"/>
    </row>
    <row r="309" spans="3:4" hidden="1">
      <c r="C309" s="13"/>
      <c r="D309" s="13"/>
    </row>
    <row r="310" spans="3:4" hidden="1">
      <c r="C310" s="13"/>
      <c r="D310" s="13"/>
    </row>
    <row r="311" spans="3:4" hidden="1">
      <c r="C311" s="13"/>
      <c r="D311" s="13"/>
    </row>
    <row r="312" spans="3:4" hidden="1">
      <c r="C312" s="13"/>
      <c r="D312" s="13"/>
    </row>
    <row r="313" spans="3:4" hidden="1">
      <c r="C313" s="13"/>
      <c r="D313" s="13"/>
    </row>
    <row r="314" spans="3:4" hidden="1">
      <c r="C314" s="13"/>
      <c r="D314" s="13"/>
    </row>
    <row r="315" spans="3:4" hidden="1">
      <c r="C315" s="13"/>
      <c r="D315" s="13"/>
    </row>
    <row r="316" spans="3:4" hidden="1">
      <c r="C316" s="13"/>
      <c r="D316" s="13"/>
    </row>
    <row r="317" spans="3:4" hidden="1">
      <c r="C317" s="13"/>
      <c r="D317" s="13"/>
    </row>
    <row r="318" spans="3:4" hidden="1">
      <c r="C318" s="13"/>
      <c r="D318" s="13"/>
    </row>
    <row r="319" spans="3:4" hidden="1">
      <c r="C319" s="13"/>
      <c r="D319" s="13"/>
    </row>
    <row r="320" spans="3:4" hidden="1">
      <c r="C320" s="13"/>
      <c r="D320" s="13"/>
    </row>
    <row r="321" spans="3:4" hidden="1">
      <c r="C321" s="13"/>
      <c r="D321" s="13"/>
    </row>
    <row r="322" spans="3:4" hidden="1">
      <c r="C322" s="13"/>
      <c r="D322" s="13"/>
    </row>
    <row r="323" spans="3:4" hidden="1">
      <c r="C323" s="13"/>
      <c r="D323" s="13"/>
    </row>
    <row r="324" spans="3:4" hidden="1">
      <c r="C324" s="13"/>
      <c r="D324" s="13"/>
    </row>
    <row r="325" spans="3:4" hidden="1">
      <c r="C325" s="13"/>
      <c r="D325" s="13"/>
    </row>
    <row r="326" spans="3:4" hidden="1">
      <c r="C326" s="13"/>
      <c r="D326" s="13"/>
    </row>
    <row r="327" spans="3:4" hidden="1">
      <c r="C327" s="13"/>
      <c r="D327" s="13"/>
    </row>
    <row r="328" spans="3:4" hidden="1">
      <c r="C328" s="13"/>
      <c r="D328" s="13"/>
    </row>
    <row r="329" spans="3:4" hidden="1">
      <c r="C329" s="13"/>
      <c r="D329" s="13"/>
    </row>
    <row r="330" spans="3:4" hidden="1">
      <c r="C330" s="13"/>
      <c r="D330" s="13"/>
    </row>
    <row r="331" spans="3:4" hidden="1">
      <c r="C331" s="13"/>
      <c r="D331" s="13"/>
    </row>
    <row r="332" spans="3:4" hidden="1">
      <c r="C332" s="13"/>
      <c r="D332" s="13"/>
    </row>
    <row r="333" spans="3:4" hidden="1">
      <c r="C333" s="13"/>
      <c r="D333" s="13"/>
    </row>
    <row r="334" spans="3:4" hidden="1">
      <c r="C334" s="13"/>
      <c r="D334" s="13"/>
    </row>
    <row r="335" spans="3:4" hidden="1">
      <c r="C335" s="13"/>
      <c r="D335" s="13"/>
    </row>
    <row r="336" spans="3:4" hidden="1">
      <c r="C336" s="13"/>
      <c r="D336" s="13"/>
    </row>
    <row r="337" spans="3:4" hidden="1">
      <c r="C337" s="13"/>
      <c r="D337" s="13"/>
    </row>
    <row r="338" spans="3:4" hidden="1">
      <c r="C338" s="13"/>
      <c r="D338" s="13"/>
    </row>
    <row r="339" spans="3:4" hidden="1">
      <c r="C339" s="13"/>
      <c r="D339" s="13"/>
    </row>
    <row r="340" spans="3:4" hidden="1">
      <c r="C340" s="13"/>
      <c r="D340" s="13"/>
    </row>
    <row r="341" spans="3:4" hidden="1">
      <c r="C341" s="13"/>
      <c r="D341" s="13"/>
    </row>
    <row r="342" spans="3:4" hidden="1">
      <c r="C342" s="13"/>
      <c r="D342" s="13"/>
    </row>
    <row r="343" spans="3:4" hidden="1">
      <c r="C343" s="13"/>
      <c r="D343" s="13"/>
    </row>
    <row r="344" spans="3:4" hidden="1">
      <c r="C344" s="13"/>
      <c r="D344" s="13"/>
    </row>
    <row r="345" spans="3:4" hidden="1">
      <c r="C345" s="13"/>
      <c r="D345" s="13"/>
    </row>
    <row r="346" spans="3:4" hidden="1">
      <c r="C346" s="13"/>
      <c r="D346" s="13"/>
    </row>
    <row r="347" spans="3:4" hidden="1">
      <c r="C347" s="13"/>
      <c r="D347" s="13"/>
    </row>
    <row r="348" spans="3:4" hidden="1">
      <c r="C348" s="13"/>
      <c r="D348" s="13"/>
    </row>
    <row r="349" spans="3:4" hidden="1">
      <c r="C349" s="13"/>
      <c r="D349" s="13"/>
    </row>
    <row r="350" spans="3:4" hidden="1">
      <c r="C350" s="13"/>
      <c r="D350" s="13"/>
    </row>
    <row r="351" spans="3:4" hidden="1">
      <c r="C351" s="13"/>
      <c r="D351" s="13"/>
    </row>
    <row r="352" spans="3:4" hidden="1">
      <c r="C352" s="13"/>
      <c r="D352" s="13"/>
    </row>
    <row r="353" spans="3:4" hidden="1">
      <c r="C353" s="13"/>
      <c r="D353" s="13"/>
    </row>
    <row r="354" spans="3:4" hidden="1">
      <c r="C354" s="13"/>
      <c r="D354" s="13"/>
    </row>
    <row r="355" spans="3:4" hidden="1">
      <c r="C355" s="13"/>
      <c r="D355" s="13"/>
    </row>
    <row r="356" spans="3:4" hidden="1">
      <c r="C356" s="13"/>
      <c r="D356" s="13"/>
    </row>
    <row r="357" spans="3:4" hidden="1">
      <c r="C357" s="13"/>
      <c r="D357" s="13"/>
    </row>
    <row r="358" spans="3:4" hidden="1">
      <c r="C358" s="13"/>
      <c r="D358" s="13"/>
    </row>
    <row r="359" spans="3:4" hidden="1">
      <c r="C359" s="13"/>
      <c r="D359" s="13"/>
    </row>
    <row r="360" spans="3:4" hidden="1">
      <c r="C360" s="13"/>
      <c r="D360" s="13"/>
    </row>
    <row r="361" spans="3:4" hidden="1">
      <c r="C361" s="13"/>
      <c r="D361" s="13"/>
    </row>
    <row r="362" spans="3:4" hidden="1">
      <c r="C362" s="13"/>
      <c r="D362" s="13"/>
    </row>
    <row r="363" spans="3:4" hidden="1">
      <c r="C363" s="13"/>
      <c r="D363" s="13"/>
    </row>
    <row r="364" spans="3:4" hidden="1">
      <c r="C364" s="13"/>
      <c r="D364" s="13"/>
    </row>
    <row r="365" spans="3:4" hidden="1">
      <c r="C365" s="13"/>
      <c r="D365" s="13"/>
    </row>
    <row r="366" spans="3:4" hidden="1">
      <c r="C366" s="13"/>
      <c r="D366" s="13"/>
    </row>
    <row r="367" spans="3:4" hidden="1">
      <c r="C367" s="13"/>
      <c r="D367" s="13"/>
    </row>
    <row r="368" spans="3:4" hidden="1">
      <c r="C368" s="13"/>
      <c r="D368" s="13"/>
    </row>
    <row r="369" spans="3:4" hidden="1">
      <c r="C369" s="13"/>
      <c r="D369" s="13"/>
    </row>
    <row r="370" spans="3:4" hidden="1">
      <c r="C370" s="13"/>
      <c r="D370" s="13"/>
    </row>
    <row r="371" spans="3:4" hidden="1">
      <c r="C371" s="13"/>
      <c r="D371" s="13"/>
    </row>
    <row r="372" spans="3:4" hidden="1">
      <c r="C372" s="13"/>
      <c r="D372" s="13"/>
    </row>
    <row r="373" spans="3:4" hidden="1">
      <c r="C373" s="13"/>
      <c r="D373" s="13"/>
    </row>
    <row r="374" spans="3:4" hidden="1">
      <c r="C374" s="13"/>
      <c r="D374" s="13"/>
    </row>
    <row r="375" spans="3:4" hidden="1">
      <c r="C375" s="13"/>
      <c r="D375" s="13"/>
    </row>
    <row r="376" spans="3:4" hidden="1">
      <c r="C376" s="13"/>
      <c r="D376" s="13"/>
    </row>
    <row r="377" spans="3:4" hidden="1">
      <c r="C377" s="13"/>
      <c r="D377" s="13"/>
    </row>
    <row r="378" spans="3:4" hidden="1">
      <c r="C378" s="13"/>
      <c r="D378" s="13"/>
    </row>
    <row r="379" spans="3:4" hidden="1">
      <c r="C379" s="13"/>
      <c r="D379" s="13"/>
    </row>
    <row r="380" spans="3:4" hidden="1">
      <c r="C380" s="13"/>
      <c r="D380" s="13"/>
    </row>
    <row r="381" spans="3:4" hidden="1">
      <c r="C381" s="13"/>
      <c r="D381" s="13"/>
    </row>
    <row r="382" spans="3:4" hidden="1">
      <c r="C382" s="13"/>
      <c r="D382" s="13"/>
    </row>
    <row r="383" spans="3:4" hidden="1">
      <c r="C383" s="13"/>
      <c r="D383" s="13"/>
    </row>
    <row r="384" spans="3:4" hidden="1">
      <c r="C384" s="13"/>
      <c r="D384" s="13"/>
    </row>
    <row r="385" spans="3:4" hidden="1">
      <c r="C385" s="13"/>
      <c r="D385" s="13"/>
    </row>
    <row r="386" spans="3:4" hidden="1">
      <c r="C386" s="13"/>
      <c r="D386" s="13"/>
    </row>
    <row r="387" spans="3:4" hidden="1">
      <c r="C387" s="13"/>
      <c r="D387" s="13"/>
    </row>
    <row r="388" spans="3:4" hidden="1">
      <c r="C388" s="13"/>
      <c r="D388" s="13"/>
    </row>
    <row r="389" spans="3:4" hidden="1">
      <c r="C389" s="13"/>
      <c r="D389" s="13"/>
    </row>
    <row r="390" spans="3:4" hidden="1">
      <c r="C390" s="13"/>
      <c r="D390" s="13"/>
    </row>
    <row r="391" spans="3:4" hidden="1">
      <c r="C391" s="13"/>
      <c r="D391" s="13"/>
    </row>
    <row r="392" spans="3:4" hidden="1">
      <c r="C392" s="13"/>
      <c r="D392" s="13"/>
    </row>
    <row r="393" spans="3:4" hidden="1">
      <c r="C393" s="13"/>
      <c r="D393" s="13"/>
    </row>
    <row r="394" spans="3:4" hidden="1">
      <c r="C394" s="13"/>
      <c r="D394" s="13"/>
    </row>
    <row r="395" spans="3:4" hidden="1">
      <c r="C395" s="13"/>
      <c r="D395" s="13"/>
    </row>
    <row r="396" spans="3:4" hidden="1">
      <c r="C396" s="13"/>
      <c r="D396" s="13"/>
    </row>
    <row r="397" spans="3:4" hidden="1">
      <c r="C397" s="13"/>
      <c r="D397" s="13"/>
    </row>
    <row r="398" spans="3:4" hidden="1">
      <c r="C398" s="13"/>
      <c r="D398" s="13"/>
    </row>
    <row r="399" spans="3:4" hidden="1">
      <c r="C399" s="13"/>
      <c r="D399" s="13"/>
    </row>
    <row r="400" spans="3:4" hidden="1">
      <c r="C400" s="13"/>
      <c r="D400" s="13"/>
    </row>
    <row r="401" spans="3:4" hidden="1">
      <c r="C401" s="13"/>
      <c r="D401" s="13"/>
    </row>
    <row r="402" spans="3:4" hidden="1">
      <c r="C402" s="13"/>
      <c r="D402" s="13"/>
    </row>
    <row r="403" spans="3:4" hidden="1">
      <c r="C403" s="13"/>
      <c r="D403" s="13"/>
    </row>
    <row r="404" spans="3:4" hidden="1">
      <c r="C404" s="13"/>
      <c r="D404" s="13"/>
    </row>
    <row r="405" spans="3:4" hidden="1">
      <c r="C405" s="13"/>
      <c r="D405" s="13"/>
    </row>
    <row r="406" spans="3:4" hidden="1">
      <c r="C406" s="13"/>
      <c r="D406" s="13"/>
    </row>
    <row r="407" spans="3:4" hidden="1">
      <c r="C407" s="13"/>
      <c r="D407" s="13"/>
    </row>
    <row r="408" spans="3:4" hidden="1">
      <c r="C408" s="13"/>
      <c r="D408" s="13"/>
    </row>
    <row r="409" spans="3:4" hidden="1">
      <c r="C409" s="13"/>
      <c r="D409" s="13"/>
    </row>
    <row r="410" spans="3:4" hidden="1">
      <c r="C410" s="13"/>
      <c r="D410" s="13"/>
    </row>
    <row r="411" spans="3:4" hidden="1">
      <c r="C411" s="13"/>
      <c r="D411" s="13"/>
    </row>
    <row r="412" spans="3:4" hidden="1">
      <c r="C412" s="13"/>
      <c r="D412" s="13"/>
    </row>
    <row r="413" spans="3:4" hidden="1">
      <c r="C413" s="13"/>
      <c r="D413" s="13"/>
    </row>
    <row r="414" spans="3:4" hidden="1">
      <c r="C414" s="13"/>
      <c r="D414" s="13"/>
    </row>
    <row r="415" spans="3:4" hidden="1">
      <c r="C415" s="13"/>
      <c r="D415" s="13"/>
    </row>
    <row r="416" spans="3:4" hidden="1">
      <c r="C416" s="13"/>
      <c r="D416" s="13"/>
    </row>
    <row r="417" spans="3:4" hidden="1">
      <c r="C417" s="13"/>
      <c r="D417" s="13"/>
    </row>
    <row r="418" spans="3:4" hidden="1">
      <c r="C418" s="13"/>
      <c r="D418" s="13"/>
    </row>
    <row r="419" spans="3:4" hidden="1">
      <c r="C419" s="13"/>
      <c r="D419" s="13"/>
    </row>
    <row r="420" spans="3:4" hidden="1">
      <c r="C420" s="13"/>
      <c r="D420" s="13"/>
    </row>
    <row r="421" spans="3:4" hidden="1">
      <c r="C421" s="13"/>
      <c r="D421" s="13"/>
    </row>
    <row r="422" spans="3:4" hidden="1">
      <c r="C422" s="13"/>
      <c r="D422" s="13"/>
    </row>
    <row r="423" spans="3:4" hidden="1">
      <c r="C423" s="13"/>
      <c r="D423" s="13"/>
    </row>
    <row r="424" spans="3:4" hidden="1">
      <c r="C424" s="13"/>
      <c r="D424" s="13"/>
    </row>
    <row r="425" spans="3:4" hidden="1">
      <c r="C425" s="13"/>
      <c r="D425" s="13"/>
    </row>
    <row r="426" spans="3:4" hidden="1">
      <c r="C426" s="13"/>
      <c r="D426" s="13"/>
    </row>
    <row r="427" spans="3:4" hidden="1">
      <c r="C427" s="13"/>
      <c r="D427" s="13"/>
    </row>
    <row r="428" spans="3:4" hidden="1">
      <c r="C428" s="13"/>
      <c r="D428" s="13"/>
    </row>
    <row r="429" spans="3:4" hidden="1">
      <c r="C429" s="13"/>
      <c r="D429" s="13"/>
    </row>
    <row r="430" spans="3:4" hidden="1">
      <c r="C430" s="13"/>
      <c r="D430" s="13"/>
    </row>
    <row r="431" spans="3:4" hidden="1">
      <c r="C431" s="13"/>
      <c r="D431" s="13"/>
    </row>
    <row r="432" spans="3:4" hidden="1">
      <c r="C432" s="13"/>
      <c r="D432" s="13"/>
    </row>
    <row r="433" spans="3:4" hidden="1">
      <c r="C433" s="13"/>
      <c r="D433" s="13"/>
    </row>
    <row r="434" spans="3:4" hidden="1">
      <c r="C434" s="13"/>
      <c r="D434" s="13"/>
    </row>
    <row r="435" spans="3:4" hidden="1">
      <c r="C435" s="13"/>
      <c r="D435" s="13"/>
    </row>
    <row r="436" spans="3:4" hidden="1">
      <c r="C436" s="13"/>
      <c r="D436" s="13"/>
    </row>
    <row r="437" spans="3:4" hidden="1">
      <c r="C437" s="13"/>
      <c r="D437" s="13"/>
    </row>
    <row r="438" spans="3:4" hidden="1">
      <c r="C438" s="13"/>
      <c r="D438" s="13"/>
    </row>
    <row r="439" spans="3:4" hidden="1">
      <c r="C439" s="13"/>
      <c r="D439" s="13"/>
    </row>
    <row r="440" spans="3:4" hidden="1">
      <c r="C440" s="13"/>
      <c r="D440" s="13"/>
    </row>
    <row r="441" spans="3:4" hidden="1">
      <c r="C441" s="13"/>
      <c r="D441" s="13"/>
    </row>
    <row r="442" spans="3:4" hidden="1">
      <c r="C442" s="13"/>
      <c r="D442" s="13"/>
    </row>
    <row r="443" spans="3:4" hidden="1">
      <c r="C443" s="13"/>
      <c r="D443" s="13"/>
    </row>
    <row r="444" spans="3:4" hidden="1">
      <c r="C444" s="13"/>
      <c r="D444" s="13"/>
    </row>
    <row r="445" spans="3:4" hidden="1">
      <c r="C445" s="13"/>
      <c r="D445" s="13"/>
    </row>
    <row r="446" spans="3:4" hidden="1">
      <c r="C446" s="13"/>
      <c r="D446" s="13"/>
    </row>
    <row r="447" spans="3:4" hidden="1">
      <c r="C447" s="13"/>
      <c r="D447" s="13"/>
    </row>
    <row r="448" spans="3:4" hidden="1">
      <c r="C448" s="13"/>
      <c r="D448" s="13"/>
    </row>
    <row r="449" spans="3:4" hidden="1">
      <c r="C449" s="13"/>
      <c r="D449" s="13"/>
    </row>
    <row r="450" spans="3:4" hidden="1">
      <c r="C450" s="13"/>
      <c r="D450" s="13"/>
    </row>
    <row r="451" spans="3:4" hidden="1">
      <c r="C451" s="13"/>
      <c r="D451" s="13"/>
    </row>
    <row r="452" spans="3:4" hidden="1">
      <c r="C452" s="13"/>
      <c r="D452" s="13"/>
    </row>
    <row r="453" spans="3:4" hidden="1">
      <c r="C453" s="13"/>
      <c r="D453" s="13"/>
    </row>
    <row r="454" spans="3:4" hidden="1">
      <c r="C454" s="13"/>
      <c r="D454" s="13"/>
    </row>
    <row r="455" spans="3:4" hidden="1">
      <c r="C455" s="13"/>
      <c r="D455" s="13"/>
    </row>
    <row r="456" spans="3:4" hidden="1">
      <c r="C456" s="13"/>
      <c r="D456" s="13"/>
    </row>
    <row r="457" spans="3:4" hidden="1">
      <c r="C457" s="13"/>
      <c r="D457" s="13"/>
    </row>
    <row r="458" spans="3:4" hidden="1">
      <c r="C458" s="13"/>
      <c r="D458" s="13"/>
    </row>
    <row r="459" spans="3:4" hidden="1">
      <c r="C459" s="13"/>
      <c r="D459" s="13"/>
    </row>
    <row r="460" spans="3:4" hidden="1">
      <c r="C460" s="13"/>
      <c r="D460" s="13"/>
    </row>
    <row r="461" spans="3:4" hidden="1">
      <c r="C461" s="13"/>
      <c r="D461" s="13"/>
    </row>
    <row r="462" spans="3:4" hidden="1">
      <c r="C462" s="13"/>
      <c r="D462" s="13"/>
    </row>
    <row r="463" spans="3:4" hidden="1">
      <c r="C463" s="13"/>
      <c r="D463" s="13"/>
    </row>
    <row r="464" spans="3:4" hidden="1">
      <c r="C464" s="13"/>
      <c r="D464" s="13"/>
    </row>
    <row r="465" spans="3:4" hidden="1">
      <c r="C465" s="13"/>
      <c r="D465" s="13"/>
    </row>
    <row r="466" spans="3:4" hidden="1">
      <c r="C466" s="13"/>
      <c r="D466" s="13"/>
    </row>
    <row r="467" spans="3:4" hidden="1">
      <c r="C467" s="13"/>
      <c r="D467" s="13"/>
    </row>
    <row r="468" spans="3:4" hidden="1">
      <c r="C468" s="13"/>
      <c r="D468" s="13"/>
    </row>
    <row r="469" spans="3:4" hidden="1">
      <c r="C469" s="13"/>
      <c r="D469" s="13"/>
    </row>
    <row r="470" spans="3:4" hidden="1">
      <c r="C470" s="13"/>
      <c r="D470" s="13"/>
    </row>
    <row r="471" spans="3:4" hidden="1">
      <c r="C471" s="13"/>
      <c r="D471" s="13"/>
    </row>
    <row r="472" spans="3:4" hidden="1">
      <c r="C472" s="13"/>
      <c r="D472" s="13"/>
    </row>
    <row r="473" spans="3:4" hidden="1">
      <c r="C473" s="13"/>
      <c r="D473" s="13"/>
    </row>
    <row r="474" spans="3:4" hidden="1">
      <c r="C474" s="13"/>
      <c r="D474" s="13"/>
    </row>
    <row r="475" spans="3:4" hidden="1">
      <c r="C475" s="13"/>
      <c r="D475" s="13"/>
    </row>
    <row r="476" spans="3:4" hidden="1">
      <c r="C476" s="13"/>
      <c r="D476" s="13"/>
    </row>
    <row r="477" spans="3:4" hidden="1">
      <c r="C477" s="13"/>
      <c r="D477" s="13"/>
    </row>
    <row r="478" spans="3:4" hidden="1">
      <c r="C478" s="13"/>
      <c r="D478" s="13"/>
    </row>
    <row r="479" spans="3:4" hidden="1">
      <c r="C479" s="13"/>
      <c r="D479" s="13"/>
    </row>
    <row r="480" spans="3:4" hidden="1">
      <c r="C480" s="13"/>
      <c r="D480" s="13"/>
    </row>
    <row r="481" spans="3:4" hidden="1">
      <c r="C481" s="13"/>
      <c r="D481" s="13"/>
    </row>
    <row r="482" spans="3:4" hidden="1">
      <c r="C482" s="13"/>
      <c r="D482" s="13"/>
    </row>
    <row r="483" spans="3:4" hidden="1">
      <c r="C483" s="13"/>
      <c r="D483" s="13"/>
    </row>
    <row r="484" spans="3:4" hidden="1">
      <c r="C484" s="13"/>
      <c r="D484" s="13"/>
    </row>
    <row r="485" spans="3:4" hidden="1">
      <c r="C485" s="13"/>
      <c r="D485" s="13"/>
    </row>
    <row r="486" spans="3:4" hidden="1">
      <c r="C486" s="13"/>
      <c r="D486" s="13"/>
    </row>
    <row r="487" spans="3:4" hidden="1">
      <c r="C487" s="13"/>
      <c r="D487" s="13"/>
    </row>
    <row r="488" spans="3:4" hidden="1">
      <c r="C488" s="13"/>
      <c r="D488" s="13"/>
    </row>
    <row r="489" spans="3:4" hidden="1">
      <c r="C489" s="13"/>
      <c r="D489" s="13"/>
    </row>
    <row r="490" spans="3:4" hidden="1">
      <c r="C490" s="13"/>
      <c r="D490" s="13"/>
    </row>
    <row r="491" spans="3:4" hidden="1">
      <c r="C491" s="13"/>
      <c r="D491" s="13"/>
    </row>
    <row r="492" spans="3:4" hidden="1">
      <c r="C492" s="13"/>
      <c r="D492" s="13"/>
    </row>
    <row r="493" spans="3:4" hidden="1">
      <c r="C493" s="13"/>
      <c r="D493" s="13"/>
    </row>
    <row r="494" spans="3:4" hidden="1">
      <c r="C494" s="13"/>
      <c r="D494" s="13"/>
    </row>
    <row r="495" spans="3:4" hidden="1">
      <c r="C495" s="13"/>
      <c r="D495" s="13"/>
    </row>
    <row r="496" spans="3:4" hidden="1">
      <c r="C496" s="13"/>
      <c r="D496" s="13"/>
    </row>
    <row r="497" spans="3:4" hidden="1">
      <c r="C497" s="13"/>
      <c r="D497" s="13"/>
    </row>
    <row r="498" spans="3:4" hidden="1">
      <c r="C498" s="13"/>
      <c r="D498" s="13"/>
    </row>
    <row r="499" spans="3:4" hidden="1">
      <c r="C499" s="13"/>
      <c r="D499" s="13"/>
    </row>
    <row r="500" spans="3:4" hidden="1">
      <c r="C500" s="13"/>
      <c r="D500" s="13"/>
    </row>
    <row r="501" spans="3:4" hidden="1">
      <c r="C501" s="13"/>
      <c r="D501" s="13"/>
    </row>
    <row r="502" spans="3:4" hidden="1">
      <c r="C502" s="13"/>
      <c r="D502" s="13"/>
    </row>
    <row r="503" spans="3:4" hidden="1">
      <c r="C503" s="13"/>
      <c r="D503" s="13"/>
    </row>
    <row r="504" spans="3:4" hidden="1">
      <c r="C504" s="13"/>
      <c r="D504" s="13"/>
    </row>
    <row r="505" spans="3:4" hidden="1">
      <c r="C505" s="13"/>
      <c r="D505" s="13"/>
    </row>
    <row r="506" spans="3:4" hidden="1">
      <c r="C506" s="13"/>
      <c r="D506" s="13"/>
    </row>
    <row r="507" spans="3:4" hidden="1">
      <c r="C507" s="13"/>
      <c r="D507" s="13"/>
    </row>
    <row r="508" spans="3:4" hidden="1">
      <c r="C508" s="13"/>
      <c r="D508" s="13"/>
    </row>
    <row r="509" spans="3:4" hidden="1">
      <c r="C509" s="13"/>
      <c r="D509" s="13"/>
    </row>
    <row r="510" spans="3:4" hidden="1">
      <c r="C510" s="13"/>
      <c r="D510" s="13"/>
    </row>
    <row r="511" spans="3:4" hidden="1">
      <c r="C511" s="13"/>
      <c r="D511" s="13"/>
    </row>
    <row r="512" spans="3:4" hidden="1">
      <c r="C512" s="13"/>
      <c r="D512" s="13"/>
    </row>
    <row r="513" spans="3:4" hidden="1">
      <c r="C513" s="13"/>
      <c r="D513" s="13"/>
    </row>
    <row r="514" spans="3:4" hidden="1">
      <c r="C514" s="13"/>
      <c r="D514" s="13"/>
    </row>
    <row r="515" spans="3:4" hidden="1">
      <c r="C515" s="13"/>
      <c r="D515" s="13"/>
    </row>
    <row r="516" spans="3:4" hidden="1">
      <c r="C516" s="13"/>
      <c r="D516" s="13"/>
    </row>
    <row r="517" spans="3:4" hidden="1">
      <c r="C517" s="13"/>
      <c r="D517" s="13"/>
    </row>
    <row r="518" spans="3:4" hidden="1">
      <c r="C518" s="13"/>
      <c r="D518" s="13"/>
    </row>
    <row r="519" spans="3:4" hidden="1">
      <c r="C519" s="13"/>
      <c r="D519" s="13"/>
    </row>
    <row r="520" spans="3:4" hidden="1">
      <c r="C520" s="13"/>
      <c r="D520" s="13"/>
    </row>
    <row r="521" spans="3:4" hidden="1">
      <c r="C521" s="13"/>
      <c r="D521" s="13"/>
    </row>
    <row r="522" spans="3:4" hidden="1">
      <c r="C522" s="13"/>
      <c r="D522" s="13"/>
    </row>
    <row r="523" spans="3:4" hidden="1">
      <c r="C523" s="13"/>
      <c r="D523" s="13"/>
    </row>
    <row r="524" spans="3:4" hidden="1">
      <c r="C524" s="13"/>
      <c r="D524" s="13"/>
    </row>
    <row r="525" spans="3:4" hidden="1">
      <c r="C525" s="13"/>
      <c r="D525" s="13"/>
    </row>
    <row r="526" spans="3:4" hidden="1">
      <c r="C526" s="13"/>
      <c r="D526" s="13"/>
    </row>
    <row r="527" spans="3:4" hidden="1">
      <c r="C527" s="13"/>
      <c r="D527" s="13"/>
    </row>
    <row r="528" spans="3:4" hidden="1">
      <c r="C528" s="13"/>
      <c r="D528" s="13"/>
    </row>
    <row r="529" spans="3:4" hidden="1">
      <c r="C529" s="13"/>
      <c r="D529" s="13"/>
    </row>
    <row r="530" spans="3:4" hidden="1">
      <c r="C530" s="13"/>
      <c r="D530" s="13"/>
    </row>
    <row r="531" spans="3:4" hidden="1">
      <c r="C531" s="13"/>
      <c r="D531" s="13"/>
    </row>
    <row r="532" spans="3:4" hidden="1">
      <c r="C532" s="13"/>
      <c r="D532" s="13"/>
    </row>
    <row r="533" spans="3:4" hidden="1">
      <c r="C533" s="13"/>
      <c r="D533" s="13"/>
    </row>
    <row r="534" spans="3:4" hidden="1">
      <c r="C534" s="13"/>
      <c r="D534" s="13"/>
    </row>
    <row r="535" spans="3:4" hidden="1">
      <c r="C535" s="13"/>
      <c r="D535" s="13"/>
    </row>
    <row r="536" spans="3:4" hidden="1">
      <c r="C536" s="13"/>
      <c r="D536" s="13"/>
    </row>
    <row r="537" spans="3:4" hidden="1">
      <c r="C537" s="13"/>
      <c r="D537" s="13"/>
    </row>
    <row r="538" spans="3:4" hidden="1">
      <c r="C538" s="13"/>
      <c r="D538" s="13"/>
    </row>
    <row r="539" spans="3:4" hidden="1">
      <c r="C539" s="13"/>
      <c r="D539" s="13"/>
    </row>
    <row r="540" spans="3:4" hidden="1">
      <c r="C540" s="13"/>
      <c r="D540" s="13"/>
    </row>
    <row r="541" spans="3:4" hidden="1">
      <c r="C541" s="13"/>
      <c r="D541" s="13"/>
    </row>
    <row r="542" spans="3:4" hidden="1">
      <c r="C542" s="13"/>
      <c r="D542" s="13"/>
    </row>
    <row r="543" spans="3:4" hidden="1">
      <c r="C543" s="13"/>
      <c r="D543" s="13"/>
    </row>
    <row r="544" spans="3:4" hidden="1">
      <c r="C544" s="13"/>
      <c r="D544" s="13"/>
    </row>
    <row r="545" spans="3:4" hidden="1">
      <c r="C545" s="13"/>
      <c r="D545" s="13"/>
    </row>
    <row r="546" spans="3:4" hidden="1">
      <c r="C546" s="13"/>
      <c r="D546" s="13"/>
    </row>
    <row r="547" spans="3:4" hidden="1">
      <c r="C547" s="13"/>
      <c r="D547" s="13"/>
    </row>
    <row r="548" spans="3:4" hidden="1">
      <c r="C548" s="13"/>
      <c r="D548" s="13"/>
    </row>
    <row r="549" spans="3:4" hidden="1">
      <c r="C549" s="13"/>
      <c r="D549" s="13"/>
    </row>
    <row r="550" spans="3:4" hidden="1">
      <c r="C550" s="13"/>
      <c r="D550" s="13"/>
    </row>
    <row r="551" spans="3:4" hidden="1">
      <c r="C551" s="13"/>
      <c r="D551" s="13"/>
    </row>
    <row r="552" spans="3:4" hidden="1">
      <c r="C552" s="13"/>
      <c r="D552" s="13"/>
    </row>
    <row r="553" spans="3:4" hidden="1">
      <c r="C553" s="13"/>
      <c r="D553" s="13"/>
    </row>
    <row r="554" spans="3:4" hidden="1">
      <c r="C554" s="13"/>
      <c r="D554" s="13"/>
    </row>
    <row r="555" spans="3:4" hidden="1">
      <c r="C555" s="13"/>
      <c r="D555" s="13"/>
    </row>
    <row r="556" spans="3:4" hidden="1">
      <c r="C556" s="13"/>
      <c r="D556" s="13"/>
    </row>
    <row r="557" spans="3:4" hidden="1">
      <c r="C557" s="13"/>
      <c r="D557" s="13"/>
    </row>
    <row r="558" spans="3:4" hidden="1">
      <c r="C558" s="13"/>
      <c r="D558" s="13"/>
    </row>
    <row r="559" spans="3:4" hidden="1">
      <c r="C559" s="13"/>
      <c r="D559" s="13"/>
    </row>
    <row r="560" spans="3:4" hidden="1">
      <c r="C560" s="13"/>
      <c r="D560" s="13"/>
    </row>
    <row r="561" spans="3:4" hidden="1">
      <c r="C561" s="13"/>
      <c r="D561" s="13"/>
    </row>
    <row r="562" spans="3:4" hidden="1">
      <c r="C562" s="13"/>
      <c r="D562" s="13"/>
    </row>
    <row r="563" spans="3:4" hidden="1">
      <c r="C563" s="13"/>
      <c r="D563" s="13"/>
    </row>
    <row r="564" spans="3:4" hidden="1">
      <c r="C564" s="13"/>
      <c r="D564" s="13"/>
    </row>
    <row r="565" spans="3:4" hidden="1">
      <c r="C565" s="13"/>
      <c r="D565" s="13"/>
    </row>
    <row r="566" spans="3:4" hidden="1">
      <c r="C566" s="13"/>
      <c r="D566" s="13"/>
    </row>
    <row r="567" spans="3:4" hidden="1">
      <c r="C567" s="13"/>
      <c r="D567" s="13"/>
    </row>
    <row r="568" spans="3:4" hidden="1">
      <c r="C568" s="13"/>
      <c r="D568" s="13"/>
    </row>
    <row r="569" spans="3:4" hidden="1">
      <c r="C569" s="13"/>
      <c r="D569" s="13"/>
    </row>
    <row r="570" spans="3:4" hidden="1">
      <c r="C570" s="13"/>
      <c r="D570" s="13"/>
    </row>
    <row r="571" spans="3:4" hidden="1">
      <c r="C571" s="13"/>
      <c r="D571" s="13"/>
    </row>
    <row r="572" spans="3:4" hidden="1">
      <c r="C572" s="13"/>
      <c r="D572" s="13"/>
    </row>
    <row r="573" spans="3:4" hidden="1">
      <c r="C573" s="13"/>
      <c r="D573" s="13"/>
    </row>
    <row r="574" spans="3:4" hidden="1">
      <c r="C574" s="13"/>
      <c r="D574" s="13"/>
    </row>
    <row r="575" spans="3:4" hidden="1">
      <c r="C575" s="13"/>
      <c r="D575" s="13"/>
    </row>
    <row r="576" spans="3:4" hidden="1">
      <c r="C576" s="13"/>
      <c r="D576" s="13"/>
    </row>
    <row r="577" spans="3:4" hidden="1">
      <c r="C577" s="13"/>
      <c r="D577" s="13"/>
    </row>
    <row r="578" spans="3:4" hidden="1">
      <c r="C578" s="13"/>
      <c r="D578" s="13"/>
    </row>
    <row r="579" spans="3:4" hidden="1">
      <c r="C579" s="13"/>
      <c r="D579" s="13"/>
    </row>
    <row r="580" spans="3:4" hidden="1">
      <c r="C580" s="13"/>
      <c r="D580" s="13"/>
    </row>
    <row r="581" spans="3:4" hidden="1">
      <c r="C581" s="13"/>
      <c r="D581" s="13"/>
    </row>
    <row r="582" spans="3:4" hidden="1">
      <c r="C582" s="13"/>
      <c r="D582" s="13"/>
    </row>
    <row r="583" spans="3:4" hidden="1">
      <c r="C583" s="13"/>
      <c r="D583" s="13"/>
    </row>
    <row r="584" spans="3:4" hidden="1">
      <c r="C584" s="13"/>
      <c r="D584" s="13"/>
    </row>
    <row r="585" spans="3:4" hidden="1">
      <c r="C585" s="13"/>
      <c r="D585" s="13"/>
    </row>
    <row r="586" spans="3:4" hidden="1">
      <c r="C586" s="13"/>
      <c r="D586" s="13"/>
    </row>
    <row r="587" spans="3:4" hidden="1">
      <c r="C587" s="13"/>
      <c r="D587" s="13"/>
    </row>
    <row r="588" spans="3:4" hidden="1">
      <c r="C588" s="13"/>
      <c r="D588" s="13"/>
    </row>
    <row r="589" spans="3:4" hidden="1">
      <c r="C589" s="13"/>
      <c r="D589" s="13"/>
    </row>
    <row r="590" spans="3:4" hidden="1">
      <c r="C590" s="13"/>
      <c r="D590" s="13"/>
    </row>
    <row r="591" spans="3:4" hidden="1">
      <c r="C591" s="13"/>
      <c r="D591" s="13"/>
    </row>
    <row r="592" spans="3:4" hidden="1">
      <c r="C592" s="13"/>
      <c r="D592" s="13"/>
    </row>
    <row r="593" spans="3:4" hidden="1">
      <c r="C593" s="13"/>
      <c r="D593" s="13"/>
    </row>
    <row r="594" spans="3:4" hidden="1">
      <c r="C594" s="13"/>
      <c r="D594" s="13"/>
    </row>
    <row r="595" spans="3:4" hidden="1">
      <c r="C595" s="13"/>
      <c r="D595" s="13"/>
    </row>
    <row r="596" spans="3:4" hidden="1">
      <c r="C596" s="13"/>
      <c r="D596" s="13"/>
    </row>
    <row r="597" spans="3:4" hidden="1">
      <c r="C597" s="13"/>
      <c r="D597" s="13"/>
    </row>
    <row r="598" spans="3:4" hidden="1">
      <c r="C598" s="13"/>
      <c r="D598" s="13"/>
    </row>
    <row r="599" spans="3:4" hidden="1">
      <c r="C599" s="13"/>
      <c r="D599" s="13"/>
    </row>
    <row r="600" spans="3:4" hidden="1">
      <c r="C600" s="13"/>
      <c r="D600" s="13"/>
    </row>
    <row r="601" spans="3:4" hidden="1">
      <c r="C601" s="13"/>
      <c r="D601" s="13"/>
    </row>
    <row r="602" spans="3:4" hidden="1">
      <c r="C602" s="13"/>
      <c r="D602" s="13"/>
    </row>
    <row r="603" spans="3:4" hidden="1">
      <c r="C603" s="13"/>
      <c r="D603" s="13"/>
    </row>
    <row r="604" spans="3:4" hidden="1">
      <c r="C604" s="13"/>
      <c r="D604" s="13"/>
    </row>
    <row r="605" spans="3:4" hidden="1">
      <c r="C605" s="13"/>
      <c r="D605" s="13"/>
    </row>
    <row r="606" spans="3:4" hidden="1">
      <c r="C606" s="13"/>
      <c r="D606" s="13"/>
    </row>
    <row r="607" spans="3:4" hidden="1">
      <c r="C607" s="13"/>
      <c r="D607" s="13"/>
    </row>
    <row r="608" spans="3:4" hidden="1">
      <c r="C608" s="13"/>
      <c r="D608" s="13"/>
    </row>
    <row r="609" spans="3:4" hidden="1">
      <c r="C609" s="13"/>
      <c r="D609" s="13"/>
    </row>
    <row r="610" spans="3:4" hidden="1">
      <c r="C610" s="13"/>
      <c r="D610" s="13"/>
    </row>
    <row r="611" spans="3:4" hidden="1">
      <c r="C611" s="13"/>
      <c r="D611" s="13"/>
    </row>
    <row r="612" spans="3:4" hidden="1">
      <c r="C612" s="13"/>
      <c r="D612" s="13"/>
    </row>
    <row r="613" spans="3:4" hidden="1">
      <c r="C613" s="13"/>
      <c r="D613" s="13"/>
    </row>
    <row r="614" spans="3:4" hidden="1">
      <c r="C614" s="13"/>
      <c r="D614" s="13"/>
    </row>
    <row r="615" spans="3:4" hidden="1">
      <c r="C615" s="13"/>
      <c r="D615" s="13"/>
    </row>
    <row r="616" spans="3:4" hidden="1">
      <c r="C616" s="13"/>
      <c r="D616" s="13"/>
    </row>
    <row r="617" spans="3:4" hidden="1">
      <c r="C617" s="13"/>
      <c r="D617" s="13"/>
    </row>
    <row r="618" spans="3:4" hidden="1">
      <c r="C618" s="13"/>
      <c r="D618" s="13"/>
    </row>
    <row r="619" spans="3:4" hidden="1">
      <c r="C619" s="13"/>
      <c r="D619" s="13"/>
    </row>
    <row r="620" spans="3:4" hidden="1">
      <c r="C620" s="13"/>
      <c r="D620" s="13"/>
    </row>
    <row r="621" spans="3:4" hidden="1">
      <c r="C621" s="13"/>
      <c r="D621" s="13"/>
    </row>
    <row r="622" spans="3:4" hidden="1">
      <c r="C622" s="13"/>
      <c r="D622" s="13"/>
    </row>
    <row r="623" spans="3:4" hidden="1">
      <c r="C623" s="13"/>
      <c r="D623" s="13"/>
    </row>
    <row r="624" spans="3:4" hidden="1">
      <c r="C624" s="13"/>
      <c r="D624" s="13"/>
    </row>
    <row r="625" spans="3:4" hidden="1">
      <c r="C625" s="13"/>
      <c r="D625" s="13"/>
    </row>
    <row r="626" spans="3:4" hidden="1">
      <c r="C626" s="13"/>
      <c r="D626" s="13"/>
    </row>
    <row r="627" spans="3:4" hidden="1">
      <c r="C627" s="13"/>
      <c r="D627" s="13"/>
    </row>
    <row r="628" spans="3:4" hidden="1">
      <c r="C628" s="13"/>
      <c r="D628" s="13"/>
    </row>
    <row r="629" spans="3:4" hidden="1">
      <c r="C629" s="13"/>
      <c r="D629" s="13"/>
    </row>
    <row r="630" spans="3:4" hidden="1">
      <c r="C630" s="13"/>
      <c r="D630" s="13"/>
    </row>
    <row r="631" spans="3:4" hidden="1">
      <c r="C631" s="13"/>
      <c r="D631" s="13"/>
    </row>
    <row r="632" spans="3:4" hidden="1">
      <c r="C632" s="13"/>
      <c r="D632" s="13"/>
    </row>
    <row r="633" spans="3:4" hidden="1">
      <c r="C633" s="13"/>
      <c r="D633" s="13"/>
    </row>
    <row r="634" spans="3:4" hidden="1">
      <c r="C634" s="13"/>
      <c r="D634" s="13"/>
    </row>
    <row r="635" spans="3:4" hidden="1">
      <c r="C635" s="13"/>
      <c r="D635" s="13"/>
    </row>
    <row r="636" spans="3:4" hidden="1">
      <c r="C636" s="13"/>
      <c r="D636" s="13"/>
    </row>
    <row r="637" spans="3:4" hidden="1">
      <c r="C637" s="13"/>
      <c r="D637" s="13"/>
    </row>
    <row r="638" spans="3:4" hidden="1">
      <c r="C638" s="13"/>
      <c r="D638" s="13"/>
    </row>
    <row r="639" spans="3:4" hidden="1">
      <c r="C639" s="13"/>
      <c r="D639" s="13"/>
    </row>
    <row r="640" spans="3:4" hidden="1">
      <c r="C640" s="13"/>
      <c r="D640" s="13"/>
    </row>
    <row r="641" spans="3:4" hidden="1">
      <c r="C641" s="13"/>
      <c r="D641" s="13"/>
    </row>
    <row r="642" spans="3:4" hidden="1">
      <c r="C642" s="13"/>
      <c r="D642" s="13"/>
    </row>
    <row r="643" spans="3:4" hidden="1">
      <c r="C643" s="13"/>
      <c r="D643" s="13"/>
    </row>
    <row r="644" spans="3:4" hidden="1">
      <c r="C644" s="13"/>
      <c r="D644" s="13"/>
    </row>
    <row r="645" spans="3:4" hidden="1">
      <c r="C645" s="13"/>
      <c r="D645" s="13"/>
    </row>
    <row r="646" spans="3:4" hidden="1">
      <c r="C646" s="13"/>
      <c r="D646" s="13"/>
    </row>
    <row r="647" spans="3:4" hidden="1">
      <c r="C647" s="13"/>
      <c r="D647" s="13"/>
    </row>
    <row r="648" spans="3:4" hidden="1">
      <c r="C648" s="13"/>
      <c r="D648" s="13"/>
    </row>
    <row r="649" spans="3:4" hidden="1">
      <c r="C649" s="13"/>
      <c r="D649" s="13"/>
    </row>
    <row r="650" spans="3:4" hidden="1">
      <c r="C650" s="13"/>
      <c r="D650" s="13"/>
    </row>
    <row r="651" spans="3:4" hidden="1">
      <c r="C651" s="13"/>
      <c r="D651" s="13"/>
    </row>
    <row r="652" spans="3:4" hidden="1">
      <c r="C652" s="13"/>
      <c r="D652" s="13"/>
    </row>
    <row r="653" spans="3:4" hidden="1">
      <c r="C653" s="13"/>
      <c r="D653" s="13"/>
    </row>
    <row r="654" spans="3:4" hidden="1">
      <c r="C654" s="13"/>
      <c r="D654" s="13"/>
    </row>
    <row r="655" spans="3:4" hidden="1">
      <c r="C655" s="13"/>
      <c r="D655" s="13"/>
    </row>
    <row r="656" spans="3:4" hidden="1">
      <c r="C656" s="13"/>
      <c r="D656" s="13"/>
    </row>
    <row r="657" spans="3:4" hidden="1">
      <c r="C657" s="13"/>
      <c r="D657" s="13"/>
    </row>
    <row r="658" spans="3:4" hidden="1">
      <c r="C658" s="13"/>
      <c r="D658" s="13"/>
    </row>
    <row r="659" spans="3:4" hidden="1">
      <c r="C659" s="13"/>
      <c r="D659" s="13"/>
    </row>
    <row r="660" spans="3:4" hidden="1">
      <c r="C660" s="13"/>
      <c r="D660" s="13"/>
    </row>
    <row r="661" spans="3:4" hidden="1">
      <c r="C661" s="13"/>
      <c r="D661" s="13"/>
    </row>
    <row r="662" spans="3:4" hidden="1">
      <c r="C662" s="13"/>
      <c r="D662" s="13"/>
    </row>
    <row r="663" spans="3:4" hidden="1">
      <c r="C663" s="13"/>
      <c r="D663" s="13"/>
    </row>
    <row r="664" spans="3:4" hidden="1">
      <c r="C664" s="13"/>
      <c r="D664" s="13"/>
    </row>
    <row r="665" spans="3:4" hidden="1">
      <c r="C665" s="13"/>
      <c r="D665" s="13"/>
    </row>
    <row r="666" spans="3:4" hidden="1">
      <c r="C666" s="13"/>
      <c r="D666" s="13"/>
    </row>
    <row r="667" spans="3:4" hidden="1">
      <c r="C667" s="13"/>
      <c r="D667" s="13"/>
    </row>
    <row r="668" spans="3:4" hidden="1">
      <c r="C668" s="13"/>
      <c r="D668" s="13"/>
    </row>
    <row r="669" spans="3:4" hidden="1">
      <c r="C669" s="13"/>
      <c r="D669" s="13"/>
    </row>
    <row r="670" spans="3:4" hidden="1">
      <c r="C670" s="13"/>
      <c r="D670" s="13"/>
    </row>
    <row r="671" spans="3:4" hidden="1">
      <c r="C671" s="13"/>
      <c r="D671" s="13"/>
    </row>
    <row r="672" spans="3:4" hidden="1">
      <c r="C672" s="13"/>
      <c r="D672" s="13"/>
    </row>
    <row r="673" spans="3:4" hidden="1">
      <c r="C673" s="13"/>
      <c r="D673" s="13"/>
    </row>
    <row r="674" spans="3:4" hidden="1">
      <c r="C674" s="13"/>
      <c r="D674" s="13"/>
    </row>
    <row r="675" spans="3:4" hidden="1">
      <c r="C675" s="13"/>
      <c r="D675" s="13"/>
    </row>
    <row r="676" spans="3:4" hidden="1">
      <c r="C676" s="13"/>
      <c r="D676" s="13"/>
    </row>
    <row r="677" spans="3:4" hidden="1">
      <c r="C677" s="13"/>
      <c r="D677" s="13"/>
    </row>
    <row r="678" spans="3:4" hidden="1">
      <c r="C678" s="13"/>
      <c r="D678" s="13"/>
    </row>
    <row r="679" spans="3:4" hidden="1">
      <c r="C679" s="13"/>
      <c r="D679" s="13"/>
    </row>
    <row r="680" spans="3:4" hidden="1">
      <c r="C680" s="13"/>
      <c r="D680" s="13"/>
    </row>
    <row r="681" spans="3:4" hidden="1">
      <c r="C681" s="13"/>
      <c r="D681" s="13"/>
    </row>
    <row r="682" spans="3:4" hidden="1">
      <c r="C682" s="13"/>
      <c r="D682" s="13"/>
    </row>
    <row r="683" spans="3:4" hidden="1">
      <c r="C683" s="13"/>
      <c r="D683" s="13"/>
    </row>
    <row r="684" spans="3:4" hidden="1">
      <c r="C684" s="13"/>
      <c r="D684" s="13"/>
    </row>
    <row r="685" spans="3:4" hidden="1">
      <c r="C685" s="13"/>
      <c r="D685" s="13"/>
    </row>
    <row r="686" spans="3:4" hidden="1">
      <c r="C686" s="13"/>
      <c r="D686" s="13"/>
    </row>
    <row r="687" spans="3:4" hidden="1">
      <c r="C687" s="13"/>
      <c r="D687" s="13"/>
    </row>
    <row r="688" spans="3:4" hidden="1">
      <c r="C688" s="13"/>
      <c r="D688" s="13"/>
    </row>
    <row r="689" spans="3:4" hidden="1">
      <c r="C689" s="13"/>
      <c r="D689" s="13"/>
    </row>
    <row r="690" spans="3:4" hidden="1">
      <c r="C690" s="13"/>
      <c r="D690" s="13"/>
    </row>
    <row r="691" spans="3:4" hidden="1">
      <c r="C691" s="13"/>
      <c r="D691" s="13"/>
    </row>
    <row r="692" spans="3:4" hidden="1">
      <c r="C692" s="13"/>
      <c r="D692" s="13"/>
    </row>
    <row r="693" spans="3:4" hidden="1">
      <c r="C693" s="13"/>
      <c r="D693" s="13"/>
    </row>
    <row r="694" spans="3:4" hidden="1">
      <c r="C694" s="13"/>
      <c r="D694" s="13"/>
    </row>
    <row r="695" spans="3:4" hidden="1">
      <c r="C695" s="13"/>
      <c r="D695" s="13"/>
    </row>
    <row r="696" spans="3:4" hidden="1">
      <c r="C696" s="13"/>
      <c r="D696" s="13"/>
    </row>
    <row r="697" spans="3:4" hidden="1">
      <c r="C697" s="13"/>
      <c r="D697" s="13"/>
    </row>
    <row r="698" spans="3:4" hidden="1">
      <c r="C698" s="13"/>
      <c r="D698" s="13"/>
    </row>
    <row r="699" spans="3:4" hidden="1">
      <c r="C699" s="13"/>
      <c r="D699" s="13"/>
    </row>
    <row r="700" spans="3:4" hidden="1">
      <c r="C700" s="13"/>
      <c r="D700" s="13"/>
    </row>
    <row r="701" spans="3:4" hidden="1">
      <c r="C701" s="13"/>
      <c r="D701" s="13"/>
    </row>
    <row r="702" spans="3:4" hidden="1">
      <c r="C702" s="13"/>
      <c r="D702" s="13"/>
    </row>
    <row r="703" spans="3:4" hidden="1">
      <c r="C703" s="13"/>
      <c r="D703" s="13"/>
    </row>
    <row r="704" spans="3:4" hidden="1">
      <c r="C704" s="13"/>
      <c r="D704" s="13"/>
    </row>
    <row r="705" spans="3:4" hidden="1">
      <c r="C705" s="13"/>
      <c r="D705" s="13"/>
    </row>
    <row r="706" spans="3:4" hidden="1">
      <c r="C706" s="13"/>
      <c r="D706" s="13"/>
    </row>
    <row r="707" spans="3:4" hidden="1">
      <c r="C707" s="13"/>
      <c r="D707" s="13"/>
    </row>
    <row r="708" spans="3:4" hidden="1">
      <c r="C708" s="13"/>
      <c r="D708" s="13"/>
    </row>
    <row r="709" spans="3:4" hidden="1">
      <c r="C709" s="13"/>
      <c r="D709" s="13"/>
    </row>
    <row r="710" spans="3:4" hidden="1">
      <c r="C710" s="13"/>
      <c r="D710" s="13"/>
    </row>
    <row r="711" spans="3:4" hidden="1">
      <c r="C711" s="13"/>
      <c r="D711" s="13"/>
    </row>
    <row r="712" spans="3:4" hidden="1">
      <c r="C712" s="13"/>
      <c r="D712" s="13"/>
    </row>
    <row r="713" spans="3:4" hidden="1">
      <c r="C713" s="13"/>
      <c r="D713" s="13"/>
    </row>
    <row r="714" spans="3:4" hidden="1">
      <c r="C714" s="13"/>
      <c r="D714" s="13"/>
    </row>
    <row r="715" spans="3:4" hidden="1">
      <c r="C715" s="13"/>
      <c r="D715" s="13"/>
    </row>
    <row r="716" spans="3:4" hidden="1">
      <c r="C716" s="13"/>
      <c r="D716" s="13"/>
    </row>
    <row r="717" spans="3:4" hidden="1">
      <c r="C717" s="13"/>
      <c r="D717" s="13"/>
    </row>
    <row r="718" spans="3:4" hidden="1">
      <c r="C718" s="13"/>
      <c r="D718" s="13"/>
    </row>
    <row r="719" spans="3:4" hidden="1">
      <c r="C719" s="13"/>
      <c r="D719" s="13"/>
    </row>
    <row r="720" spans="3:4" hidden="1">
      <c r="C720" s="13"/>
      <c r="D720" s="13"/>
    </row>
    <row r="721" spans="3:4" hidden="1">
      <c r="C721" s="13"/>
      <c r="D721" s="13"/>
    </row>
    <row r="722" spans="3:4" hidden="1">
      <c r="C722" s="13"/>
      <c r="D722" s="13"/>
    </row>
    <row r="723" spans="3:4" hidden="1">
      <c r="C723" s="13"/>
      <c r="D723" s="13"/>
    </row>
    <row r="724" spans="3:4" hidden="1">
      <c r="C724" s="13"/>
      <c r="D724" s="13"/>
    </row>
    <row r="725" spans="3:4" hidden="1">
      <c r="C725" s="13"/>
      <c r="D725" s="13"/>
    </row>
    <row r="726" spans="3:4" hidden="1">
      <c r="C726" s="13"/>
      <c r="D726" s="13"/>
    </row>
    <row r="727" spans="3:4" hidden="1">
      <c r="C727" s="13"/>
      <c r="D727" s="13"/>
    </row>
    <row r="728" spans="3:4" hidden="1">
      <c r="C728" s="13"/>
      <c r="D728" s="13"/>
    </row>
    <row r="729" spans="3:4" hidden="1">
      <c r="C729" s="13"/>
      <c r="D729" s="13"/>
    </row>
    <row r="730" spans="3:4" hidden="1">
      <c r="C730" s="13"/>
      <c r="D730" s="13"/>
    </row>
    <row r="731" spans="3:4" hidden="1">
      <c r="C731" s="13"/>
      <c r="D731" s="13"/>
    </row>
    <row r="732" spans="3:4" hidden="1">
      <c r="C732" s="13"/>
      <c r="D732" s="13"/>
    </row>
    <row r="733" spans="3:4" hidden="1">
      <c r="C733" s="13"/>
      <c r="D733" s="13"/>
    </row>
    <row r="734" spans="3:4" hidden="1">
      <c r="C734" s="13"/>
      <c r="D734" s="13"/>
    </row>
    <row r="735" spans="3:4" hidden="1">
      <c r="C735" s="13"/>
      <c r="D735" s="13"/>
    </row>
    <row r="736" spans="3:4" hidden="1">
      <c r="C736" s="13"/>
      <c r="D736" s="13"/>
    </row>
    <row r="737" spans="3:4" hidden="1">
      <c r="C737" s="13"/>
      <c r="D737" s="13"/>
    </row>
    <row r="738" spans="3:4" hidden="1">
      <c r="C738" s="13"/>
      <c r="D738" s="13"/>
    </row>
    <row r="739" spans="3:4" hidden="1">
      <c r="C739" s="13"/>
      <c r="D739" s="13"/>
    </row>
    <row r="740" spans="3:4" hidden="1">
      <c r="C740" s="13"/>
      <c r="D740" s="13"/>
    </row>
    <row r="741" spans="3:4" hidden="1">
      <c r="C741" s="13"/>
      <c r="D741" s="13"/>
    </row>
    <row r="742" spans="3:4" hidden="1">
      <c r="C742" s="13"/>
      <c r="D742" s="13"/>
    </row>
    <row r="743" spans="3:4" hidden="1">
      <c r="C743" s="13"/>
      <c r="D743" s="13"/>
    </row>
    <row r="744" spans="3:4" hidden="1">
      <c r="C744" s="13"/>
      <c r="D744" s="13"/>
    </row>
    <row r="745" spans="3:4" hidden="1">
      <c r="C745" s="13"/>
      <c r="D745" s="13"/>
    </row>
    <row r="746" spans="3:4" hidden="1">
      <c r="C746" s="13"/>
      <c r="D746" s="13"/>
    </row>
    <row r="747" spans="3:4" hidden="1">
      <c r="C747" s="13"/>
      <c r="D747" s="13"/>
    </row>
    <row r="748" spans="3:4" hidden="1">
      <c r="C748" s="13"/>
      <c r="D748" s="13"/>
    </row>
    <row r="749" spans="3:4" hidden="1">
      <c r="C749" s="13"/>
      <c r="D749" s="13"/>
    </row>
    <row r="750" spans="3:4" hidden="1">
      <c r="C750" s="13"/>
      <c r="D750" s="13"/>
    </row>
    <row r="751" spans="3:4" hidden="1">
      <c r="C751" s="13"/>
      <c r="D751" s="13"/>
    </row>
    <row r="752" spans="3:4" hidden="1">
      <c r="C752" s="13"/>
      <c r="D752" s="13"/>
    </row>
    <row r="753" spans="3:4" hidden="1">
      <c r="C753" s="13"/>
      <c r="D753" s="13"/>
    </row>
    <row r="754" spans="3:4" hidden="1">
      <c r="C754" s="13"/>
      <c r="D754" s="13"/>
    </row>
    <row r="755" spans="3:4" hidden="1">
      <c r="C755" s="13"/>
      <c r="D755" s="13"/>
    </row>
    <row r="756" spans="3:4" hidden="1">
      <c r="C756" s="13"/>
      <c r="D756" s="13"/>
    </row>
    <row r="757" spans="3:4" hidden="1">
      <c r="C757" s="13"/>
      <c r="D757" s="13"/>
    </row>
    <row r="758" spans="3:4" hidden="1">
      <c r="C758" s="13"/>
      <c r="D758" s="13"/>
    </row>
    <row r="759" spans="3:4" hidden="1">
      <c r="C759" s="13"/>
      <c r="D759" s="13"/>
    </row>
    <row r="760" spans="3:4" hidden="1">
      <c r="C760" s="13"/>
      <c r="D760" s="13"/>
    </row>
    <row r="761" spans="3:4" hidden="1">
      <c r="C761" s="13"/>
      <c r="D761" s="13"/>
    </row>
    <row r="762" spans="3:4" hidden="1">
      <c r="C762" s="13"/>
      <c r="D762" s="13"/>
    </row>
    <row r="763" spans="3:4" hidden="1">
      <c r="C763" s="13"/>
      <c r="D763" s="13"/>
    </row>
    <row r="764" spans="3:4" hidden="1">
      <c r="C764" s="13"/>
      <c r="D764" s="13"/>
    </row>
    <row r="765" spans="3:4" hidden="1">
      <c r="C765" s="13"/>
      <c r="D765" s="13"/>
    </row>
    <row r="766" spans="3:4" hidden="1">
      <c r="C766" s="13"/>
      <c r="D766" s="13"/>
    </row>
    <row r="767" spans="3:4" hidden="1">
      <c r="C767" s="13"/>
      <c r="D767" s="13"/>
    </row>
    <row r="768" spans="3:4" hidden="1">
      <c r="C768" s="13"/>
      <c r="D768" s="13"/>
    </row>
    <row r="769" spans="3:4" hidden="1">
      <c r="C769" s="13"/>
      <c r="D769" s="13"/>
    </row>
    <row r="770" spans="3:4" hidden="1">
      <c r="C770" s="13"/>
      <c r="D770" s="13"/>
    </row>
    <row r="771" spans="3:4" hidden="1">
      <c r="C771" s="13"/>
      <c r="D771" s="13"/>
    </row>
    <row r="772" spans="3:4" hidden="1">
      <c r="C772" s="13"/>
      <c r="D772" s="13"/>
    </row>
    <row r="773" spans="3:4" hidden="1">
      <c r="C773" s="13"/>
      <c r="D773" s="13"/>
    </row>
    <row r="774" spans="3:4" hidden="1">
      <c r="C774" s="13"/>
      <c r="D774" s="13"/>
    </row>
    <row r="775" spans="3:4" hidden="1">
      <c r="C775" s="13"/>
      <c r="D775" s="13"/>
    </row>
    <row r="776" spans="3:4" hidden="1">
      <c r="C776" s="13"/>
      <c r="D776" s="13"/>
    </row>
    <row r="777" spans="3:4" hidden="1">
      <c r="C777" s="13"/>
      <c r="D777" s="13"/>
    </row>
    <row r="778" spans="3:4" hidden="1">
      <c r="C778" s="13"/>
      <c r="D778" s="13"/>
    </row>
    <row r="779" spans="3:4" hidden="1">
      <c r="C779" s="13"/>
      <c r="D779" s="13"/>
    </row>
    <row r="780" spans="3:4" hidden="1">
      <c r="C780" s="13"/>
      <c r="D780" s="13"/>
    </row>
    <row r="781" spans="3:4" hidden="1">
      <c r="C781" s="13"/>
      <c r="D781" s="13"/>
    </row>
    <row r="782" spans="3:4" hidden="1">
      <c r="C782" s="13"/>
      <c r="D782" s="13"/>
    </row>
    <row r="783" spans="3:4" hidden="1">
      <c r="C783" s="13"/>
      <c r="D783" s="13"/>
    </row>
    <row r="784" spans="3:4" hidden="1">
      <c r="C784" s="13"/>
      <c r="D784" s="13"/>
    </row>
    <row r="10000" spans="52:52" hidden="1">
      <c r="AZ10000"/>
    </row>
  </sheetData>
  <mergeCells count="1">
    <mergeCell ref="A5:K5"/>
  </mergeCells>
  <dataValidations count="1">
    <dataValidation allowBlank="1" showInputMessage="1" showErrorMessage="1" sqref="B1:B4 A5:AY1048576 BA5:XFD1048576 AZ5:AZ9999 AZ10001:AZ1048576" xr:uid="{00000000-0002-0000-0800-000000000000}"/>
  </dataValidations>
  <pageMargins left="0" right="0" top="0.5" bottom="0.5" header="0" footer="0.25"/>
  <pageSetup paperSize="9" scale="71" pageOrder="overThenDown" orientation="landscape" r:id="rId1"/>
  <headerFooter alignWithMargins="0">
    <oddFooter>&amp;L&amp;Z&amp;F&amp;C&amp;A&amp;R&amp;D</oddFooter>
  </headerFooter>
  <tableParts count="2"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30</vt:i4>
      </vt:variant>
      <vt:variant>
        <vt:lpstr>טווחים בעלי שם</vt:lpstr>
      </vt:variant>
      <vt:variant>
        <vt:i4>30</vt:i4>
      </vt:variant>
    </vt:vector>
  </HeadingPairs>
  <TitlesOfParts>
    <vt:vector size="60" baseType="lpstr">
      <vt:lpstr>סכום נכסי הקרן</vt:lpstr>
      <vt:lpstr>מזומנים</vt:lpstr>
      <vt:lpstr>תעודות התחייבות ממשלתיות</vt:lpstr>
      <vt:lpstr>תעודות חוב מסחריות </vt:lpstr>
      <vt:lpstr>אג"ח קונצרני</vt:lpstr>
      <vt:lpstr>מניות</vt:lpstr>
      <vt:lpstr>קרנות סל</vt:lpstr>
      <vt:lpstr>קרנות נאמנות</vt:lpstr>
      <vt:lpstr>כתבי אופציה</vt:lpstr>
      <vt:lpstr>אופציות</vt:lpstr>
      <vt:lpstr>חוזים עתידיים</vt:lpstr>
      <vt:lpstr>מוצרים מובנים</vt:lpstr>
      <vt:lpstr>לא סחיר- תעודות התחייבות ממשלתי</vt:lpstr>
      <vt:lpstr>לא סחיר - תעודות חוב מסחריות</vt:lpstr>
      <vt:lpstr>לא סחיר - אג"ח קונצרני</vt:lpstr>
      <vt:lpstr>לא סחיר - מניות</vt:lpstr>
      <vt:lpstr>לא סחיר - קרנות השקעה</vt:lpstr>
      <vt:lpstr>לא סחיר - כתבי אופציה</vt:lpstr>
      <vt:lpstr>לא סחיר - אופציות</vt:lpstr>
      <vt:lpstr>לא סחיר - חוזים עתידיים</vt:lpstr>
      <vt:lpstr>לא סחיר - מוצרים מובנים</vt:lpstr>
      <vt:lpstr>הלוואות</vt:lpstr>
      <vt:lpstr>פקדונות מעל 3 חודשים</vt:lpstr>
      <vt:lpstr>זכויות מקרקעין</vt:lpstr>
      <vt:lpstr>השקעה בחברות מוחזקות</vt:lpstr>
      <vt:lpstr>השקעות אחרות </vt:lpstr>
      <vt:lpstr>יתרת התחייבות להשקעה</vt:lpstr>
      <vt:lpstr>עלות מתואמת אג"ח קונצרני סחיר</vt:lpstr>
      <vt:lpstr>עלות מתואמת אג"ח קונצרני ל.סחיר</vt:lpstr>
      <vt:lpstr>עלות מתואמת מסגרות אשראי ללווים</vt:lpstr>
      <vt:lpstr>'אג"ח קונצרני'!WPrint_Area_W</vt:lpstr>
      <vt:lpstr>אופציות!WPrint_Area_W</vt:lpstr>
      <vt:lpstr>הלוואות!WPrint_Area_W</vt:lpstr>
      <vt:lpstr>'השקעה בחברות מוחזקות'!WPrint_Area_W</vt:lpstr>
      <vt:lpstr>'השקעות אחרות '!WPrint_Area_W</vt:lpstr>
      <vt:lpstr>'זכויות מקרקעין'!WPrint_Area_W</vt:lpstr>
      <vt:lpstr>'חוזים עתידיים'!WPrint_Area_W</vt:lpstr>
      <vt:lpstr>'יתרת התחייבות להשקעה'!WPrint_Area_W</vt:lpstr>
      <vt:lpstr>'כתבי אופציה'!WPrint_Area_W</vt:lpstr>
      <vt:lpstr>'לא סחיר- תעודות התחייבות ממשלתי'!WPrint_Area_W</vt:lpstr>
      <vt:lpstr>'לא סחיר - אג"ח קונצרני'!WPrint_Area_W</vt:lpstr>
      <vt:lpstr>'לא סחיר - אופציות'!WPrint_Area_W</vt:lpstr>
      <vt:lpstr>'לא סחיר - חוזים עתידיים'!WPrint_Area_W</vt:lpstr>
      <vt:lpstr>'לא סחיר - כתבי אופציה'!WPrint_Area_W</vt:lpstr>
      <vt:lpstr>'לא סחיר - מוצרים מובנים'!WPrint_Area_W</vt:lpstr>
      <vt:lpstr>'לא סחיר - מניות'!WPrint_Area_W</vt:lpstr>
      <vt:lpstr>'לא סחיר - קרנות השקעה'!WPrint_Area_W</vt:lpstr>
      <vt:lpstr>'לא סחיר - תעודות חוב מסחריות'!WPrint_Area_W</vt:lpstr>
      <vt:lpstr>'מוצרים מובנים'!WPrint_Area_W</vt:lpstr>
      <vt:lpstr>מזומנים!WPrint_Area_W</vt:lpstr>
      <vt:lpstr>מניות!WPrint_Area_W</vt:lpstr>
      <vt:lpstr>'סכום נכסי הקרן'!WPrint_Area_W</vt:lpstr>
      <vt:lpstr>'עלות מתואמת אג"ח קונצרני ל.סחיר'!WPrint_Area_W</vt:lpstr>
      <vt:lpstr>'עלות מתואמת אג"ח קונצרני סחיר'!WPrint_Area_W</vt:lpstr>
      <vt:lpstr>'עלות מתואמת מסגרות אשראי ללווים'!WPrint_Area_W</vt:lpstr>
      <vt:lpstr>'פקדונות מעל 3 חודשים'!WPrint_Area_W</vt:lpstr>
      <vt:lpstr>'קרנות נאמנות'!WPrint_Area_W</vt:lpstr>
      <vt:lpstr>'קרנות סל'!WPrint_Area_W</vt:lpstr>
      <vt:lpstr>'תעודות התחייבות ממשלתיות'!WPrint_Area_W</vt:lpstr>
      <vt:lpstr>'תעודות חוב מסחריות '!WPrint_Area_W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רשימת נכסים</dc:title>
  <dc:creator>Yuli</dc:creator>
  <dc:description>מונגש</dc:description>
  <cp:lastModifiedBy>אלישבע ויסברג</cp:lastModifiedBy>
  <dcterms:created xsi:type="dcterms:W3CDTF">2015-11-10T09:34:27Z</dcterms:created>
  <dcterms:modified xsi:type="dcterms:W3CDTF">2024-03-31T12:31:55Z</dcterms:modified>
</cp:coreProperties>
</file>